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nt21\Desktop\UPDATE 0\UPDATE 0\"/>
    </mc:Choice>
  </mc:AlternateContent>
  <xr:revisionPtr revIDLastSave="0" documentId="13_ncr:1_{A71A1BDF-0470-43E3-8175-F9699395BA7D}" xr6:coauthVersionLast="47" xr6:coauthVersionMax="47" xr10:uidLastSave="{00000000-0000-0000-0000-000000000000}"/>
  <bookViews>
    <workbookView xWindow="17826" yWindow="4404" windowWidth="8640" windowHeight="4404" xr2:uid="{CF55DE53-3CA9-44A6-B0C2-D5D38C86A469}"/>
  </bookViews>
  <sheets>
    <sheet name="MASTER" sheetId="4" r:id="rId1"/>
    <sheet name="LISTA CASIIII Definitivo" sheetId="9" r:id="rId2"/>
    <sheet name="bORRAR" sheetId="3" r:id="rId3"/>
    <sheet name="CARRO" sheetId="6" r:id="rId4"/>
    <sheet name="MOTOR" sheetId="7" r:id="rId5"/>
    <sheet name="eSTRUCTURA" sheetId="5" r:id="rId6"/>
    <sheet name="Hoja1" sheetId="8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4" l="1"/>
  <c r="J25" i="4"/>
  <c r="J26" i="4"/>
  <c r="J27" i="4"/>
  <c r="J28" i="4"/>
  <c r="J29" i="4"/>
  <c r="J23" i="4"/>
  <c r="I76" i="4"/>
  <c r="I37" i="4"/>
  <c r="I38" i="4"/>
  <c r="I39" i="4"/>
  <c r="I36" i="4"/>
  <c r="I4" i="4"/>
  <c r="I5" i="4"/>
  <c r="I6" i="4"/>
  <c r="I7" i="4"/>
  <c r="J39" i="4"/>
  <c r="I116" i="4"/>
  <c r="J116" i="4" s="1"/>
  <c r="I62" i="4"/>
  <c r="J62" i="4"/>
  <c r="I31" i="4"/>
  <c r="I10" i="4"/>
  <c r="I11" i="4"/>
  <c r="I12" i="4"/>
  <c r="I13" i="4"/>
  <c r="I14" i="4"/>
  <c r="I15" i="4"/>
  <c r="I16" i="4"/>
  <c r="I17" i="4"/>
  <c r="I19" i="4"/>
  <c r="I20" i="4"/>
  <c r="I21" i="4"/>
  <c r="I23" i="4"/>
  <c r="I24" i="4"/>
  <c r="I25" i="4"/>
  <c r="I26" i="4"/>
  <c r="I27" i="4"/>
  <c r="I28" i="4"/>
  <c r="I29" i="4"/>
  <c r="I3" i="4"/>
  <c r="J20" i="4"/>
  <c r="I71" i="4"/>
  <c r="J71" i="4"/>
  <c r="I107" i="4"/>
  <c r="J107" i="4" s="1"/>
  <c r="I106" i="4"/>
  <c r="J106" i="4" s="1"/>
  <c r="I105" i="4"/>
  <c r="J105" i="4" s="1"/>
  <c r="I118" i="4"/>
  <c r="J118" i="4" s="1"/>
  <c r="I115" i="4"/>
  <c r="J115" i="4" s="1"/>
  <c r="I114" i="4"/>
  <c r="J114" i="4" s="1"/>
  <c r="I111" i="4"/>
  <c r="J111" i="4" s="1"/>
  <c r="I110" i="4"/>
  <c r="J110" i="4" s="1"/>
  <c r="I109" i="4"/>
  <c r="J109" i="4" s="1"/>
  <c r="I66" i="4"/>
  <c r="J66" i="4" s="1"/>
  <c r="I68" i="4"/>
  <c r="J68" i="4" s="1"/>
  <c r="I69" i="4"/>
  <c r="J69" i="4" s="1"/>
  <c r="I70" i="4"/>
  <c r="J70" i="4" s="1"/>
  <c r="I63" i="4"/>
  <c r="J63" i="4" s="1"/>
  <c r="I60" i="4"/>
  <c r="J60" i="4" s="1"/>
  <c r="I103" i="4"/>
  <c r="J103" i="4" s="1"/>
  <c r="I89" i="4"/>
  <c r="J89" i="4" s="1"/>
  <c r="I88" i="4"/>
  <c r="J88" i="4" s="1"/>
  <c r="I87" i="4"/>
  <c r="J87" i="4" s="1"/>
  <c r="I86" i="4"/>
  <c r="J86" i="4" s="1"/>
  <c r="I50" i="4"/>
  <c r="J50" i="4" s="1"/>
  <c r="I49" i="4"/>
  <c r="J49" i="4" s="1"/>
  <c r="I48" i="4"/>
  <c r="J48" i="4" s="1"/>
  <c r="I56" i="4"/>
  <c r="J56" i="4" s="1"/>
  <c r="I54" i="4"/>
  <c r="J54" i="4" s="1"/>
  <c r="I53" i="4"/>
  <c r="J53" i="4" s="1"/>
  <c r="I55" i="4"/>
  <c r="J55" i="4" s="1"/>
  <c r="I100" i="4"/>
  <c r="J100" i="4" s="1"/>
  <c r="I57" i="4"/>
  <c r="J57" i="4" s="1"/>
  <c r="I99" i="4"/>
  <c r="J99" i="4" s="1"/>
  <c r="I98" i="4"/>
  <c r="J98" i="4" s="1"/>
  <c r="I97" i="4"/>
  <c r="J97" i="4" s="1"/>
  <c r="I90" i="4"/>
  <c r="J90" i="4" s="1"/>
  <c r="I92" i="4"/>
  <c r="J92" i="4" s="1"/>
  <c r="I91" i="4"/>
  <c r="J91" i="4" s="1"/>
  <c r="J13" i="4"/>
  <c r="J11" i="4"/>
  <c r="J9" i="4"/>
  <c r="I117" i="4"/>
  <c r="J117" i="4" s="1"/>
  <c r="I113" i="4"/>
  <c r="J113" i="4" s="1"/>
  <c r="I112" i="4"/>
  <c r="J112" i="4" s="1"/>
  <c r="I108" i="4"/>
  <c r="J108" i="4" s="1"/>
  <c r="I67" i="4"/>
  <c r="J67" i="4" s="1"/>
  <c r="I65" i="4"/>
  <c r="J65" i="4" s="1"/>
  <c r="I64" i="4"/>
  <c r="J64" i="4" s="1"/>
  <c r="I102" i="4"/>
  <c r="J102" i="4" s="1"/>
  <c r="I101" i="4"/>
  <c r="J101" i="4" s="1"/>
  <c r="I96" i="4"/>
  <c r="J96" i="4" s="1"/>
  <c r="I94" i="4"/>
  <c r="J94" i="4" s="1"/>
  <c r="I95" i="4"/>
  <c r="J95" i="4" s="1"/>
  <c r="I93" i="4"/>
  <c r="J93" i="4" s="1"/>
  <c r="I52" i="4"/>
  <c r="J52" i="4" s="1"/>
  <c r="I51" i="4"/>
  <c r="J51" i="4" s="1"/>
  <c r="I59" i="4"/>
  <c r="J59" i="4" s="1"/>
  <c r="I58" i="4"/>
  <c r="J58" i="4" s="1"/>
  <c r="J6" i="4"/>
  <c r="J7" i="4"/>
  <c r="D201" i="8"/>
  <c r="D188" i="8"/>
  <c r="D168" i="8"/>
  <c r="D144" i="8"/>
  <c r="D107" i="8"/>
  <c r="D99" i="8"/>
  <c r="D93" i="8"/>
  <c r="D87" i="8"/>
  <c r="D65" i="8"/>
  <c r="D28" i="8"/>
  <c r="D22" i="8"/>
  <c r="D13" i="8"/>
  <c r="D7" i="8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1" i="5"/>
  <c r="J21" i="4"/>
  <c r="J19" i="4"/>
  <c r="J17" i="4"/>
  <c r="J16" i="4"/>
  <c r="J15" i="4"/>
  <c r="J14" i="4"/>
  <c r="J12" i="4"/>
  <c r="J10" i="4"/>
  <c r="J38" i="4"/>
  <c r="J37" i="4"/>
  <c r="J5" i="4"/>
  <c r="J4" i="4"/>
  <c r="M145" i="3"/>
  <c r="L145" i="3"/>
  <c r="M143" i="3"/>
  <c r="L143" i="3"/>
  <c r="M96" i="3"/>
  <c r="L96" i="3"/>
  <c r="L3" i="3"/>
  <c r="L4" i="3"/>
  <c r="L5" i="3"/>
  <c r="L6" i="3"/>
  <c r="L7" i="3"/>
  <c r="L8" i="3"/>
  <c r="L9" i="3"/>
  <c r="L10" i="3"/>
  <c r="L31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M63" i="3"/>
  <c r="L133" i="3"/>
  <c r="M133" i="3"/>
  <c r="L137" i="3"/>
  <c r="M137" i="3"/>
  <c r="L138" i="3"/>
  <c r="M138" i="3"/>
  <c r="L136" i="3"/>
  <c r="M136" i="3"/>
  <c r="L95" i="3"/>
  <c r="M95" i="3"/>
  <c r="M94" i="3"/>
  <c r="L94" i="3"/>
  <c r="L92" i="3"/>
  <c r="M92" i="3"/>
  <c r="L91" i="3"/>
  <c r="M91" i="3"/>
  <c r="M61" i="3"/>
  <c r="M60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17" i="3"/>
  <c r="M117" i="3"/>
  <c r="M35" i="3"/>
  <c r="L135" i="3"/>
  <c r="M135" i="3"/>
  <c r="M62" i="3"/>
  <c r="L134" i="3"/>
  <c r="M134" i="3"/>
  <c r="L142" i="3"/>
  <c r="M142" i="3"/>
  <c r="M55" i="3"/>
  <c r="M56" i="3"/>
  <c r="M57" i="3"/>
  <c r="M58" i="3"/>
  <c r="M59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36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80" i="3"/>
  <c r="M80" i="3"/>
  <c r="M93" i="3"/>
  <c r="M69" i="3"/>
  <c r="M34" i="3"/>
  <c r="L100" i="3"/>
  <c r="M100" i="3"/>
  <c r="L68" i="3"/>
  <c r="M68" i="3"/>
  <c r="L67" i="3"/>
  <c r="M67" i="3"/>
  <c r="M141" i="3"/>
  <c r="M139" i="3"/>
  <c r="L140" i="3"/>
  <c r="M33" i="3"/>
  <c r="M32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11" i="3"/>
  <c r="M4" i="3"/>
  <c r="M5" i="3"/>
  <c r="M6" i="3"/>
  <c r="M7" i="3"/>
  <c r="M8" i="3"/>
  <c r="M9" i="3"/>
  <c r="M10" i="3"/>
  <c r="M3" i="3"/>
  <c r="J36" i="4" l="1"/>
  <c r="I72" i="4"/>
  <c r="I119" i="4"/>
  <c r="J119" i="4" s="1"/>
  <c r="I32" i="4"/>
  <c r="J31" i="4"/>
  <c r="J72" i="4"/>
  <c r="J76" i="4"/>
  <c r="J3" i="4"/>
  <c r="J32" i="4" l="1"/>
  <c r="I122" i="4"/>
  <c r="J12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tc={C6E02144-713B-4791-8021-81483C13C51F}</author>
  </authors>
  <commentList>
    <comment ref="I9" authorId="0" shapeId="0" xr:uid="{C6E02144-713B-4791-8021-81483C13C51F}">
      <text>
        <t>[Threaded comment]
Your version of Excel allows you to read this threaded comment; however, any edits to it will get removed if the file is opened in a newer version of Excel. Learn more: https://go.microsoft.com/fwlink/?linkid=870924
Comment:
    I added the cost of two 1kg spools for all the parts in the build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tc={B1D579A3-A3F6-F042-9F00-A3EA3210BF63}</author>
    <author>tc={8B9B59CE-1DCB-CB4A-B7A2-A77BEDB907FA}</author>
    <author>tc={5B4A93FC-1EDD-DB43-87F8-699B7CEBF277}</author>
    <author>tc={32860520-6E30-A049-ABA7-9E1287A78535}</author>
    <author>tc={FD172FFF-3928-7A47-9285-F81763F29DAB}</author>
  </authors>
  <commentList>
    <comment ref="L11" authorId="0" shapeId="0" xr:uid="{B1D579A3-A3F6-F042-9F00-A3EA3210BF6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cell in here is the cost of one 2,3 kg spool of PLA, you’ll need less than that for all the parts on the printer.</t>
      </text>
    </comment>
    <comment ref="C92" authorId="1" shapeId="0" xr:uid="{8B9B59CE-1DCB-CB4A-B7A2-A77BEDB907F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Make sure it is fireproof and never leave your printer unattended
</t>
      </text>
    </comment>
    <comment ref="K92" authorId="2" shapeId="0" xr:uid="{5B4A93FC-1EDD-DB43-87F8-699B7CEBF2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an entire piece 1,4 by 1 meter
</t>
      </text>
    </comment>
    <comment ref="C95" authorId="3" shapeId="0" xr:uid="{32860520-6E30-A049-ABA7-9E1287A78535}">
      <text>
        <t>[Threaded comment]
Your version of Excel allows you to read this threaded comment; however, any edits to it will get removed if the file is opened in a newer version of Excel. Learn more: https://go.microsoft.com/fwlink/?linkid=870924
Comment:
    10x20 refers to the space inside of the chain.</t>
      </text>
    </comment>
    <comment ref="J116" authorId="4" shapeId="0" xr:uid="{FD172FFF-3928-7A47-9285-F81763F29DA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Those come with the lead screws, cost is included there
</t>
      </text>
    </comment>
  </commentList>
</comments>
</file>

<file path=xl/sharedStrings.xml><?xml version="1.0" encoding="utf-8"?>
<sst xmlns="http://schemas.openxmlformats.org/spreadsheetml/2006/main" count="2425" uniqueCount="677">
  <si>
    <t>ITEM</t>
  </si>
  <si>
    <t>DESCRIPTION</t>
  </si>
  <si>
    <t>PROPERTIES</t>
  </si>
  <si>
    <t>LENGTH</t>
  </si>
  <si>
    <t>QTY</t>
  </si>
  <si>
    <t>UNIT COST</t>
  </si>
  <si>
    <t>COST €</t>
  </si>
  <si>
    <t>COST $</t>
  </si>
  <si>
    <t>WTBS (Where to buy stuff)</t>
  </si>
  <si>
    <t>FRAME</t>
  </si>
  <si>
    <t>ALU</t>
  </si>
  <si>
    <t xml:space="preserve">P0001     </t>
  </si>
  <si>
    <t>20x20 Slotted profile</t>
  </si>
  <si>
    <t>In Europe www.makergal.es</t>
  </si>
  <si>
    <t xml:space="preserve">P0002     </t>
  </si>
  <si>
    <t>20x40 Slotted profile</t>
  </si>
  <si>
    <t xml:space="preserve">P0003     </t>
  </si>
  <si>
    <t xml:space="preserve">P0004     </t>
  </si>
  <si>
    <t xml:space="preserve">P0005     </t>
  </si>
  <si>
    <t>3D PRINTED</t>
  </si>
  <si>
    <t>M0001</t>
  </si>
  <si>
    <t>BELT CLAMP Y AXIS FIXED LEFT SIDE</t>
  </si>
  <si>
    <t>M0001A</t>
  </si>
  <si>
    <t>BELT CLAMP Y AXIS FIXED RIGHT SIDE</t>
  </si>
  <si>
    <t>M0002</t>
  </si>
  <si>
    <t>BELT TENSIONER CLAMP Y AXIS LEFT SIDE</t>
  </si>
  <si>
    <t>M0002A</t>
  </si>
  <si>
    <t>BELT TENSIONER CLAMP Y AXIS RIGHT SIDE</t>
  </si>
  <si>
    <t>M0003</t>
  </si>
  <si>
    <t>BELT TENSIONER SLIDER CLAMP Y AXIS LEFT</t>
  </si>
  <si>
    <t>M0003A</t>
  </si>
  <si>
    <t>BELT TENSIONER SLIDER CLAMP Y AXIS  RIGHT</t>
  </si>
  <si>
    <t xml:space="preserve">M0004     </t>
  </si>
  <si>
    <t>SLOTTED PROFILE STAND</t>
  </si>
  <si>
    <t xml:space="preserve">M0006     </t>
  </si>
  <si>
    <t>ELECTRICAL BOX</t>
  </si>
  <si>
    <t xml:space="preserve">M0007     </t>
  </si>
  <si>
    <t>EMERGENCY PUSHBUTTON</t>
  </si>
  <si>
    <t>ELECTRONICS</t>
  </si>
  <si>
    <t>ARDUINO UNO</t>
  </si>
  <si>
    <t>CNC SHIELD</t>
  </si>
  <si>
    <t>POWER SUPPLY</t>
  </si>
  <si>
    <t>MEANWELL LPV 12-100</t>
  </si>
  <si>
    <t>HARDWARE</t>
  </si>
  <si>
    <t xml:space="preserve">DIN 562 M4   </t>
  </si>
  <si>
    <t>www.tornilleriamalagena.com</t>
  </si>
  <si>
    <t xml:space="preserve">DIN 9021 M5   </t>
  </si>
  <si>
    <t xml:space="preserve">DIN 912 M3 x 10 </t>
  </si>
  <si>
    <t xml:space="preserve">DIN 912 M4 x 10 </t>
  </si>
  <si>
    <t xml:space="preserve">DIN 912 M5 x 10 </t>
  </si>
  <si>
    <t xml:space="preserve">DIN 912 M5 x 30 </t>
  </si>
  <si>
    <t xml:space="preserve">DIN 912 M8 x 60 </t>
  </si>
  <si>
    <t>SPEC HARDWARE</t>
  </si>
  <si>
    <t>HTD5M BELT</t>
  </si>
  <si>
    <t>RS ONLINE</t>
  </si>
  <si>
    <t>BRIDGE</t>
  </si>
  <si>
    <t xml:space="preserve">P1001     </t>
  </si>
  <si>
    <t>20x40Slotted profile</t>
  </si>
  <si>
    <t xml:space="preserve">P1002     </t>
  </si>
  <si>
    <t xml:space="preserve">P1003     </t>
  </si>
  <si>
    <t xml:space="preserve">P1004     </t>
  </si>
  <si>
    <t xml:space="preserve">M1001     </t>
  </si>
  <si>
    <t>BELT CLAMPING WEDGE</t>
  </si>
  <si>
    <t xml:space="preserve">M1002     </t>
  </si>
  <si>
    <t>DRIVE BEARING SET CLAMP Y AXIS</t>
  </si>
  <si>
    <t xml:space="preserve">M1003     </t>
  </si>
  <si>
    <t>DRAG CHAIN ARM</t>
  </si>
  <si>
    <t xml:space="preserve">M1004     </t>
  </si>
  <si>
    <t>BELT CLAMP X AXIS</t>
  </si>
  <si>
    <t xml:space="preserve">M1006 </t>
  </si>
  <si>
    <t xml:space="preserve">RIGTH VERTICAL PLATE  </t>
  </si>
  <si>
    <t xml:space="preserve">M1007 </t>
  </si>
  <si>
    <t xml:space="preserve">LEFT VERTICAL PLATE  </t>
  </si>
  <si>
    <t xml:space="preserve">DIN 125 M8   </t>
  </si>
  <si>
    <t xml:space="preserve">DIN 9021 M3   </t>
  </si>
  <si>
    <t xml:space="preserve">DIN 912 M4 x 30 </t>
  </si>
  <si>
    <t xml:space="preserve">DIN 912 M5 x 40 </t>
  </si>
  <si>
    <t xml:space="preserve">DIN 912 M5 x 60 </t>
  </si>
  <si>
    <t xml:space="preserve">DIN 912 M8 x 40 </t>
  </si>
  <si>
    <t xml:space="preserve">DIN 912 M8 x 70 </t>
  </si>
  <si>
    <t xml:space="preserve">DIN 985 M4   </t>
  </si>
  <si>
    <t xml:space="preserve">DIN 985 M5.   </t>
  </si>
  <si>
    <t xml:space="preserve">DIN 985 M8.   </t>
  </si>
  <si>
    <t xml:space="preserve">608 BEARING    </t>
  </si>
  <si>
    <t>www.amazon.es</t>
  </si>
  <si>
    <t xml:space="preserve">ECCENTRIC NUT    </t>
  </si>
  <si>
    <t>GT2 x 20   5 mm bore</t>
  </si>
  <si>
    <t xml:space="preserve">GT2 x 60 PULLEY  8 mm bore  </t>
  </si>
  <si>
    <t xml:space="preserve">NEMA17     </t>
  </si>
  <si>
    <t>SHAFT Ø8mm</t>
  </si>
  <si>
    <t>82,5mm</t>
  </si>
  <si>
    <t>PULLEY HTD 5M 10 TEETH</t>
  </si>
  <si>
    <t xml:space="preserve">V WHEEL    </t>
  </si>
  <si>
    <t>GT 2 BELT 90 TEETH</t>
  </si>
  <si>
    <t>MOTOR</t>
  </si>
  <si>
    <t xml:space="preserve">P2001     </t>
  </si>
  <si>
    <t xml:space="preserve">M2001 </t>
  </si>
  <si>
    <t xml:space="preserve">CARRIAGE    </t>
  </si>
  <si>
    <t>M2002</t>
  </si>
  <si>
    <t>CARRIAGE VERTICAL SLIDER PLATE</t>
  </si>
  <si>
    <t xml:space="preserve">M2003     </t>
  </si>
  <si>
    <t>DRIVE BEARING SET CLAMP X AXIS</t>
  </si>
  <si>
    <t xml:space="preserve">M2004     </t>
  </si>
  <si>
    <t>ROUTER CLAMP</t>
  </si>
  <si>
    <t xml:space="preserve">M2005     </t>
  </si>
  <si>
    <t>ROUTER BRACKET</t>
  </si>
  <si>
    <t xml:space="preserve">M2006     </t>
  </si>
  <si>
    <t>Z AXIS MOTOR PLATE</t>
  </si>
  <si>
    <t>M2007</t>
  </si>
  <si>
    <t>CARRIAGE SPACER</t>
  </si>
  <si>
    <t xml:space="preserve">DIN 9021 M4   </t>
  </si>
  <si>
    <t xml:space="preserve">DIN 912 M3 x 12 </t>
  </si>
  <si>
    <t xml:space="preserve">DIN 912 M3 x 8 </t>
  </si>
  <si>
    <t xml:space="preserve">DIN 912 M4 x 20 </t>
  </si>
  <si>
    <t xml:space="preserve">DIN 912 M5 x 25 </t>
  </si>
  <si>
    <t xml:space="preserve">DIN 912 M8 x 80 </t>
  </si>
  <si>
    <t>DIN 985 M5</t>
  </si>
  <si>
    <t>DIN 985 M8</t>
  </si>
  <si>
    <t>ACME BRONZE NUT</t>
  </si>
  <si>
    <t>ACME LEAD SCREW 8MM</t>
  </si>
  <si>
    <t>220mm</t>
  </si>
  <si>
    <t xml:space="preserve">GT2 x 20   </t>
  </si>
  <si>
    <t xml:space="preserve">GT2 x 60 PULLEY    </t>
  </si>
  <si>
    <t xml:space="preserve">MAKITA RT0700c </t>
  </si>
  <si>
    <t xml:space="preserve">NEMA17 SHORT    </t>
  </si>
  <si>
    <t>MAX HEIGHT 35 MM</t>
  </si>
  <si>
    <t>92mm</t>
  </si>
  <si>
    <t>GT 2 BELT 140 TEETH</t>
  </si>
  <si>
    <t>608 BEARING BLOCK</t>
  </si>
  <si>
    <t>TOTAL</t>
  </si>
  <si>
    <t>3D Parts</t>
  </si>
  <si>
    <t xml:space="preserve">CONTROLLER BOX BACK COVER  </t>
  </si>
  <si>
    <t xml:space="preserve">CONTROLLER BOX BACK   </t>
  </si>
  <si>
    <t xml:space="preserve">CONTROLLER BOX FRONT COVER  </t>
  </si>
  <si>
    <t xml:space="preserve">CONTROLLER BOX FRONT   </t>
  </si>
  <si>
    <t xml:space="preserve">M0001     </t>
  </si>
  <si>
    <t xml:space="preserve">M0002     </t>
  </si>
  <si>
    <t xml:space="preserve">M0003     </t>
  </si>
  <si>
    <t xml:space="preserve">     </t>
  </si>
  <si>
    <t xml:space="preserve">Carro     </t>
  </si>
  <si>
    <t xml:space="preserve">BEARING     </t>
  </si>
  <si>
    <t xml:space="preserve">GT2X60 PULLEY    </t>
  </si>
  <si>
    <t xml:space="preserve">M1005     </t>
  </si>
  <si>
    <t xml:space="preserve">M1006 RIGTH VERT PLATE  </t>
  </si>
  <si>
    <t xml:space="preserve">M1007 LEFT VERT PLATE  </t>
  </si>
  <si>
    <t xml:space="preserve">SHAFT     </t>
  </si>
  <si>
    <t xml:space="preserve">SPACER     </t>
  </si>
  <si>
    <t xml:space="preserve">Motor     </t>
  </si>
  <si>
    <t xml:space="preserve">bORRAR     </t>
  </si>
  <si>
    <t xml:space="preserve">BORRAR     </t>
  </si>
  <si>
    <t xml:space="preserve">Component1     </t>
  </si>
  <si>
    <t xml:space="preserve">Component49     </t>
  </si>
  <si>
    <t xml:space="preserve">Component50     </t>
  </si>
  <si>
    <t xml:space="preserve">GT2x60 PULLEY    </t>
  </si>
  <si>
    <t xml:space="preserve">M2001 CARRIAGE    </t>
  </si>
  <si>
    <t xml:space="preserve">M2002 CARRIAGE SLIDER PLATE1  </t>
  </si>
  <si>
    <t xml:space="preserve">makita_3709     </t>
  </si>
  <si>
    <t xml:space="preserve">P2002     </t>
  </si>
  <si>
    <t xml:space="preserve">STANDAR MATERIALS    </t>
  </si>
  <si>
    <t>G-SLOT PROFILE 
M4 HARDWARE</t>
  </si>
  <si>
    <t>V-SLOT PROFILE
M5 HARDWARE</t>
  </si>
  <si>
    <t>Photo</t>
  </si>
  <si>
    <t>BASE X1</t>
  </si>
  <si>
    <t/>
  </si>
  <si>
    <t>20x20 alu profile either g-slot or v-slot</t>
  </si>
  <si>
    <t>BASE Y1.1</t>
  </si>
  <si>
    <t>BASE Y1.2</t>
  </si>
  <si>
    <t>BASE Y1.3</t>
  </si>
  <si>
    <t>ARC Z1.1</t>
  </si>
  <si>
    <t>ARC XZ1</t>
  </si>
  <si>
    <t>ARC Z1.2</t>
  </si>
  <si>
    <t>ARC Z1.3</t>
  </si>
  <si>
    <t>BED STOP</t>
  </si>
  <si>
    <t>BED RAIL SPACER</t>
  </si>
  <si>
    <t>GANTRY DRAG CHAIN CHASSIS CLIP</t>
  </si>
  <si>
    <t>Y-Z SWIVEL BRACKET OUTER - SPACED</t>
  </si>
  <si>
    <t>Y-Z SWIVEL BRACKET INNER</t>
  </si>
  <si>
    <t>Y-Z SWIVEL BRACKET OUTER</t>
  </si>
  <si>
    <t>Z MOTOR BRACKET SENSOR</t>
  </si>
  <si>
    <t>Y MOTOR MOUNT</t>
  </si>
  <si>
    <t>Z MOTOR BRACKET</t>
  </si>
  <si>
    <t>Y BELT TENSIONER B</t>
  </si>
  <si>
    <t>Y BELT TENSIONER A</t>
  </si>
  <si>
    <t>BASE FOOT</t>
  </si>
  <si>
    <t>BED CABLE CHAIN FISH TAPE CLIP</t>
  </si>
  <si>
    <t>CABLE CHAIN CLIP BOX</t>
  </si>
  <si>
    <t>RELAY BOX</t>
  </si>
  <si>
    <t>RELAY BOX LID</t>
  </si>
  <si>
    <t>DUET BOX</t>
  </si>
  <si>
    <t>DUET LID</t>
  </si>
  <si>
    <t>POWER SUPPLY BOX</t>
  </si>
  <si>
    <t>POWER SUPPLY BOX _LID</t>
  </si>
  <si>
    <t>DUET3 Mainboard 6CH</t>
  </si>
  <si>
    <t>www.Duet3D.com</t>
  </si>
  <si>
    <t>POWER SUPPLY MEAN WELL RSP-320-24</t>
  </si>
  <si>
    <t>HOMMING SWITCH</t>
  </si>
  <si>
    <t>NEMA 17 MOTOR</t>
  </si>
  <si>
    <t>GT2 x 20</t>
  </si>
  <si>
    <t>DIN 562 or M4 NUT</t>
  </si>
  <si>
    <t>T NUT</t>
  </si>
  <si>
    <t>DIN 9021 M3</t>
  </si>
  <si>
    <t>DIN 9021 M4</t>
  </si>
  <si>
    <t>DIN 9021 M5</t>
  </si>
  <si>
    <t>WOOD SCREWS 2X8</t>
  </si>
  <si>
    <t>DIN 912 M3 x 8</t>
  </si>
  <si>
    <t>DIN 912 M3 x 12</t>
  </si>
  <si>
    <t>DIN 912 M3 x 5</t>
  </si>
  <si>
    <t>DIN 912 M4 x 10</t>
  </si>
  <si>
    <t>DIN 912 M4 x 15</t>
  </si>
  <si>
    <t>DIN 912 M5 x 10</t>
  </si>
  <si>
    <t>DIN 912 M4 x 12</t>
  </si>
  <si>
    <t>DIN 912 M5 x 12</t>
  </si>
  <si>
    <t>DIN 912 M4 x 20</t>
  </si>
  <si>
    <t>DIN 912 M5 x 20</t>
  </si>
  <si>
    <t>DIN 912 M4 x 25</t>
  </si>
  <si>
    <t>DIN 912 M5 x 25</t>
  </si>
  <si>
    <t>DIN 912 M4 x 40</t>
  </si>
  <si>
    <t>DIN 912 M5 x 40</t>
  </si>
  <si>
    <t>DIN 912 M5 x 30</t>
  </si>
  <si>
    <t>DIN 912 M5 x 45</t>
  </si>
  <si>
    <t>DIN 912 M5 x 70</t>
  </si>
  <si>
    <t>DIN 985 M4</t>
  </si>
  <si>
    <t>FLEXIBLE COUPLING M8-M5</t>
  </si>
  <si>
    <t>THREADED ROD ACME 8</t>
  </si>
  <si>
    <t>GT2 PULLEY</t>
  </si>
  <si>
    <t>BED</t>
  </si>
  <si>
    <t>BED X1</t>
  </si>
  <si>
    <t>BED Y1</t>
  </si>
  <si>
    <t>ALUMINIUM PLATE</t>
  </si>
  <si>
    <t>3x540x1040</t>
  </si>
  <si>
    <t>In Spain www.indual.net</t>
  </si>
  <si>
    <t>MIRROR BRACKET</t>
  </si>
  <si>
    <t>CORK</t>
  </si>
  <si>
    <t>BED WHELL</t>
  </si>
  <si>
    <t>BED WHEEL BRACKET  CENTER LOOSE</t>
  </si>
  <si>
    <t>BED BELT CLIP PRESSURE</t>
  </si>
  <si>
    <t>BED BELT CLIP_BASE (1)</t>
  </si>
  <si>
    <t>BED BELT CLIP_BASE MIRROR</t>
  </si>
  <si>
    <t>BED BELT CLIP PRESSURE MIRROR</t>
  </si>
  <si>
    <t>BED CABLE CHAIN FISH TAPE CLIP v1</t>
  </si>
  <si>
    <t>CABLE CHAIN CLIP BED</t>
  </si>
  <si>
    <t>DIN 912 M5 x 15</t>
  </si>
  <si>
    <t>DIN 912 M4 x 30</t>
  </si>
  <si>
    <t>V WHEEL</t>
  </si>
  <si>
    <t>INSULATION FOAM</t>
  </si>
  <si>
    <t>540x1040</t>
  </si>
  <si>
    <t>MIRROR</t>
  </si>
  <si>
    <t>5x540x1040</t>
  </si>
  <si>
    <t>Local glass workshop.</t>
  </si>
  <si>
    <t>SILICONE HEATER 500 x 500</t>
  </si>
  <si>
    <t>500x500</t>
  </si>
  <si>
    <t>www.aliexpress.com</t>
  </si>
  <si>
    <t>DRAG CHAIN BED 10x20 1 METER</t>
  </si>
  <si>
    <t>GANTRY</t>
  </si>
  <si>
    <t>BRIDGE X1</t>
  </si>
  <si>
    <t>X-Z LEFT BRACKET WITH MOTOR MOUNT</t>
  </si>
  <si>
    <t>X-Z FRONT LEFT COVER PLATE</t>
  </si>
  <si>
    <t>GANTRY RIGHT BRACKET w. TENSIONER MOUNT</t>
  </si>
  <si>
    <t>GANTRY RIGHT FRONT COVER</t>
  </si>
  <si>
    <t>X AXIS RAIL SPACER</t>
  </si>
  <si>
    <t>BRIDGE WHEEL SPACER</t>
  </si>
  <si>
    <t>X-Z REAR RIGHT WHEEL MOUNT PLATE</t>
  </si>
  <si>
    <t>X-Z REAR LEFT WHEEL MOUNT PLATE</t>
  </si>
  <si>
    <t>Z AXIS THREADED ROD BRACKET</t>
  </si>
  <si>
    <t>ENDSTOP COVER</t>
  </si>
  <si>
    <t>CARRIAGE BASE</t>
  </si>
  <si>
    <t>EXTRUDER BRACKET 1</t>
  </si>
  <si>
    <t>EXTRUDER BRACKET 2</t>
  </si>
  <si>
    <t>FAN SHROUD</t>
  </si>
  <si>
    <t>X TENSIONER</t>
  </si>
  <si>
    <t>ACME NUT 8</t>
  </si>
  <si>
    <t>DIN 912 M3 x 10</t>
  </si>
  <si>
    <t>DIN 912 M5 x 50</t>
  </si>
  <si>
    <t>EXCCENTRIC NUT</t>
  </si>
  <si>
    <t>X TENSIONER PULLEY</t>
  </si>
  <si>
    <t>HOMMING SWITCH X</t>
  </si>
  <si>
    <t>NEMA17 MOTOR</t>
  </si>
  <si>
    <t>QR EXTRUDER</t>
  </si>
  <si>
    <t>www.bondtech.se</t>
  </si>
  <si>
    <t>MOSQUITO MAGNUM+HEATER+THERM+FAN</t>
  </si>
  <si>
    <t>www.sliceengineering.com</t>
  </si>
  <si>
    <t>BLTOUCH</t>
  </si>
  <si>
    <t>GT2 BELT 5 METERS</t>
  </si>
  <si>
    <t>3D PARTS 1</t>
  </si>
  <si>
    <t>BEARING (1) 1</t>
  </si>
  <si>
    <t>BEARING (2) 1</t>
  </si>
  <si>
    <t>BEARING (3) 1</t>
  </si>
  <si>
    <t>BEARING (4) (1) 1</t>
  </si>
  <si>
    <t>BEARING (4) (10) 1</t>
  </si>
  <si>
    <t>BEARING (4) (2) 1</t>
  </si>
  <si>
    <t>BEARING (4) (2)(Mirror) 1</t>
  </si>
  <si>
    <t>BEARING (4) (3) 1</t>
  </si>
  <si>
    <t>BEARING (4) (4) 1</t>
  </si>
  <si>
    <t>BEARING (4) (5) 1</t>
  </si>
  <si>
    <t>BEARING (4) (6) 1</t>
  </si>
  <si>
    <t>BEARING (4) (7) 1</t>
  </si>
  <si>
    <t>BEARING (4) (8) 1</t>
  </si>
  <si>
    <t>BEARING (4) (9) 1</t>
  </si>
  <si>
    <t>BEARING (4) 1</t>
  </si>
  <si>
    <t>BEARING (5) 1</t>
  </si>
  <si>
    <t>BEARING (6) 1</t>
  </si>
  <si>
    <t>BEARING 1</t>
  </si>
  <si>
    <t>Component1 1</t>
  </si>
  <si>
    <t>DIN 125 M8 v2 4</t>
  </si>
  <si>
    <t>DIN 125 M8 v2(Mirror) 4</t>
  </si>
  <si>
    <t>DIN 562 M4 v1(Mirror) 42</t>
  </si>
  <si>
    <t>DIN 9021 M3 v1 4</t>
  </si>
  <si>
    <t>DIN 9021 M3 v1(Mirror) (1)1</t>
  </si>
  <si>
    <t>DIN 9021 M3 v1(Mirror) (2)1</t>
  </si>
  <si>
    <t>DIN 9021 M3 v1(Mirror) (3)1</t>
  </si>
  <si>
    <t>DIN 9021 M3 v1(Mirror) (4)1</t>
  </si>
  <si>
    <t>DIN 9021 M3 v1(Mirror) 8</t>
  </si>
  <si>
    <t>DIN 9021 M5 v1 16</t>
  </si>
  <si>
    <t>DIN 9021 M5 v1(Mirror) (1)4</t>
  </si>
  <si>
    <t>DIN 9021 M5 v1(Mirror) (2)21</t>
  </si>
  <si>
    <t>DIN 9021 M5 v1(Mirror) (3)3</t>
  </si>
  <si>
    <t>DIN 9021 M5 v1(Mirror) 4</t>
  </si>
  <si>
    <t>DIN 9021 M5 v1(Mirror)(Mirror)4</t>
  </si>
  <si>
    <t>DIN 912 M3 x 10 v1 4</t>
  </si>
  <si>
    <t>DIN 912 M3 x 10 v1(Mirror) (1)1</t>
  </si>
  <si>
    <t>DIN 912 M3 x 10 v1(Mirror) (2)1</t>
  </si>
  <si>
    <t>DIN 912 M3 x 10 v1(Mirror) (3)1</t>
  </si>
  <si>
    <t>DIN 912 M3 x 10 v1(Mirror) (4)1</t>
  </si>
  <si>
    <t>DIN 912 M3 x 10 v1(Mirror)8</t>
  </si>
  <si>
    <t>DIN 912 M4 x 10 v1(Mirror)42</t>
  </si>
  <si>
    <t>DIN 912 M4 x 30 v1 2</t>
  </si>
  <si>
    <t>DIN 912 M5 x 30 v1 27</t>
  </si>
  <si>
    <t>DIN 912 M5 x 30 v1(Mirror) (1)4</t>
  </si>
  <si>
    <t>DIN 912 M5 x 30 v1(Mirror) (2)1</t>
  </si>
  <si>
    <t>DIN 912 M5 x 30 v1(Mirror)(Mirror)4</t>
  </si>
  <si>
    <t>DIN 912 M5 x 30 v1(Mirror)4</t>
  </si>
  <si>
    <t>DIN 912 M5 x 40 v1 7</t>
  </si>
  <si>
    <t>DIN 912 M5 x 40 v1(Mirror) (1)5</t>
  </si>
  <si>
    <t>DIN 912 M5 x 40 v1(Mirror)3</t>
  </si>
  <si>
    <t>DIN 912 M5 x 60 v1 2</t>
  </si>
  <si>
    <t>DIN 912 M8 x 40 v2 1</t>
  </si>
  <si>
    <t>DIN 912 M8 x 70 v2 2</t>
  </si>
  <si>
    <t>DIN 912 M8 x 70 v2(Mirror)2</t>
  </si>
  <si>
    <t>DIN 985 M4 v1 2</t>
  </si>
  <si>
    <t>DIN 985 M5. v1 7</t>
  </si>
  <si>
    <t>DIN 985 M5. v1(Mirror) 3</t>
  </si>
  <si>
    <t>DIN 985 M8. v2 2</t>
  </si>
  <si>
    <t>DIN 985 M8. v2(Mirror) 2</t>
  </si>
  <si>
    <t>ECCENTRIC NUT v1 3</t>
  </si>
  <si>
    <t>ECCENTRIC NUT v1(Mirror) 1</t>
  </si>
  <si>
    <t>EXCCENTRIC NUT (1) 1</t>
  </si>
  <si>
    <t>EXCCENTRIC NUT 1</t>
  </si>
  <si>
    <t>GT2 x 20 v1 1</t>
  </si>
  <si>
    <t>GT2 x 20 v1(Mirror) 1</t>
  </si>
  <si>
    <t>GT2X60 PULLEY (1) 1</t>
  </si>
  <si>
    <t>GT2X60 PULLEY 1</t>
  </si>
  <si>
    <t>M1001 1</t>
  </si>
  <si>
    <t>M1002 1</t>
  </si>
  <si>
    <t>M1003 1</t>
  </si>
  <si>
    <t>M1004 1</t>
  </si>
  <si>
    <t>M1005 1</t>
  </si>
  <si>
    <t>M1006 RIGTH VERT PLATE 1</t>
  </si>
  <si>
    <t>M1007 LEFT VERT PLATE 1</t>
  </si>
  <si>
    <t>Name Instances Volume</t>
  </si>
  <si>
    <t>NEMA17 v1 1</t>
  </si>
  <si>
    <t>P1001 1</t>
  </si>
  <si>
    <t>P1002 1</t>
  </si>
  <si>
    <t>P1003 1</t>
  </si>
  <si>
    <t>P1004 (1) 1</t>
  </si>
  <si>
    <t>P1004 (2) 1</t>
  </si>
  <si>
    <t>P1004 (3) 1</t>
  </si>
  <si>
    <t>P1004 (4) 1</t>
  </si>
  <si>
    <t>P1004 (5) 1</t>
  </si>
  <si>
    <t>P1004 (6) 1</t>
  </si>
  <si>
    <t>P1004 (7) 1</t>
  </si>
  <si>
    <t>P1004 (8) 1</t>
  </si>
  <si>
    <t>P1004 (9) 1</t>
  </si>
  <si>
    <t>P1004 1</t>
  </si>
  <si>
    <t>PROFILES 1</t>
  </si>
  <si>
    <t>SHAFT 1</t>
  </si>
  <si>
    <t>SHAFT(Mirror) 1</t>
  </si>
  <si>
    <t>SPACER (1) (1) 1</t>
  </si>
  <si>
    <t>SPACER (1) 1</t>
  </si>
  <si>
    <t>STANDAR MATERIALS 1</t>
  </si>
  <si>
    <t>V WHEEL v1 7</t>
  </si>
  <si>
    <t>V WHEEL v1(Mirror) (1) 2</t>
  </si>
  <si>
    <t>V WHEEL v1(Mirror) 5</t>
  </si>
  <si>
    <t>608 BEARING (1) 1</t>
  </si>
  <si>
    <t>608 BEARING (2) 1</t>
  </si>
  <si>
    <t>608 BEARING (3) 1</t>
  </si>
  <si>
    <t>608 BEARING (4) 1</t>
  </si>
  <si>
    <t>608 BEARING (5) 1</t>
  </si>
  <si>
    <t>608 BEARING (6) 1</t>
  </si>
  <si>
    <t>608 BEARING (7) 1</t>
  </si>
  <si>
    <t>608 BEARING 1</t>
  </si>
  <si>
    <t>bORRAR 1</t>
  </si>
  <si>
    <t>BORRAR 1</t>
  </si>
  <si>
    <t>Component49 1</t>
  </si>
  <si>
    <t>Component50 1</t>
  </si>
  <si>
    <t>DIN 562 M4 v1 12</t>
  </si>
  <si>
    <t>DIN 9021 M3 v1 7</t>
  </si>
  <si>
    <t>DIN 9021 M4 v1 12</t>
  </si>
  <si>
    <t>DIN 912 M3 x 12 v1 4</t>
  </si>
  <si>
    <t>DIN 912 M3 x 8 v1 4</t>
  </si>
  <si>
    <t>DIN 912 M4 x 20 v1 12</t>
  </si>
  <si>
    <t>DIN 912 M5 x 25 v1 8</t>
  </si>
  <si>
    <t>DIN 912 M5 x 30 v1 8</t>
  </si>
  <si>
    <t>DIN 912 M5 x 40 v1 17</t>
  </si>
  <si>
    <t>DIN 912 M8 x 60 v2 4</t>
  </si>
  <si>
    <t>DIN 985 M5. v1 16</t>
  </si>
  <si>
    <t>DIN 985 M8. v2 4</t>
  </si>
  <si>
    <t>ECCENTRIC NUT v1 14</t>
  </si>
  <si>
    <t>GT2 x 20 v1 2</t>
  </si>
  <si>
    <t>GT2x60 PULLEY (1) 1</t>
  </si>
  <si>
    <t>GT2x60 PULLEY 1</t>
  </si>
  <si>
    <t>M2001 CARRIAGE 1</t>
  </si>
  <si>
    <t>M2002 CARRIAGE SLIDER PLATE1</t>
  </si>
  <si>
    <t>M2003 1</t>
  </si>
  <si>
    <t>M2004 1</t>
  </si>
  <si>
    <t>M2005 1</t>
  </si>
  <si>
    <t>M2006 1</t>
  </si>
  <si>
    <t>makita_3709 v2 1</t>
  </si>
  <si>
    <t>NEMA17 SHORT v2 1</t>
  </si>
  <si>
    <t>P2001 1</t>
  </si>
  <si>
    <t>P2002 1</t>
  </si>
  <si>
    <t>SPACER 1</t>
  </si>
  <si>
    <t>V WHEEL v1 24</t>
  </si>
  <si>
    <t>3D Parts 1</t>
  </si>
  <si>
    <t xml:space="preserve">3D Parts 1      </t>
  </si>
  <si>
    <t>3D</t>
  </si>
  <si>
    <t>Parts</t>
  </si>
  <si>
    <t>CONTROLLER BOX BACK COVER v21</t>
  </si>
  <si>
    <t xml:space="preserve">CONTROLLER BOX BACK COVER     </t>
  </si>
  <si>
    <t>CONTROLLER</t>
  </si>
  <si>
    <t>BOX</t>
  </si>
  <si>
    <t>BACK</t>
  </si>
  <si>
    <t>COVER</t>
  </si>
  <si>
    <t>CONTROLLER BOX BACK v2 1</t>
  </si>
  <si>
    <t xml:space="preserve">CONTROLLER BOX BACK  1    </t>
  </si>
  <si>
    <t>CONTROLLER BOX FRONT COVER v21</t>
  </si>
  <si>
    <t xml:space="preserve">CONTROLLER BOX FRONT COVER     </t>
  </si>
  <si>
    <t>FRONT</t>
  </si>
  <si>
    <t>CONTROLLER BOX FRONT v2 1</t>
  </si>
  <si>
    <t xml:space="preserve">CONTROLLER BOX FRONT  1    </t>
  </si>
  <si>
    <t xml:space="preserve">DIN 125 M8  4    </t>
  </si>
  <si>
    <t>DIN</t>
  </si>
  <si>
    <t>M8</t>
  </si>
  <si>
    <t>DIN 562 M4 v1 27</t>
  </si>
  <si>
    <t xml:space="preserve">DIN 562 M4  27    </t>
  </si>
  <si>
    <t>M4</t>
  </si>
  <si>
    <t>DIN 562 M4 v1(Mirror) (1) 9</t>
  </si>
  <si>
    <t xml:space="preserve">DIN 562 M4  9    </t>
  </si>
  <si>
    <t>DIN 562 M4 v1(Mirror) (2) 9</t>
  </si>
  <si>
    <t>DIN 562 M4 v1(Mirror) (3) 9</t>
  </si>
  <si>
    <t xml:space="preserve">DIN 562 M4  42    </t>
  </si>
  <si>
    <t xml:space="preserve">DIN 9021 M3  8    </t>
  </si>
  <si>
    <t>M3</t>
  </si>
  <si>
    <t>DIN 9021 M5 v1 12</t>
  </si>
  <si>
    <t xml:space="preserve">DIN 9021 M5  12    </t>
  </si>
  <si>
    <t>M5</t>
  </si>
  <si>
    <t xml:space="preserve">DIN 9021 M5  4    </t>
  </si>
  <si>
    <t xml:space="preserve">DIN 9021 M5  21    </t>
  </si>
  <si>
    <t xml:space="preserve">DIN 9021 M5  3    </t>
  </si>
  <si>
    <t>DIN 9021 M5 v1(Mirror) (4)9</t>
  </si>
  <si>
    <t xml:space="preserve">DIN 9021 M5  9    </t>
  </si>
  <si>
    <t>DIN 9021 M5 v1(Mirror) 3</t>
  </si>
  <si>
    <t xml:space="preserve">DIN 9021 M5      </t>
  </si>
  <si>
    <t>DIN 912 M3 x 10 v1 9</t>
  </si>
  <si>
    <t xml:space="preserve">DIN 912 M3 x 10  9  </t>
  </si>
  <si>
    <t>x</t>
  </si>
  <si>
    <t xml:space="preserve">DIN 912 M3 x 10    </t>
  </si>
  <si>
    <t>DIN 912 M4 x 10 v1 28</t>
  </si>
  <si>
    <t xml:space="preserve">DIN 912 M4 x 10  28  </t>
  </si>
  <si>
    <t>DIN 912 M4 x 10 v1(Mirror) (1)9</t>
  </si>
  <si>
    <t xml:space="preserve">DIN 912 M4 x 10  9  </t>
  </si>
  <si>
    <t>DIN 912 M4 x 10 v1(Mirror) (2)9</t>
  </si>
  <si>
    <t>DIN 912 M4 x 10 v1(Mirror) (3)9</t>
  </si>
  <si>
    <t xml:space="preserve">DIN 912 M4 x 10    </t>
  </si>
  <si>
    <t>DIN 912 M5 x 10 v1 4</t>
  </si>
  <si>
    <t xml:space="preserve">DIN 912 M5 x 10  4  </t>
  </si>
  <si>
    <t>DIN 912 M5 x 30 v1 12</t>
  </si>
  <si>
    <t xml:space="preserve">DIN 912 M5 x 30  12  </t>
  </si>
  <si>
    <t xml:space="preserve">DIN 912 M5 x 30  4  </t>
  </si>
  <si>
    <t xml:space="preserve">DIN 912 M5 x 30  1  </t>
  </si>
  <si>
    <t>DIN 912 M5 x 30 v1(Mirror) (3)9</t>
  </si>
  <si>
    <t xml:space="preserve">DIN 912 M5 x 30  9  </t>
  </si>
  <si>
    <t xml:space="preserve">DIN 912 M5 x 30    </t>
  </si>
  <si>
    <t>DIN 912 M5 x 30 v1(Mirror)3</t>
  </si>
  <si>
    <t xml:space="preserve">DIN 912 M5 x 40  5  </t>
  </si>
  <si>
    <t xml:space="preserve">DIN 912 M5 x 40    </t>
  </si>
  <si>
    <t>DIN 912 M8 x 60 v2 2</t>
  </si>
  <si>
    <t xml:space="preserve">DIN 912 M8 x 60  2  </t>
  </si>
  <si>
    <t xml:space="preserve">DIN 912 M8 x 70    </t>
  </si>
  <si>
    <t xml:space="preserve">DIN 985 M5.  3    </t>
  </si>
  <si>
    <t>M5.</t>
  </si>
  <si>
    <t xml:space="preserve">DIN 985 M8.  2    </t>
  </si>
  <si>
    <t>M8.</t>
  </si>
  <si>
    <t>M0001 (1) 1</t>
  </si>
  <si>
    <t xml:space="preserve">M0001 1       </t>
  </si>
  <si>
    <t>M0001 1</t>
  </si>
  <si>
    <t>M0002 (1) 1</t>
  </si>
  <si>
    <t xml:space="preserve">M0002 1       </t>
  </si>
  <si>
    <t>M0002 1</t>
  </si>
  <si>
    <t>M0003 (1) 1</t>
  </si>
  <si>
    <t xml:space="preserve">M0003 1       </t>
  </si>
  <si>
    <t>M0003 1</t>
  </si>
  <si>
    <t>M0004 (1) 9</t>
  </si>
  <si>
    <t xml:space="preserve">M0004 9       </t>
  </si>
  <si>
    <t>M0004</t>
  </si>
  <si>
    <t>M0004 9</t>
  </si>
  <si>
    <t>M0006 v14 1</t>
  </si>
  <si>
    <t xml:space="preserve">M0006  1      </t>
  </si>
  <si>
    <t>M0006</t>
  </si>
  <si>
    <t>M0007 v1 1</t>
  </si>
  <si>
    <t xml:space="preserve">M0007  1      </t>
  </si>
  <si>
    <t>M0007</t>
  </si>
  <si>
    <t xml:space="preserve">Name Instances Volume      </t>
  </si>
  <si>
    <t>Name</t>
  </si>
  <si>
    <t>Instances</t>
  </si>
  <si>
    <t>Volume</t>
  </si>
  <si>
    <t>P0001 1</t>
  </si>
  <si>
    <t xml:space="preserve">P0001 1       </t>
  </si>
  <si>
    <t>P0001</t>
  </si>
  <si>
    <t>P0002 (1) 1</t>
  </si>
  <si>
    <t xml:space="preserve">P0002 1       </t>
  </si>
  <si>
    <t>P0002</t>
  </si>
  <si>
    <t>P0002 (2) 1</t>
  </si>
  <si>
    <t>P0002 1</t>
  </si>
  <si>
    <t>P0003 (1) 1</t>
  </si>
  <si>
    <t xml:space="preserve">P0003 1       </t>
  </si>
  <si>
    <t>P0003</t>
  </si>
  <si>
    <t>P0003 1</t>
  </si>
  <si>
    <t>P0004 (1) 1</t>
  </si>
  <si>
    <t xml:space="preserve">P0004 1       </t>
  </si>
  <si>
    <t>P0004</t>
  </si>
  <si>
    <t>P0004 1</t>
  </si>
  <si>
    <t>P0005 9</t>
  </si>
  <si>
    <t xml:space="preserve">P0005 9       </t>
  </si>
  <si>
    <t>P0005</t>
  </si>
  <si>
    <t>Profiles 1</t>
  </si>
  <si>
    <t xml:space="preserve">Profiles 1       </t>
  </si>
  <si>
    <t>Profiles</t>
  </si>
  <si>
    <t>STANDAR MATERIAL 1</t>
  </si>
  <si>
    <t xml:space="preserve">STANDAR MATERIAL 1      </t>
  </si>
  <si>
    <t>STANDAR</t>
  </si>
  <si>
    <t>MATERIAL</t>
  </si>
  <si>
    <t xml:space="preserve">        </t>
  </si>
  <si>
    <t>Carro</t>
  </si>
  <si>
    <t xml:space="preserve">Carro        </t>
  </si>
  <si>
    <t xml:space="preserve">3D PARTS 1      </t>
  </si>
  <si>
    <t>PARTS</t>
  </si>
  <si>
    <t xml:space="preserve">BEARING 1       </t>
  </si>
  <si>
    <t>BEARING</t>
  </si>
  <si>
    <t xml:space="preserve">Component1 1       </t>
  </si>
  <si>
    <t>Component1</t>
  </si>
  <si>
    <t xml:space="preserve">DIN 9021 M3  4    </t>
  </si>
  <si>
    <t xml:space="preserve">DIN 9021 M3  1    </t>
  </si>
  <si>
    <t xml:space="preserve">DIN 9021 M5  16    </t>
  </si>
  <si>
    <t xml:space="preserve">DIN 912 M3 x 10  4  </t>
  </si>
  <si>
    <t xml:space="preserve">DIN 912 M3 x 10  1  </t>
  </si>
  <si>
    <t xml:space="preserve">DIN 912 M4 x 30  2  </t>
  </si>
  <si>
    <t xml:space="preserve">DIN 912 M5 x 30  27  </t>
  </si>
  <si>
    <t xml:space="preserve">DIN 912 M5 x 40  7  </t>
  </si>
  <si>
    <t xml:space="preserve">DIN 912 M5 x 60  2  </t>
  </si>
  <si>
    <t xml:space="preserve">DIN 912 M8 x 40  1  </t>
  </si>
  <si>
    <t xml:space="preserve">DIN 912 M8 x 70  2  </t>
  </si>
  <si>
    <t xml:space="preserve">DIN 985 M4  2    </t>
  </si>
  <si>
    <t xml:space="preserve">DIN 985 M5.  7    </t>
  </si>
  <si>
    <t xml:space="preserve">ECCENTRIC NUT  3     </t>
  </si>
  <si>
    <t>ECCENTRIC</t>
  </si>
  <si>
    <t>NUT</t>
  </si>
  <si>
    <t xml:space="preserve">ECCENTRIC NUT  1     </t>
  </si>
  <si>
    <t xml:space="preserve">EXCCENTRIC NUT 1      </t>
  </si>
  <si>
    <t>EXCCENTRIC</t>
  </si>
  <si>
    <t xml:space="preserve">GT2 x 20  1    </t>
  </si>
  <si>
    <t>GT2</t>
  </si>
  <si>
    <t xml:space="preserve">GT2X60 PULLEY 1      </t>
  </si>
  <si>
    <t>GT2X60</t>
  </si>
  <si>
    <t>PULLEY</t>
  </si>
  <si>
    <t xml:space="preserve">M1001 1       </t>
  </si>
  <si>
    <t>M1001</t>
  </si>
  <si>
    <t xml:space="preserve">M1002 1       </t>
  </si>
  <si>
    <t>M1002</t>
  </si>
  <si>
    <t xml:space="preserve">M1003 1       </t>
  </si>
  <si>
    <t>M1003</t>
  </si>
  <si>
    <t xml:space="preserve">M1004 1       </t>
  </si>
  <si>
    <t>M1004</t>
  </si>
  <si>
    <t xml:space="preserve">M1005 1       </t>
  </si>
  <si>
    <t>M1005</t>
  </si>
  <si>
    <t xml:space="preserve">M1006 RIGTH VERT PLATE 1    </t>
  </si>
  <si>
    <t>M1006</t>
  </si>
  <si>
    <t>RIGTH</t>
  </si>
  <si>
    <t>VERT</t>
  </si>
  <si>
    <t>PLATE</t>
  </si>
  <si>
    <t xml:space="preserve">M1007 LEFT VERT PLATE 1    </t>
  </si>
  <si>
    <t>M1007</t>
  </si>
  <si>
    <t>LEFT</t>
  </si>
  <si>
    <t xml:space="preserve">NEMA17  1      </t>
  </si>
  <si>
    <t>NEMA17</t>
  </si>
  <si>
    <t xml:space="preserve">P1001 1       </t>
  </si>
  <si>
    <t>P1001</t>
  </si>
  <si>
    <t xml:space="preserve">P1002 1       </t>
  </si>
  <si>
    <t>P1002</t>
  </si>
  <si>
    <t xml:space="preserve">P1003 1       </t>
  </si>
  <si>
    <t>P1003</t>
  </si>
  <si>
    <t xml:space="preserve">P1004 1       </t>
  </si>
  <si>
    <t>P1004</t>
  </si>
  <si>
    <t xml:space="preserve">PROFILES 1       </t>
  </si>
  <si>
    <t>PROFILES</t>
  </si>
  <si>
    <t xml:space="preserve">SHAFT 1       </t>
  </si>
  <si>
    <t>SHAFT</t>
  </si>
  <si>
    <t xml:space="preserve">SPACER 1       </t>
  </si>
  <si>
    <t>SPACER</t>
  </si>
  <si>
    <t xml:space="preserve">STANDAR MATERIALS 1      </t>
  </si>
  <si>
    <t>MATERIALS</t>
  </si>
  <si>
    <t xml:space="preserve">V WHEEL  7     </t>
  </si>
  <si>
    <t>V</t>
  </si>
  <si>
    <t>WHEEL</t>
  </si>
  <si>
    <t xml:space="preserve">V WHEEL  2     </t>
  </si>
  <si>
    <t xml:space="preserve">V WHEEL  5     </t>
  </si>
  <si>
    <t>Motor</t>
  </si>
  <si>
    <t xml:space="preserve">Motor        </t>
  </si>
  <si>
    <t xml:space="preserve">608 BEARING 1      </t>
  </si>
  <si>
    <t xml:space="preserve">bORRAR 1       </t>
  </si>
  <si>
    <t>bORRAR</t>
  </si>
  <si>
    <t xml:space="preserve">BORRAR 1       </t>
  </si>
  <si>
    <t>BORRAR</t>
  </si>
  <si>
    <t xml:space="preserve">Component49 1       </t>
  </si>
  <si>
    <t>Component49</t>
  </si>
  <si>
    <t xml:space="preserve">Component50 1       </t>
  </si>
  <si>
    <t>Component50</t>
  </si>
  <si>
    <t xml:space="preserve">DIN 562 M4  12    </t>
  </si>
  <si>
    <t xml:space="preserve">DIN 9021 M3  7    </t>
  </si>
  <si>
    <t xml:space="preserve">DIN 9021 M4  12    </t>
  </si>
  <si>
    <t xml:space="preserve">DIN 912 M3 x 12  4  </t>
  </si>
  <si>
    <t xml:space="preserve">DIN 912 M3 x 8  4  </t>
  </si>
  <si>
    <t xml:space="preserve">DIN 912 M4 x 20  12  </t>
  </si>
  <si>
    <t xml:space="preserve">DIN 912 M5 x 25  8  </t>
  </si>
  <si>
    <t xml:space="preserve">DIN 912 M5 x 30  8  </t>
  </si>
  <si>
    <t xml:space="preserve">DIN 912 M5 x 40  17  </t>
  </si>
  <si>
    <t xml:space="preserve">DIN 912 M8 x 60  4  </t>
  </si>
  <si>
    <t xml:space="preserve">DIN 985 M5.  16    </t>
  </si>
  <si>
    <t xml:space="preserve">DIN 985 M8.  4    </t>
  </si>
  <si>
    <t xml:space="preserve">ECCENTRIC NUT  14     </t>
  </si>
  <si>
    <t xml:space="preserve">GT2 x 20  2    </t>
  </si>
  <si>
    <t xml:space="preserve">GT2x60 PULLEY 1      </t>
  </si>
  <si>
    <t>GT2x60</t>
  </si>
  <si>
    <t xml:space="preserve">M2001 CARRIAGE 1      </t>
  </si>
  <si>
    <t>M2001</t>
  </si>
  <si>
    <t>CARRIAGE</t>
  </si>
  <si>
    <t xml:space="preserve">M2002 CARRIAGE SLIDER PLATE1     </t>
  </si>
  <si>
    <t>SLIDER</t>
  </si>
  <si>
    <t>PLATE1</t>
  </si>
  <si>
    <t xml:space="preserve">M2003 1       </t>
  </si>
  <si>
    <t>M2003</t>
  </si>
  <si>
    <t xml:space="preserve">M2004 1       </t>
  </si>
  <si>
    <t>M2004</t>
  </si>
  <si>
    <t xml:space="preserve">M2005 1       </t>
  </si>
  <si>
    <t>M2005</t>
  </si>
  <si>
    <t xml:space="preserve">M2006 1       </t>
  </si>
  <si>
    <t>M2006</t>
  </si>
  <si>
    <t xml:space="preserve">makita_3709  1      </t>
  </si>
  <si>
    <t>makita_3709</t>
  </si>
  <si>
    <t xml:space="preserve">NEMA17 SHORT  1     </t>
  </si>
  <si>
    <t>SHORT</t>
  </si>
  <si>
    <t xml:space="preserve">P2001 1       </t>
  </si>
  <si>
    <t>P2001</t>
  </si>
  <si>
    <t xml:space="preserve">P2002 1       </t>
  </si>
  <si>
    <t>P2002</t>
  </si>
  <si>
    <t xml:space="preserve">V WHEEL  24     </t>
  </si>
  <si>
    <t xml:space="preserve">EXCCENTRIC NUT    </t>
  </si>
  <si>
    <t xml:space="preserve">3D PARTS    </t>
  </si>
  <si>
    <t>I think these are the gears</t>
  </si>
  <si>
    <t>I found a 3M</t>
  </si>
  <si>
    <t>home depot</t>
  </si>
  <si>
    <t>washer</t>
  </si>
  <si>
    <t>bolt</t>
  </si>
  <si>
    <t>square nut</t>
  </si>
  <si>
    <t>nut</t>
  </si>
  <si>
    <t>McMaster</t>
  </si>
  <si>
    <t>Amazon</t>
  </si>
  <si>
    <t>Home Depot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</si>
</sst>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indexed="8"/>
      <name val="Arial"/>
    </font>
    <font>
      <b/>
      <sz val="24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rgb="FFFFFFFF"/>
      <name val="Arial"/>
      <family val="2"/>
    </font>
    <font>
      <b/>
      <sz val="20"/>
      <color rgb="FFFFFFFF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14"/>
      <color rgb="FF000000"/>
      <name val="Arial"/>
      <family val="2"/>
    </font>
    <font>
      <sz val="12"/>
      <color theme="1"/>
      <name val="Arial"/>
      <family val="2"/>
    </font>
    <font>
      <sz val="12"/>
      <color rgb="FFFFFFFF"/>
      <name val="Arial"/>
      <family val="2"/>
    </font>
    <font>
      <sz val="12"/>
      <name val="Arial"/>
      <family val="2"/>
    </font>
    <font>
      <sz val="10"/>
      <color rgb="FF000000"/>
      <name val="Arial"/>
      <charset val="1"/>
    </font>
    <font>
      <b/>
      <sz val="10"/>
      <color indexed="8"/>
      <name val="Arial"/>
    </font>
    <font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2"/>
        <bgColor indexed="27"/>
      </patternFill>
    </fill>
    <fill>
      <patternFill patternType="solid">
        <fgColor indexed="10"/>
        <bgColor indexed="16"/>
      </patternFill>
    </fill>
    <fill>
      <patternFill patternType="solid">
        <fgColor indexed="47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F6B26B"/>
        <bgColor rgb="FFF6B26B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6B26B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0">
    <xf numFmtId="0" fontId="0" fillId="0" borderId="0" xfId="0"/>
    <xf numFmtId="0" fontId="11" fillId="9" borderId="0" xfId="0" applyFont="1" applyFill="1"/>
    <xf numFmtId="4" fontId="11" fillId="9" borderId="0" xfId="0" applyNumberFormat="1" applyFont="1" applyFill="1"/>
    <xf numFmtId="0" fontId="11" fillId="0" borderId="0" xfId="0" applyFont="1"/>
    <xf numFmtId="4" fontId="11" fillId="0" borderId="0" xfId="0" applyNumberFormat="1" applyFont="1"/>
    <xf numFmtId="0" fontId="12" fillId="9" borderId="0" xfId="0" applyFont="1" applyFill="1"/>
    <xf numFmtId="4" fontId="12" fillId="9" borderId="0" xfId="0" applyNumberFormat="1" applyFont="1" applyFill="1"/>
    <xf numFmtId="0" fontId="11" fillId="0" borderId="0" xfId="0" applyFont="1" applyFill="1"/>
    <xf numFmtId="0" fontId="9" fillId="0" borderId="0" xfId="0" applyFont="1" applyAlignment="1">
      <alignment horizontal="center"/>
    </xf>
    <xf numFmtId="0" fontId="11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left"/>
    </xf>
    <xf numFmtId="0" fontId="12" fillId="9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4" fontId="14" fillId="0" borderId="0" xfId="0" applyNumberFormat="1" applyFont="1"/>
    <xf numFmtId="0" fontId="14" fillId="0" borderId="0" xfId="0" applyFont="1" applyAlignment="1">
      <alignment horizontal="center" vertical="center"/>
    </xf>
    <xf numFmtId="0" fontId="15" fillId="0" borderId="0" xfId="0" applyFont="1"/>
    <xf numFmtId="4" fontId="16" fillId="0" borderId="0" xfId="0" applyNumberFormat="1" applyFont="1"/>
    <xf numFmtId="0" fontId="17" fillId="0" borderId="0" xfId="0" applyFont="1"/>
    <xf numFmtId="0" fontId="18" fillId="0" borderId="0" xfId="0" applyFont="1" applyFill="1"/>
    <xf numFmtId="0" fontId="18" fillId="10" borderId="0" xfId="0" applyFont="1" applyFill="1"/>
    <xf numFmtId="0" fontId="19" fillId="0" borderId="0" xfId="10" applyFont="1" applyFill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/>
    <xf numFmtId="0" fontId="17" fillId="0" borderId="0" xfId="0" applyFont="1" applyAlignment="1">
      <alignment horizontal="center" vertical="center"/>
    </xf>
    <xf numFmtId="4" fontId="18" fillId="0" borderId="0" xfId="0" applyNumberFormat="1" applyFont="1" applyFill="1"/>
    <xf numFmtId="0" fontId="19" fillId="0" borderId="0" xfId="5" applyFont="1" applyFill="1" applyAlignment="1">
      <alignment horizontal="left"/>
    </xf>
    <xf numFmtId="0" fontId="20" fillId="13" borderId="0" xfId="0" applyFont="1" applyFill="1"/>
    <xf numFmtId="0" fontId="18" fillId="14" borderId="0" xfId="0" applyFont="1" applyFill="1"/>
    <xf numFmtId="0" fontId="18" fillId="0" borderId="0" xfId="0" applyFont="1" applyFill="1" applyAlignment="1">
      <alignment horizontal="center" vertical="center"/>
    </xf>
    <xf numFmtId="4" fontId="18" fillId="0" borderId="0" xfId="0" applyNumberFormat="1" applyFont="1"/>
    <xf numFmtId="0" fontId="18" fillId="12" borderId="0" xfId="0" applyFont="1" applyFill="1"/>
    <xf numFmtId="0" fontId="18" fillId="0" borderId="0" xfId="0" applyFont="1" applyFill="1" applyAlignment="1">
      <alignment horizontal="left"/>
    </xf>
    <xf numFmtId="0" fontId="18" fillId="11" borderId="0" xfId="0" applyFont="1" applyFill="1"/>
    <xf numFmtId="0" fontId="17" fillId="0" borderId="0" xfId="0" applyFont="1" applyFill="1" applyAlignment="1">
      <alignment horizontal="left"/>
    </xf>
    <xf numFmtId="0" fontId="19" fillId="0" borderId="0" xfId="9" applyFont="1" applyFill="1" applyAlignment="1">
      <alignment horizontal="left"/>
    </xf>
    <xf numFmtId="49" fontId="17" fillId="0" borderId="0" xfId="0" applyNumberFormat="1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Fill="1"/>
    <xf numFmtId="0" fontId="9" fillId="0" borderId="0" xfId="0" applyFont="1" applyAlignment="1">
      <alignment horizontal="center" vertical="center"/>
    </xf>
    <xf numFmtId="0" fontId="21" fillId="9" borderId="0" xfId="0" applyFont="1" applyFill="1"/>
    <xf numFmtId="0" fontId="11" fillId="15" borderId="0" xfId="0" applyFont="1" applyFill="1"/>
    <xf numFmtId="0" fontId="13" fillId="15" borderId="0" xfId="0" applyFont="1" applyFill="1"/>
    <xf numFmtId="0" fontId="9" fillId="15" borderId="0" xfId="0" applyFont="1" applyFill="1"/>
    <xf numFmtId="0" fontId="14" fillId="0" borderId="0" xfId="0" applyFont="1" applyAlignment="1"/>
    <xf numFmtId="4" fontId="14" fillId="0" borderId="0" xfId="0" applyNumberFormat="1" applyFont="1" applyAlignment="1"/>
    <xf numFmtId="0" fontId="14" fillId="0" borderId="0" xfId="0" applyFont="1" applyAlignment="1">
      <alignment horizontal="center"/>
    </xf>
    <xf numFmtId="0" fontId="15" fillId="0" borderId="0" xfId="0" applyFont="1" applyAlignment="1"/>
    <xf numFmtId="0" fontId="10" fillId="15" borderId="0" xfId="0" applyFont="1" applyFill="1"/>
    <xf numFmtId="0" fontId="16" fillId="0" borderId="0" xfId="0" applyFont="1" applyFill="1"/>
    <xf numFmtId="4" fontId="16" fillId="0" borderId="0" xfId="0" applyNumberFormat="1" applyFont="1" applyFill="1"/>
    <xf numFmtId="0" fontId="23" fillId="0" borderId="0" xfId="0" applyFont="1"/>
    <xf numFmtId="0" fontId="24" fillId="0" borderId="0" xfId="0" applyFont="1"/>
    <xf numFmtId="0" fontId="3" fillId="5" borderId="0" xfId="5"/>
    <xf numFmtId="3" fontId="0" fillId="0" borderId="0" xfId="0" applyNumberFormat="1"/>
    <xf numFmtId="0" fontId="0" fillId="16" borderId="0" xfId="0" applyFill="1"/>
    <xf numFmtId="49" fontId="0" fillId="16" borderId="0" xfId="0" applyNumberFormat="1" applyFill="1"/>
    <xf numFmtId="0" fontId="0" fillId="17" borderId="0" xfId="0" applyFill="1"/>
    <xf numFmtId="0" fontId="9" fillId="17" borderId="0" xfId="0" applyFont="1" applyFill="1"/>
    <xf numFmtId="0" fontId="0" fillId="0" borderId="0" xfId="0" applyFill="1"/>
    <xf numFmtId="0" fontId="11" fillId="9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25" fillId="10" borderId="0" xfId="0" applyFont="1" applyFill="1"/>
    <xf numFmtId="0" fontId="15" fillId="0" borderId="0" xfId="0" applyFont="1" applyAlignment="1">
      <alignment horizontal="left"/>
    </xf>
    <xf numFmtId="0" fontId="26" fillId="13" borderId="0" xfId="0" applyFont="1" applyFill="1"/>
    <xf numFmtId="0" fontId="25" fillId="14" borderId="0" xfId="0" applyFont="1" applyFill="1"/>
    <xf numFmtId="0" fontId="25" fillId="11" borderId="0" xfId="0" applyFont="1" applyFill="1"/>
    <xf numFmtId="0" fontId="27" fillId="0" borderId="0" xfId="5" applyFont="1" applyFill="1" applyAlignment="1">
      <alignment horizontal="left"/>
    </xf>
    <xf numFmtId="0" fontId="25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11" fillId="0" borderId="0" xfId="0" applyFont="1" applyFill="1" applyAlignment="1">
      <alignment horizontal="center"/>
    </xf>
    <xf numFmtId="0" fontId="10" fillId="0" borderId="0" xfId="0" applyFont="1" applyFill="1"/>
    <xf numFmtId="0" fontId="0" fillId="0" borderId="0" xfId="0" applyFont="1" applyFill="1"/>
    <xf numFmtId="4" fontId="11" fillId="0" borderId="0" xfId="0" applyNumberFormat="1" applyFont="1" applyFill="1"/>
    <xf numFmtId="0" fontId="11" fillId="0" borderId="0" xfId="0" applyFont="1" applyFill="1" applyAlignment="1">
      <alignment horizontal="center" vertical="center"/>
    </xf>
    <xf numFmtId="4" fontId="10" fillId="0" borderId="0" xfId="0" applyNumberFormat="1" applyFont="1" applyFill="1"/>
    <xf numFmtId="0" fontId="11" fillId="10" borderId="0" xfId="0" applyFont="1" applyFill="1"/>
    <xf numFmtId="0" fontId="12" fillId="13" borderId="0" xfId="0" applyFont="1" applyFill="1"/>
    <xf numFmtId="0" fontId="11" fillId="11" borderId="0" xfId="0" applyFont="1" applyFill="1"/>
    <xf numFmtId="0" fontId="11" fillId="12" borderId="0" xfId="0" applyFont="1" applyFill="1"/>
    <xf numFmtId="0" fontId="11" fillId="0" borderId="0" xfId="0" applyFont="1" applyAlignment="1">
      <alignment horizontal="left"/>
    </xf>
    <xf numFmtId="4" fontId="10" fillId="0" borderId="0" xfId="0" applyNumberFormat="1" applyFont="1"/>
    <xf numFmtId="0" fontId="29" fillId="0" borderId="0" xfId="0" applyFont="1"/>
    <xf numFmtId="0" fontId="19" fillId="18" borderId="0" xfId="5" applyFont="1" applyFill="1" applyAlignment="1">
      <alignment horizontal="left"/>
    </xf>
    <xf numFmtId="0" fontId="18" fillId="18" borderId="0" xfId="0" applyFont="1" applyFill="1" applyAlignment="1">
      <alignment horizontal="left"/>
    </xf>
    <xf numFmtId="0" fontId="7" fillId="19" borderId="0" xfId="0" applyFont="1" applyFill="1"/>
    <xf numFmtId="0" fontId="7" fillId="0" borderId="0" xfId="0" applyFont="1" applyFill="1"/>
    <xf numFmtId="0" fontId="30" fillId="0" borderId="0" xfId="0" applyFont="1" applyFill="1"/>
    <xf numFmtId="0" fontId="7" fillId="20" borderId="0" xfId="0" applyFont="1" applyFill="1"/>
    <xf numFmtId="0" fontId="7" fillId="21" borderId="0" xfId="0" applyFont="1" applyFill="1"/>
  </cellXfs>
  <cellStyles count="14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9" builtinId="27"/>
    <cellStyle name="Error" xfId="6" xr:uid="{00000000-0005-0000-0000-000005000000}"/>
    <cellStyle name="Footnote" xfId="7" xr:uid="{00000000-0005-0000-0000-000006000000}"/>
    <cellStyle name="Good" xfId="5" builtinId="26"/>
    <cellStyle name="Heading" xfId="8" xr:uid="{00000000-0005-0000-0000-000008000000}"/>
    <cellStyle name="Neutral" xfId="10" builtinId="28"/>
    <cellStyle name="Normal" xfId="0" builtinId="0"/>
    <cellStyle name="Status" xfId="11" xr:uid="{00000000-0005-0000-0000-00000B000000}"/>
    <cellStyle name="Text" xfId="12" xr:uid="{00000000-0005-0000-0000-00000C000000}"/>
    <cellStyle name="Warning" xfId="13" xr:uid="{00000000-0005-0000-0000-00000D000000}"/>
  </cellStyles>
  <dxfs count="1">
    <dxf>
      <fill>
        <patternFill>
          <bgColor theme="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pic>
      <xdr:nvPicPr>
        <xdr:cNvPr id="10843" name="Picture 4">
          <a:extLst>
            <a:ext uri="{FF2B5EF4-FFF2-40B4-BE49-F238E27FC236}">
              <a16:creationId xmlns:a16="http://schemas.microsoft.com/office/drawing/2014/main" id="{D5097881-BE49-1B40-BAE8-68B40399F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3810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pic>
      <xdr:nvPicPr>
        <xdr:cNvPr id="10844" name="Picture 5">
          <a:extLst>
            <a:ext uri="{FF2B5EF4-FFF2-40B4-BE49-F238E27FC236}">
              <a16:creationId xmlns:a16="http://schemas.microsoft.com/office/drawing/2014/main" id="{34CCC9CB-4F4F-774F-89CC-A484E2AA9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5715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6</xdr:col>
      <xdr:colOff>0</xdr:colOff>
      <xdr:row>5</xdr:row>
      <xdr:rowOff>0</xdr:rowOff>
    </xdr:to>
    <xdr:pic>
      <xdr:nvPicPr>
        <xdr:cNvPr id="10845" name="Picture 6">
          <a:extLst>
            <a:ext uri="{FF2B5EF4-FFF2-40B4-BE49-F238E27FC236}">
              <a16:creationId xmlns:a16="http://schemas.microsoft.com/office/drawing/2014/main" id="{F76445D4-EF70-314F-8E08-E7E5C85F0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7620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pic>
      <xdr:nvPicPr>
        <xdr:cNvPr id="10846" name="Picture 8">
          <a:extLst>
            <a:ext uri="{FF2B5EF4-FFF2-40B4-BE49-F238E27FC236}">
              <a16:creationId xmlns:a16="http://schemas.microsoft.com/office/drawing/2014/main" id="{7ED2F395-E255-B647-8725-4916B006F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9525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7</xdr:row>
      <xdr:rowOff>0</xdr:rowOff>
    </xdr:to>
    <xdr:pic>
      <xdr:nvPicPr>
        <xdr:cNvPr id="10847" name="Picture 41">
          <a:extLst>
            <a:ext uri="{FF2B5EF4-FFF2-40B4-BE49-F238E27FC236}">
              <a16:creationId xmlns:a16="http://schemas.microsoft.com/office/drawing/2014/main" id="{6A6881BB-D464-244C-AC80-76F35D1E5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1430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10848" name="Picture 42">
          <a:extLst>
            <a:ext uri="{FF2B5EF4-FFF2-40B4-BE49-F238E27FC236}">
              <a16:creationId xmlns:a16="http://schemas.microsoft.com/office/drawing/2014/main" id="{AB1A9056-6170-3543-8BEE-A68F26131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3335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9</xdr:row>
      <xdr:rowOff>0</xdr:rowOff>
    </xdr:to>
    <xdr:pic>
      <xdr:nvPicPr>
        <xdr:cNvPr id="10849" name="Picture 43">
          <a:extLst>
            <a:ext uri="{FF2B5EF4-FFF2-40B4-BE49-F238E27FC236}">
              <a16:creationId xmlns:a16="http://schemas.microsoft.com/office/drawing/2014/main" id="{788A2AFB-03EA-AE4B-BA46-71B8E2866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5240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pic>
      <xdr:nvPicPr>
        <xdr:cNvPr id="10850" name="Picture 44">
          <a:extLst>
            <a:ext uri="{FF2B5EF4-FFF2-40B4-BE49-F238E27FC236}">
              <a16:creationId xmlns:a16="http://schemas.microsoft.com/office/drawing/2014/main" id="{161473FD-34E4-4B40-AD20-7354D30C3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7145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6</xdr:col>
      <xdr:colOff>0</xdr:colOff>
      <xdr:row>11</xdr:row>
      <xdr:rowOff>0</xdr:rowOff>
    </xdr:to>
    <xdr:pic>
      <xdr:nvPicPr>
        <xdr:cNvPr id="10851" name="Picture 14">
          <a:extLst>
            <a:ext uri="{FF2B5EF4-FFF2-40B4-BE49-F238E27FC236}">
              <a16:creationId xmlns:a16="http://schemas.microsoft.com/office/drawing/2014/main" id="{73092B42-6ACC-744F-B7CF-9436FF9F8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9050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14</xdr:row>
      <xdr:rowOff>0</xdr:rowOff>
    </xdr:to>
    <xdr:pic>
      <xdr:nvPicPr>
        <xdr:cNvPr id="10853" name="Picture 59">
          <a:extLst>
            <a:ext uri="{FF2B5EF4-FFF2-40B4-BE49-F238E27FC236}">
              <a16:creationId xmlns:a16="http://schemas.microsoft.com/office/drawing/2014/main" id="{7C0960AE-05C8-2D43-8403-A2CA974C9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22860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pic>
      <xdr:nvPicPr>
        <xdr:cNvPr id="10854" name="Picture 62">
          <a:extLst>
            <a:ext uri="{FF2B5EF4-FFF2-40B4-BE49-F238E27FC236}">
              <a16:creationId xmlns:a16="http://schemas.microsoft.com/office/drawing/2014/main" id="{8FD49F66-6C5F-4945-A4D3-0605921AE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24765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15</xdr:row>
      <xdr:rowOff>0</xdr:rowOff>
    </xdr:from>
    <xdr:to>
      <xdr:col>6</xdr:col>
      <xdr:colOff>0</xdr:colOff>
      <xdr:row>16</xdr:row>
      <xdr:rowOff>0</xdr:rowOff>
    </xdr:to>
    <xdr:pic>
      <xdr:nvPicPr>
        <xdr:cNvPr id="10855" name="Picture 65">
          <a:extLst>
            <a:ext uri="{FF2B5EF4-FFF2-40B4-BE49-F238E27FC236}">
              <a16:creationId xmlns:a16="http://schemas.microsoft.com/office/drawing/2014/main" id="{16C43A36-987F-714C-9B9C-C0CC69BBD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26670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pic>
      <xdr:nvPicPr>
        <xdr:cNvPr id="10856" name="Picture 86">
          <a:extLst>
            <a:ext uri="{FF2B5EF4-FFF2-40B4-BE49-F238E27FC236}">
              <a16:creationId xmlns:a16="http://schemas.microsoft.com/office/drawing/2014/main" id="{D4F09680-4773-374A-A947-6184D23AE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28575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17</xdr:row>
      <xdr:rowOff>0</xdr:rowOff>
    </xdr:from>
    <xdr:to>
      <xdr:col>6</xdr:col>
      <xdr:colOff>0</xdr:colOff>
      <xdr:row>18</xdr:row>
      <xdr:rowOff>0</xdr:rowOff>
    </xdr:to>
    <xdr:pic>
      <xdr:nvPicPr>
        <xdr:cNvPr id="10857" name="Picture 88">
          <a:extLst>
            <a:ext uri="{FF2B5EF4-FFF2-40B4-BE49-F238E27FC236}">
              <a16:creationId xmlns:a16="http://schemas.microsoft.com/office/drawing/2014/main" id="{011F56DD-B816-ED4E-8C82-EDAD6466C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30480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pic>
      <xdr:nvPicPr>
        <xdr:cNvPr id="10858" name="Picture 93">
          <a:extLst>
            <a:ext uri="{FF2B5EF4-FFF2-40B4-BE49-F238E27FC236}">
              <a16:creationId xmlns:a16="http://schemas.microsoft.com/office/drawing/2014/main" id="{489A8094-7F0D-A34F-8241-8AAC281C2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32385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19</xdr:row>
      <xdr:rowOff>0</xdr:rowOff>
    </xdr:from>
    <xdr:to>
      <xdr:col>6</xdr:col>
      <xdr:colOff>0</xdr:colOff>
      <xdr:row>20</xdr:row>
      <xdr:rowOff>0</xdr:rowOff>
    </xdr:to>
    <xdr:pic>
      <xdr:nvPicPr>
        <xdr:cNvPr id="10859" name="Picture 99">
          <a:extLst>
            <a:ext uri="{FF2B5EF4-FFF2-40B4-BE49-F238E27FC236}">
              <a16:creationId xmlns:a16="http://schemas.microsoft.com/office/drawing/2014/main" id="{00099E54-3921-1145-94FC-7785AE732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34290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20</xdr:row>
      <xdr:rowOff>0</xdr:rowOff>
    </xdr:from>
    <xdr:to>
      <xdr:col>6</xdr:col>
      <xdr:colOff>0</xdr:colOff>
      <xdr:row>21</xdr:row>
      <xdr:rowOff>0</xdr:rowOff>
    </xdr:to>
    <xdr:pic>
      <xdr:nvPicPr>
        <xdr:cNvPr id="10860" name="Picture 100">
          <a:extLst>
            <a:ext uri="{FF2B5EF4-FFF2-40B4-BE49-F238E27FC236}">
              <a16:creationId xmlns:a16="http://schemas.microsoft.com/office/drawing/2014/main" id="{419835E4-96EC-0444-8E20-83A56EE54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36195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pic>
      <xdr:nvPicPr>
        <xdr:cNvPr id="10863" name="Picture 138">
          <a:extLst>
            <a:ext uri="{FF2B5EF4-FFF2-40B4-BE49-F238E27FC236}">
              <a16:creationId xmlns:a16="http://schemas.microsoft.com/office/drawing/2014/main" id="{9AE1162D-0794-1643-9A01-7CA8D5C37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41910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23</xdr:row>
      <xdr:rowOff>0</xdr:rowOff>
    </xdr:to>
    <xdr:pic>
      <xdr:nvPicPr>
        <xdr:cNvPr id="10864" name="Picture 144">
          <a:extLst>
            <a:ext uri="{FF2B5EF4-FFF2-40B4-BE49-F238E27FC236}">
              <a16:creationId xmlns:a16="http://schemas.microsoft.com/office/drawing/2014/main" id="{CC236134-F83C-D844-B00A-1688EBF34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1300" y="10058400"/>
          <a:ext cx="508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24</xdr:row>
      <xdr:rowOff>0</xdr:rowOff>
    </xdr:to>
    <xdr:pic>
      <xdr:nvPicPr>
        <xdr:cNvPr id="10865" name="Picture 145">
          <a:extLst>
            <a:ext uri="{FF2B5EF4-FFF2-40B4-BE49-F238E27FC236}">
              <a16:creationId xmlns:a16="http://schemas.microsoft.com/office/drawing/2014/main" id="{D0744D28-8B30-524B-A059-2E5525EFF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45720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66</xdr:row>
      <xdr:rowOff>0</xdr:rowOff>
    </xdr:from>
    <xdr:to>
      <xdr:col>6</xdr:col>
      <xdr:colOff>0</xdr:colOff>
      <xdr:row>67</xdr:row>
      <xdr:rowOff>0</xdr:rowOff>
    </xdr:to>
    <xdr:pic>
      <xdr:nvPicPr>
        <xdr:cNvPr id="10869" name="Picture 9">
          <a:extLst>
            <a:ext uri="{FF2B5EF4-FFF2-40B4-BE49-F238E27FC236}">
              <a16:creationId xmlns:a16="http://schemas.microsoft.com/office/drawing/2014/main" id="{130D4A71-A413-FC4A-BEF4-7117A0F1C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13792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67</xdr:row>
      <xdr:rowOff>0</xdr:rowOff>
    </xdr:from>
    <xdr:to>
      <xdr:col>6</xdr:col>
      <xdr:colOff>0</xdr:colOff>
      <xdr:row>68</xdr:row>
      <xdr:rowOff>0</xdr:rowOff>
    </xdr:to>
    <xdr:pic>
      <xdr:nvPicPr>
        <xdr:cNvPr id="10870" name="Picture 10">
          <a:extLst>
            <a:ext uri="{FF2B5EF4-FFF2-40B4-BE49-F238E27FC236}">
              <a16:creationId xmlns:a16="http://schemas.microsoft.com/office/drawing/2014/main" id="{C2D777DD-77F1-3D44-A744-9FA4C8F28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15697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69</xdr:row>
      <xdr:rowOff>0</xdr:rowOff>
    </xdr:from>
    <xdr:to>
      <xdr:col>6</xdr:col>
      <xdr:colOff>0</xdr:colOff>
      <xdr:row>70</xdr:row>
      <xdr:rowOff>0</xdr:rowOff>
    </xdr:to>
    <xdr:pic>
      <xdr:nvPicPr>
        <xdr:cNvPr id="10871" name="Picture 3">
          <a:extLst>
            <a:ext uri="{FF2B5EF4-FFF2-40B4-BE49-F238E27FC236}">
              <a16:creationId xmlns:a16="http://schemas.microsoft.com/office/drawing/2014/main" id="{472C8A00-77F5-5841-B9CF-7085CF4BE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17602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70</xdr:row>
      <xdr:rowOff>0</xdr:rowOff>
    </xdr:from>
    <xdr:to>
      <xdr:col>6</xdr:col>
      <xdr:colOff>0</xdr:colOff>
      <xdr:row>71</xdr:row>
      <xdr:rowOff>0</xdr:rowOff>
    </xdr:to>
    <xdr:pic>
      <xdr:nvPicPr>
        <xdr:cNvPr id="10872" name="Picture 7">
          <a:extLst>
            <a:ext uri="{FF2B5EF4-FFF2-40B4-BE49-F238E27FC236}">
              <a16:creationId xmlns:a16="http://schemas.microsoft.com/office/drawing/2014/main" id="{E2552218-72A3-1F4C-B321-4F7FD362D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19507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71</xdr:row>
      <xdr:rowOff>0</xdr:rowOff>
    </xdr:from>
    <xdr:to>
      <xdr:col>6</xdr:col>
      <xdr:colOff>0</xdr:colOff>
      <xdr:row>72</xdr:row>
      <xdr:rowOff>0</xdr:rowOff>
    </xdr:to>
    <xdr:pic>
      <xdr:nvPicPr>
        <xdr:cNvPr id="10873" name="Picture 40">
          <a:extLst>
            <a:ext uri="{FF2B5EF4-FFF2-40B4-BE49-F238E27FC236}">
              <a16:creationId xmlns:a16="http://schemas.microsoft.com/office/drawing/2014/main" id="{032BECDA-CE6C-BA42-A6FE-B8A836309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21412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72</xdr:row>
      <xdr:rowOff>0</xdr:rowOff>
    </xdr:from>
    <xdr:to>
      <xdr:col>6</xdr:col>
      <xdr:colOff>0</xdr:colOff>
      <xdr:row>73</xdr:row>
      <xdr:rowOff>0</xdr:rowOff>
    </xdr:to>
    <xdr:pic>
      <xdr:nvPicPr>
        <xdr:cNvPr id="10874" name="Picture 50">
          <a:extLst>
            <a:ext uri="{FF2B5EF4-FFF2-40B4-BE49-F238E27FC236}">
              <a16:creationId xmlns:a16="http://schemas.microsoft.com/office/drawing/2014/main" id="{658A3242-6E2C-7043-88DA-03928CF3D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23317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73</xdr:row>
      <xdr:rowOff>0</xdr:rowOff>
    </xdr:from>
    <xdr:to>
      <xdr:col>6</xdr:col>
      <xdr:colOff>0</xdr:colOff>
      <xdr:row>74</xdr:row>
      <xdr:rowOff>0</xdr:rowOff>
    </xdr:to>
    <xdr:pic>
      <xdr:nvPicPr>
        <xdr:cNvPr id="10875" name="Picture 72">
          <a:extLst>
            <a:ext uri="{FF2B5EF4-FFF2-40B4-BE49-F238E27FC236}">
              <a16:creationId xmlns:a16="http://schemas.microsoft.com/office/drawing/2014/main" id="{0F7B2391-D66C-C64B-81EF-64371DD4E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25222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74</xdr:row>
      <xdr:rowOff>0</xdr:rowOff>
    </xdr:from>
    <xdr:to>
      <xdr:col>6</xdr:col>
      <xdr:colOff>0</xdr:colOff>
      <xdr:row>75</xdr:row>
      <xdr:rowOff>0</xdr:rowOff>
    </xdr:to>
    <xdr:pic>
      <xdr:nvPicPr>
        <xdr:cNvPr id="10876" name="Picture 74">
          <a:extLst>
            <a:ext uri="{FF2B5EF4-FFF2-40B4-BE49-F238E27FC236}">
              <a16:creationId xmlns:a16="http://schemas.microsoft.com/office/drawing/2014/main" id="{389F8F67-43C5-AA48-8B63-B187122ED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27127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75</xdr:row>
      <xdr:rowOff>0</xdr:rowOff>
    </xdr:from>
    <xdr:to>
      <xdr:col>6</xdr:col>
      <xdr:colOff>0</xdr:colOff>
      <xdr:row>76</xdr:row>
      <xdr:rowOff>0</xdr:rowOff>
    </xdr:to>
    <xdr:pic>
      <xdr:nvPicPr>
        <xdr:cNvPr id="10877" name="Picture 77">
          <a:extLst>
            <a:ext uri="{FF2B5EF4-FFF2-40B4-BE49-F238E27FC236}">
              <a16:creationId xmlns:a16="http://schemas.microsoft.com/office/drawing/2014/main" id="{94674875-C99E-4647-B21F-65F1CF930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29032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76</xdr:row>
      <xdr:rowOff>0</xdr:rowOff>
    </xdr:from>
    <xdr:to>
      <xdr:col>6</xdr:col>
      <xdr:colOff>0</xdr:colOff>
      <xdr:row>77</xdr:row>
      <xdr:rowOff>0</xdr:rowOff>
    </xdr:to>
    <xdr:pic>
      <xdr:nvPicPr>
        <xdr:cNvPr id="10878" name="Picture 78">
          <a:extLst>
            <a:ext uri="{FF2B5EF4-FFF2-40B4-BE49-F238E27FC236}">
              <a16:creationId xmlns:a16="http://schemas.microsoft.com/office/drawing/2014/main" id="{CE1BF41F-3FA3-1441-82D5-0447F4943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30937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77</xdr:row>
      <xdr:rowOff>0</xdr:rowOff>
    </xdr:from>
    <xdr:to>
      <xdr:col>6</xdr:col>
      <xdr:colOff>0</xdr:colOff>
      <xdr:row>78</xdr:row>
      <xdr:rowOff>0</xdr:rowOff>
    </xdr:to>
    <xdr:pic>
      <xdr:nvPicPr>
        <xdr:cNvPr id="10879" name="Picture 99">
          <a:extLst>
            <a:ext uri="{FF2B5EF4-FFF2-40B4-BE49-F238E27FC236}">
              <a16:creationId xmlns:a16="http://schemas.microsoft.com/office/drawing/2014/main" id="{8257F0F3-A45D-F748-B919-3A2C744C2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32842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78</xdr:row>
      <xdr:rowOff>0</xdr:rowOff>
    </xdr:from>
    <xdr:to>
      <xdr:col>6</xdr:col>
      <xdr:colOff>0</xdr:colOff>
      <xdr:row>79</xdr:row>
      <xdr:rowOff>0</xdr:rowOff>
    </xdr:to>
    <xdr:pic>
      <xdr:nvPicPr>
        <xdr:cNvPr id="10880" name="Picture 100">
          <a:extLst>
            <a:ext uri="{FF2B5EF4-FFF2-40B4-BE49-F238E27FC236}">
              <a16:creationId xmlns:a16="http://schemas.microsoft.com/office/drawing/2014/main" id="{25D953A2-36E7-CB4C-A0F4-88BEEADB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34747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80</xdr:row>
      <xdr:rowOff>0</xdr:rowOff>
    </xdr:from>
    <xdr:to>
      <xdr:col>6</xdr:col>
      <xdr:colOff>0</xdr:colOff>
      <xdr:row>81</xdr:row>
      <xdr:rowOff>0</xdr:rowOff>
    </xdr:to>
    <xdr:pic>
      <xdr:nvPicPr>
        <xdr:cNvPr id="10882" name="Picture 18">
          <a:extLst>
            <a:ext uri="{FF2B5EF4-FFF2-40B4-BE49-F238E27FC236}">
              <a16:creationId xmlns:a16="http://schemas.microsoft.com/office/drawing/2014/main" id="{3107A8B4-6880-324B-9DE8-2543DDB73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38557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89</xdr:row>
      <xdr:rowOff>0</xdr:rowOff>
    </xdr:from>
    <xdr:to>
      <xdr:col>6</xdr:col>
      <xdr:colOff>0</xdr:colOff>
      <xdr:row>90</xdr:row>
      <xdr:rowOff>0</xdr:rowOff>
    </xdr:to>
    <xdr:pic>
      <xdr:nvPicPr>
        <xdr:cNvPr id="10883" name="Picture 68">
          <a:extLst>
            <a:ext uri="{FF2B5EF4-FFF2-40B4-BE49-F238E27FC236}">
              <a16:creationId xmlns:a16="http://schemas.microsoft.com/office/drawing/2014/main" id="{A36E33EE-BE5D-3C4C-A74D-D183B6F5D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55702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90</xdr:row>
      <xdr:rowOff>0</xdr:rowOff>
    </xdr:from>
    <xdr:to>
      <xdr:col>6</xdr:col>
      <xdr:colOff>0</xdr:colOff>
      <xdr:row>91</xdr:row>
      <xdr:rowOff>0</xdr:rowOff>
    </xdr:to>
    <xdr:pic>
      <xdr:nvPicPr>
        <xdr:cNvPr id="10884" name="Picture 66">
          <a:extLst>
            <a:ext uri="{FF2B5EF4-FFF2-40B4-BE49-F238E27FC236}">
              <a16:creationId xmlns:a16="http://schemas.microsoft.com/office/drawing/2014/main" id="{7887E5A6-B15A-4940-A616-67818CD2A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57607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81</xdr:row>
      <xdr:rowOff>0</xdr:rowOff>
    </xdr:from>
    <xdr:to>
      <xdr:col>6</xdr:col>
      <xdr:colOff>0</xdr:colOff>
      <xdr:row>82</xdr:row>
      <xdr:rowOff>0</xdr:rowOff>
    </xdr:to>
    <xdr:pic>
      <xdr:nvPicPr>
        <xdr:cNvPr id="10885" name="Picture 45">
          <a:extLst>
            <a:ext uri="{FF2B5EF4-FFF2-40B4-BE49-F238E27FC236}">
              <a16:creationId xmlns:a16="http://schemas.microsoft.com/office/drawing/2014/main" id="{C1FFD1C1-0176-B446-B721-A403FAEA6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40462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88</xdr:row>
      <xdr:rowOff>0</xdr:rowOff>
    </xdr:from>
    <xdr:to>
      <xdr:col>6</xdr:col>
      <xdr:colOff>0</xdr:colOff>
      <xdr:row>89</xdr:row>
      <xdr:rowOff>0</xdr:rowOff>
    </xdr:to>
    <xdr:pic>
      <xdr:nvPicPr>
        <xdr:cNvPr id="10891" name="Picture 75">
          <a:extLst>
            <a:ext uri="{FF2B5EF4-FFF2-40B4-BE49-F238E27FC236}">
              <a16:creationId xmlns:a16="http://schemas.microsoft.com/office/drawing/2014/main" id="{5A1344F5-6F45-2F4E-9319-EB85C81E7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53797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68</xdr:row>
      <xdr:rowOff>0</xdr:rowOff>
    </xdr:from>
    <xdr:to>
      <xdr:col>6</xdr:col>
      <xdr:colOff>0</xdr:colOff>
      <xdr:row>69</xdr:row>
      <xdr:rowOff>0</xdr:rowOff>
    </xdr:to>
    <xdr:pic>
      <xdr:nvPicPr>
        <xdr:cNvPr id="10893" name="Picture 104">
          <a:extLst>
            <a:ext uri="{FF2B5EF4-FFF2-40B4-BE49-F238E27FC236}">
              <a16:creationId xmlns:a16="http://schemas.microsoft.com/office/drawing/2014/main" id="{70E19FD9-ED95-ED41-9F4A-A4B580BAE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59512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93</xdr:row>
      <xdr:rowOff>0</xdr:rowOff>
    </xdr:from>
    <xdr:to>
      <xdr:col>6</xdr:col>
      <xdr:colOff>0</xdr:colOff>
      <xdr:row>94</xdr:row>
      <xdr:rowOff>0</xdr:rowOff>
    </xdr:to>
    <xdr:pic>
      <xdr:nvPicPr>
        <xdr:cNvPr id="10894" name="Picture 105">
          <a:extLst>
            <a:ext uri="{FF2B5EF4-FFF2-40B4-BE49-F238E27FC236}">
              <a16:creationId xmlns:a16="http://schemas.microsoft.com/office/drawing/2014/main" id="{080EEBC4-64FE-5D40-B4B0-B15B72EB2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61417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91</xdr:row>
      <xdr:rowOff>0</xdr:rowOff>
    </xdr:from>
    <xdr:to>
      <xdr:col>6</xdr:col>
      <xdr:colOff>0</xdr:colOff>
      <xdr:row>92</xdr:row>
      <xdr:rowOff>0</xdr:rowOff>
    </xdr:to>
    <xdr:pic>
      <xdr:nvPicPr>
        <xdr:cNvPr id="10895" name="Picture 106">
          <a:extLst>
            <a:ext uri="{FF2B5EF4-FFF2-40B4-BE49-F238E27FC236}">
              <a16:creationId xmlns:a16="http://schemas.microsoft.com/office/drawing/2014/main" id="{430469C2-3F63-2440-969E-0083B0068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63322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92</xdr:row>
      <xdr:rowOff>0</xdr:rowOff>
    </xdr:from>
    <xdr:to>
      <xdr:col>6</xdr:col>
      <xdr:colOff>0</xdr:colOff>
      <xdr:row>93</xdr:row>
      <xdr:rowOff>0</xdr:rowOff>
    </xdr:to>
    <xdr:pic>
      <xdr:nvPicPr>
        <xdr:cNvPr id="10896" name="Picture 107">
          <a:extLst>
            <a:ext uri="{FF2B5EF4-FFF2-40B4-BE49-F238E27FC236}">
              <a16:creationId xmlns:a16="http://schemas.microsoft.com/office/drawing/2014/main" id="{D101D01E-5EB7-3C46-A4EF-B5319B0A5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65227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36</xdr:row>
      <xdr:rowOff>0</xdr:rowOff>
    </xdr:from>
    <xdr:to>
      <xdr:col>6</xdr:col>
      <xdr:colOff>0</xdr:colOff>
      <xdr:row>37</xdr:row>
      <xdr:rowOff>0</xdr:rowOff>
    </xdr:to>
    <xdr:pic>
      <xdr:nvPicPr>
        <xdr:cNvPr id="10899" name="Picture 18">
          <a:extLst>
            <a:ext uri="{FF2B5EF4-FFF2-40B4-BE49-F238E27FC236}">
              <a16:creationId xmlns:a16="http://schemas.microsoft.com/office/drawing/2014/main" id="{E925C826-591C-8849-8795-EE8123DE6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66167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35</xdr:row>
      <xdr:rowOff>0</xdr:rowOff>
    </xdr:from>
    <xdr:to>
      <xdr:col>6</xdr:col>
      <xdr:colOff>0</xdr:colOff>
      <xdr:row>36</xdr:row>
      <xdr:rowOff>0</xdr:rowOff>
    </xdr:to>
    <xdr:pic>
      <xdr:nvPicPr>
        <xdr:cNvPr id="10900" name="Picture 45">
          <a:extLst>
            <a:ext uri="{FF2B5EF4-FFF2-40B4-BE49-F238E27FC236}">
              <a16:creationId xmlns:a16="http://schemas.microsoft.com/office/drawing/2014/main" id="{78333386-53ED-9245-86C7-3E70EBDC4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64262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54</xdr:row>
      <xdr:rowOff>0</xdr:rowOff>
    </xdr:from>
    <xdr:to>
      <xdr:col>6</xdr:col>
      <xdr:colOff>0</xdr:colOff>
      <xdr:row>55</xdr:row>
      <xdr:rowOff>0</xdr:rowOff>
    </xdr:to>
    <xdr:pic>
      <xdr:nvPicPr>
        <xdr:cNvPr id="10913" name="Picture 101">
          <a:extLst>
            <a:ext uri="{FF2B5EF4-FFF2-40B4-BE49-F238E27FC236}">
              <a16:creationId xmlns:a16="http://schemas.microsoft.com/office/drawing/2014/main" id="{C8679022-D800-7B48-A58A-683C7567D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96647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56</xdr:row>
      <xdr:rowOff>0</xdr:rowOff>
    </xdr:from>
    <xdr:to>
      <xdr:col>6</xdr:col>
      <xdr:colOff>0</xdr:colOff>
      <xdr:row>57</xdr:row>
      <xdr:rowOff>0</xdr:rowOff>
    </xdr:to>
    <xdr:pic>
      <xdr:nvPicPr>
        <xdr:cNvPr id="10914" name="Picture 101">
          <a:extLst>
            <a:ext uri="{FF2B5EF4-FFF2-40B4-BE49-F238E27FC236}">
              <a16:creationId xmlns:a16="http://schemas.microsoft.com/office/drawing/2014/main" id="{868361B1-3F3B-1E4C-90B0-7E4F441BF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98552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53</xdr:row>
      <xdr:rowOff>0</xdr:rowOff>
    </xdr:from>
    <xdr:to>
      <xdr:col>6</xdr:col>
      <xdr:colOff>0</xdr:colOff>
      <xdr:row>54</xdr:row>
      <xdr:rowOff>0</xdr:rowOff>
    </xdr:to>
    <xdr:pic>
      <xdr:nvPicPr>
        <xdr:cNvPr id="10915" name="Picture 19">
          <a:extLst>
            <a:ext uri="{FF2B5EF4-FFF2-40B4-BE49-F238E27FC236}">
              <a16:creationId xmlns:a16="http://schemas.microsoft.com/office/drawing/2014/main" id="{8B892977-B2ED-5A45-9F9E-C123DD03E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94742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58</xdr:row>
      <xdr:rowOff>0</xdr:rowOff>
    </xdr:from>
    <xdr:to>
      <xdr:col>6</xdr:col>
      <xdr:colOff>0</xdr:colOff>
      <xdr:row>59</xdr:row>
      <xdr:rowOff>0</xdr:rowOff>
    </xdr:to>
    <xdr:pic>
      <xdr:nvPicPr>
        <xdr:cNvPr id="10916" name="Picture 68">
          <a:extLst>
            <a:ext uri="{FF2B5EF4-FFF2-40B4-BE49-F238E27FC236}">
              <a16:creationId xmlns:a16="http://schemas.microsoft.com/office/drawing/2014/main" id="{231564C4-85F1-294F-9CB5-C0E80E24D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02362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57</xdr:row>
      <xdr:rowOff>0</xdr:rowOff>
    </xdr:from>
    <xdr:to>
      <xdr:col>6</xdr:col>
      <xdr:colOff>0</xdr:colOff>
      <xdr:row>58</xdr:row>
      <xdr:rowOff>0</xdr:rowOff>
    </xdr:to>
    <xdr:pic>
      <xdr:nvPicPr>
        <xdr:cNvPr id="10917" name="Picture 75">
          <a:extLst>
            <a:ext uri="{FF2B5EF4-FFF2-40B4-BE49-F238E27FC236}">
              <a16:creationId xmlns:a16="http://schemas.microsoft.com/office/drawing/2014/main" id="{C366334D-C1A7-4E4F-B0FA-F36D8AD3C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0045700"/>
          <a:ext cx="342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99</xdr:row>
      <xdr:rowOff>0</xdr:rowOff>
    </xdr:from>
    <xdr:to>
      <xdr:col>6</xdr:col>
      <xdr:colOff>0</xdr:colOff>
      <xdr:row>100</xdr:row>
      <xdr:rowOff>0</xdr:rowOff>
    </xdr:to>
    <xdr:pic>
      <xdr:nvPicPr>
        <xdr:cNvPr id="10918" name="Picture 2">
          <a:extLst>
            <a:ext uri="{FF2B5EF4-FFF2-40B4-BE49-F238E27FC236}">
              <a16:creationId xmlns:a16="http://schemas.microsoft.com/office/drawing/2014/main" id="{754EDC0C-07C0-1844-9C0C-55CA0572A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72847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100</xdr:row>
      <xdr:rowOff>0</xdr:rowOff>
    </xdr:from>
    <xdr:to>
      <xdr:col>6</xdr:col>
      <xdr:colOff>0</xdr:colOff>
      <xdr:row>101</xdr:row>
      <xdr:rowOff>0</xdr:rowOff>
    </xdr:to>
    <xdr:pic>
      <xdr:nvPicPr>
        <xdr:cNvPr id="10919" name="Picture 1">
          <a:extLst>
            <a:ext uri="{FF2B5EF4-FFF2-40B4-BE49-F238E27FC236}">
              <a16:creationId xmlns:a16="http://schemas.microsoft.com/office/drawing/2014/main" id="{D8BD4403-B5CB-F642-9A3C-C5459CC60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74498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101</xdr:row>
      <xdr:rowOff>0</xdr:rowOff>
    </xdr:from>
    <xdr:to>
      <xdr:col>6</xdr:col>
      <xdr:colOff>0</xdr:colOff>
      <xdr:row>102</xdr:row>
      <xdr:rowOff>0</xdr:rowOff>
    </xdr:to>
    <xdr:pic>
      <xdr:nvPicPr>
        <xdr:cNvPr id="10920" name="Picture 3">
          <a:extLst>
            <a:ext uri="{FF2B5EF4-FFF2-40B4-BE49-F238E27FC236}">
              <a16:creationId xmlns:a16="http://schemas.microsoft.com/office/drawing/2014/main" id="{B2BC998F-00ED-E04A-8CB8-FC68BFD51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76149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102</xdr:row>
      <xdr:rowOff>0</xdr:rowOff>
    </xdr:from>
    <xdr:to>
      <xdr:col>6</xdr:col>
      <xdr:colOff>0</xdr:colOff>
      <xdr:row>103</xdr:row>
      <xdr:rowOff>0</xdr:rowOff>
    </xdr:to>
    <xdr:pic>
      <xdr:nvPicPr>
        <xdr:cNvPr id="10921" name="Picture 5">
          <a:extLst>
            <a:ext uri="{FF2B5EF4-FFF2-40B4-BE49-F238E27FC236}">
              <a16:creationId xmlns:a16="http://schemas.microsoft.com/office/drawing/2014/main" id="{F67F5A0E-64BA-EC46-A342-CCC75A937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77800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103</xdr:row>
      <xdr:rowOff>0</xdr:rowOff>
    </xdr:from>
    <xdr:to>
      <xdr:col>6</xdr:col>
      <xdr:colOff>0</xdr:colOff>
      <xdr:row>104</xdr:row>
      <xdr:rowOff>0</xdr:rowOff>
    </xdr:to>
    <xdr:pic>
      <xdr:nvPicPr>
        <xdr:cNvPr id="10922" name="Picture 6">
          <a:extLst>
            <a:ext uri="{FF2B5EF4-FFF2-40B4-BE49-F238E27FC236}">
              <a16:creationId xmlns:a16="http://schemas.microsoft.com/office/drawing/2014/main" id="{87FC1B9F-07A7-C84F-B8BD-AD05ECBBB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79451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27213</xdr:colOff>
      <xdr:row>103</xdr:row>
      <xdr:rowOff>449036</xdr:rowOff>
    </xdr:from>
    <xdr:to>
      <xdr:col>6</xdr:col>
      <xdr:colOff>27213</xdr:colOff>
      <xdr:row>104</xdr:row>
      <xdr:rowOff>449036</xdr:rowOff>
    </xdr:to>
    <xdr:pic>
      <xdr:nvPicPr>
        <xdr:cNvPr id="10923" name="Picture 10">
          <a:extLst>
            <a:ext uri="{FF2B5EF4-FFF2-40B4-BE49-F238E27FC236}">
              <a16:creationId xmlns:a16="http://schemas.microsoft.com/office/drawing/2014/main" id="{E869F5F1-B855-CB4A-BB15-F5DDE14AE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4356" y="46250679"/>
          <a:ext cx="625928" cy="462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105</xdr:row>
      <xdr:rowOff>0</xdr:rowOff>
    </xdr:from>
    <xdr:to>
      <xdr:col>6</xdr:col>
      <xdr:colOff>0</xdr:colOff>
      <xdr:row>106</xdr:row>
      <xdr:rowOff>0</xdr:rowOff>
    </xdr:to>
    <xdr:pic>
      <xdr:nvPicPr>
        <xdr:cNvPr id="10924" name="Picture 16">
          <a:extLst>
            <a:ext uri="{FF2B5EF4-FFF2-40B4-BE49-F238E27FC236}">
              <a16:creationId xmlns:a16="http://schemas.microsoft.com/office/drawing/2014/main" id="{6E09DE42-1469-9D4A-9E5B-EA54D06CE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82753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106</xdr:row>
      <xdr:rowOff>0</xdr:rowOff>
    </xdr:from>
    <xdr:to>
      <xdr:col>6</xdr:col>
      <xdr:colOff>0</xdr:colOff>
      <xdr:row>107</xdr:row>
      <xdr:rowOff>0</xdr:rowOff>
    </xdr:to>
    <xdr:pic>
      <xdr:nvPicPr>
        <xdr:cNvPr id="10925" name="Picture 18">
          <a:extLst>
            <a:ext uri="{FF2B5EF4-FFF2-40B4-BE49-F238E27FC236}">
              <a16:creationId xmlns:a16="http://schemas.microsoft.com/office/drawing/2014/main" id="{7F66626D-A798-CE4E-AA4D-7454A6600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84404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107</xdr:row>
      <xdr:rowOff>0</xdr:rowOff>
    </xdr:from>
    <xdr:to>
      <xdr:col>6</xdr:col>
      <xdr:colOff>0</xdr:colOff>
      <xdr:row>108</xdr:row>
      <xdr:rowOff>0</xdr:rowOff>
    </xdr:to>
    <xdr:pic>
      <xdr:nvPicPr>
        <xdr:cNvPr id="10926" name="Picture 19">
          <a:extLst>
            <a:ext uri="{FF2B5EF4-FFF2-40B4-BE49-F238E27FC236}">
              <a16:creationId xmlns:a16="http://schemas.microsoft.com/office/drawing/2014/main" id="{2DB01B3D-7A95-7B4E-B928-BCBCDF0E4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86055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</xdr:row>
      <xdr:rowOff>0</xdr:rowOff>
    </xdr:from>
    <xdr:to>
      <xdr:col>6</xdr:col>
      <xdr:colOff>0</xdr:colOff>
      <xdr:row>109</xdr:row>
      <xdr:rowOff>0</xdr:rowOff>
    </xdr:to>
    <xdr:pic>
      <xdr:nvPicPr>
        <xdr:cNvPr id="10927" name="Picture 20">
          <a:extLst>
            <a:ext uri="{FF2B5EF4-FFF2-40B4-BE49-F238E27FC236}">
              <a16:creationId xmlns:a16="http://schemas.microsoft.com/office/drawing/2014/main" id="{1E40B221-4EAC-7A48-A5E0-2EFE9B8B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87706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109</xdr:row>
      <xdr:rowOff>0</xdr:rowOff>
    </xdr:from>
    <xdr:to>
      <xdr:col>6</xdr:col>
      <xdr:colOff>0</xdr:colOff>
      <xdr:row>110</xdr:row>
      <xdr:rowOff>0</xdr:rowOff>
    </xdr:to>
    <xdr:pic>
      <xdr:nvPicPr>
        <xdr:cNvPr id="10928" name="Picture 22">
          <a:extLst>
            <a:ext uri="{FF2B5EF4-FFF2-40B4-BE49-F238E27FC236}">
              <a16:creationId xmlns:a16="http://schemas.microsoft.com/office/drawing/2014/main" id="{DA274ECC-D057-D441-9108-CBF512411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89357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110</xdr:row>
      <xdr:rowOff>0</xdr:rowOff>
    </xdr:from>
    <xdr:to>
      <xdr:col>6</xdr:col>
      <xdr:colOff>0</xdr:colOff>
      <xdr:row>111</xdr:row>
      <xdr:rowOff>0</xdr:rowOff>
    </xdr:to>
    <xdr:pic>
      <xdr:nvPicPr>
        <xdr:cNvPr id="10929" name="Picture 29">
          <a:extLst>
            <a:ext uri="{FF2B5EF4-FFF2-40B4-BE49-F238E27FC236}">
              <a16:creationId xmlns:a16="http://schemas.microsoft.com/office/drawing/2014/main" id="{55E511D9-EF34-8048-8731-973EC8C80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91008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111</xdr:row>
      <xdr:rowOff>0</xdr:rowOff>
    </xdr:from>
    <xdr:to>
      <xdr:col>6</xdr:col>
      <xdr:colOff>0</xdr:colOff>
      <xdr:row>112</xdr:row>
      <xdr:rowOff>0</xdr:rowOff>
    </xdr:to>
    <xdr:pic>
      <xdr:nvPicPr>
        <xdr:cNvPr id="10930" name="Picture 30">
          <a:extLst>
            <a:ext uri="{FF2B5EF4-FFF2-40B4-BE49-F238E27FC236}">
              <a16:creationId xmlns:a16="http://schemas.microsoft.com/office/drawing/2014/main" id="{8AB80E1D-88CD-0349-AC42-17300F71C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92659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112</xdr:row>
      <xdr:rowOff>0</xdr:rowOff>
    </xdr:from>
    <xdr:to>
      <xdr:col>6</xdr:col>
      <xdr:colOff>0</xdr:colOff>
      <xdr:row>113</xdr:row>
      <xdr:rowOff>0</xdr:rowOff>
    </xdr:to>
    <xdr:pic>
      <xdr:nvPicPr>
        <xdr:cNvPr id="10931" name="Picture 31">
          <a:extLst>
            <a:ext uri="{FF2B5EF4-FFF2-40B4-BE49-F238E27FC236}">
              <a16:creationId xmlns:a16="http://schemas.microsoft.com/office/drawing/2014/main" id="{514309E7-4339-4B4D-9775-D9FA8D671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94310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113</xdr:row>
      <xdr:rowOff>0</xdr:rowOff>
    </xdr:from>
    <xdr:to>
      <xdr:col>6</xdr:col>
      <xdr:colOff>0</xdr:colOff>
      <xdr:row>114</xdr:row>
      <xdr:rowOff>0</xdr:rowOff>
    </xdr:to>
    <xdr:pic>
      <xdr:nvPicPr>
        <xdr:cNvPr id="10932" name="Picture 35">
          <a:extLst>
            <a:ext uri="{FF2B5EF4-FFF2-40B4-BE49-F238E27FC236}">
              <a16:creationId xmlns:a16="http://schemas.microsoft.com/office/drawing/2014/main" id="{9ABD22D3-F275-9845-A48F-8B86C0959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95961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0</xdr:colOff>
      <xdr:row>115</xdr:row>
      <xdr:rowOff>0</xdr:rowOff>
    </xdr:to>
    <xdr:pic>
      <xdr:nvPicPr>
        <xdr:cNvPr id="10933" name="Picture 42">
          <a:extLst>
            <a:ext uri="{FF2B5EF4-FFF2-40B4-BE49-F238E27FC236}">
              <a16:creationId xmlns:a16="http://schemas.microsoft.com/office/drawing/2014/main" id="{15BB89D6-0911-C943-825D-1CC125004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97612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136</xdr:row>
      <xdr:rowOff>0</xdr:rowOff>
    </xdr:from>
    <xdr:to>
      <xdr:col>6</xdr:col>
      <xdr:colOff>0</xdr:colOff>
      <xdr:row>137</xdr:row>
      <xdr:rowOff>0</xdr:rowOff>
    </xdr:to>
    <xdr:pic>
      <xdr:nvPicPr>
        <xdr:cNvPr id="10934" name="Picture 39">
          <a:extLst>
            <a:ext uri="{FF2B5EF4-FFF2-40B4-BE49-F238E27FC236}">
              <a16:creationId xmlns:a16="http://schemas.microsoft.com/office/drawing/2014/main" id="{B4BDBA86-AF81-7644-B455-58DE5064E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238887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137</xdr:row>
      <xdr:rowOff>0</xdr:rowOff>
    </xdr:from>
    <xdr:to>
      <xdr:col>6</xdr:col>
      <xdr:colOff>0</xdr:colOff>
      <xdr:row>138</xdr:row>
      <xdr:rowOff>0</xdr:rowOff>
    </xdr:to>
    <xdr:pic>
      <xdr:nvPicPr>
        <xdr:cNvPr id="10935" name="Picture 45">
          <a:extLst>
            <a:ext uri="{FF2B5EF4-FFF2-40B4-BE49-F238E27FC236}">
              <a16:creationId xmlns:a16="http://schemas.microsoft.com/office/drawing/2014/main" id="{6270A4C7-242E-2C40-9723-796A5A26B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240538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116</xdr:row>
      <xdr:rowOff>0</xdr:rowOff>
    </xdr:from>
    <xdr:to>
      <xdr:col>6</xdr:col>
      <xdr:colOff>0</xdr:colOff>
      <xdr:row>117</xdr:row>
      <xdr:rowOff>0</xdr:rowOff>
    </xdr:to>
    <xdr:pic>
      <xdr:nvPicPr>
        <xdr:cNvPr id="10937" name="Picture 11">
          <a:extLst>
            <a:ext uri="{FF2B5EF4-FFF2-40B4-BE49-F238E27FC236}">
              <a16:creationId xmlns:a16="http://schemas.microsoft.com/office/drawing/2014/main" id="{6E77AC71-00B1-D149-B2F1-F4C75A4C1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200914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115</xdr:row>
      <xdr:rowOff>0</xdr:rowOff>
    </xdr:from>
    <xdr:to>
      <xdr:col>6</xdr:col>
      <xdr:colOff>0</xdr:colOff>
      <xdr:row>116</xdr:row>
      <xdr:rowOff>0</xdr:rowOff>
    </xdr:to>
    <xdr:pic>
      <xdr:nvPicPr>
        <xdr:cNvPr id="10938" name="Picture 52">
          <a:extLst>
            <a:ext uri="{FF2B5EF4-FFF2-40B4-BE49-F238E27FC236}">
              <a16:creationId xmlns:a16="http://schemas.microsoft.com/office/drawing/2014/main" id="{9312983A-7832-6248-910F-B2E5F7254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199263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130</xdr:row>
      <xdr:rowOff>0</xdr:rowOff>
    </xdr:from>
    <xdr:to>
      <xdr:col>6</xdr:col>
      <xdr:colOff>0</xdr:colOff>
      <xdr:row>131</xdr:row>
      <xdr:rowOff>0</xdr:rowOff>
    </xdr:to>
    <xdr:pic>
      <xdr:nvPicPr>
        <xdr:cNvPr id="10953" name="Picture 24">
          <a:extLst>
            <a:ext uri="{FF2B5EF4-FFF2-40B4-BE49-F238E27FC236}">
              <a16:creationId xmlns:a16="http://schemas.microsoft.com/office/drawing/2014/main" id="{F9D1EE45-3FB5-5E4E-88D9-C074C47E6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228981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131</xdr:row>
      <xdr:rowOff>0</xdr:rowOff>
    </xdr:from>
    <xdr:to>
      <xdr:col>6</xdr:col>
      <xdr:colOff>0</xdr:colOff>
      <xdr:row>132</xdr:row>
      <xdr:rowOff>0</xdr:rowOff>
    </xdr:to>
    <xdr:pic>
      <xdr:nvPicPr>
        <xdr:cNvPr id="10954" name="Picture 24">
          <a:extLst>
            <a:ext uri="{FF2B5EF4-FFF2-40B4-BE49-F238E27FC236}">
              <a16:creationId xmlns:a16="http://schemas.microsoft.com/office/drawing/2014/main" id="{A086C651-8774-C94F-B07B-3CF13D696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230632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132</xdr:row>
      <xdr:rowOff>0</xdr:rowOff>
    </xdr:from>
    <xdr:to>
      <xdr:col>6</xdr:col>
      <xdr:colOff>0</xdr:colOff>
      <xdr:row>133</xdr:row>
      <xdr:rowOff>0</xdr:rowOff>
    </xdr:to>
    <xdr:pic>
      <xdr:nvPicPr>
        <xdr:cNvPr id="10955" name="Picture 34">
          <a:extLst>
            <a:ext uri="{FF2B5EF4-FFF2-40B4-BE49-F238E27FC236}">
              <a16:creationId xmlns:a16="http://schemas.microsoft.com/office/drawing/2014/main" id="{F05CD400-9AF3-D94E-996F-262997265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232283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132</xdr:row>
      <xdr:rowOff>0</xdr:rowOff>
    </xdr:from>
    <xdr:to>
      <xdr:col>6</xdr:col>
      <xdr:colOff>0</xdr:colOff>
      <xdr:row>133</xdr:row>
      <xdr:rowOff>0</xdr:rowOff>
    </xdr:to>
    <xdr:pic>
      <xdr:nvPicPr>
        <xdr:cNvPr id="10956" name="Picture 21">
          <a:extLst>
            <a:ext uri="{FF2B5EF4-FFF2-40B4-BE49-F238E27FC236}">
              <a16:creationId xmlns:a16="http://schemas.microsoft.com/office/drawing/2014/main" id="{9E25AF2E-0A2C-6049-8607-8F706B340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232283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134</xdr:row>
      <xdr:rowOff>0</xdr:rowOff>
    </xdr:from>
    <xdr:to>
      <xdr:col>6</xdr:col>
      <xdr:colOff>0</xdr:colOff>
      <xdr:row>135</xdr:row>
      <xdr:rowOff>0</xdr:rowOff>
    </xdr:to>
    <xdr:pic>
      <xdr:nvPicPr>
        <xdr:cNvPr id="10957" name="Picture 49">
          <a:extLst>
            <a:ext uri="{FF2B5EF4-FFF2-40B4-BE49-F238E27FC236}">
              <a16:creationId xmlns:a16="http://schemas.microsoft.com/office/drawing/2014/main" id="{88A3A587-A078-CB40-A724-272CBE33B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235585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118</xdr:row>
      <xdr:rowOff>0</xdr:rowOff>
    </xdr:from>
    <xdr:to>
      <xdr:col>6</xdr:col>
      <xdr:colOff>0</xdr:colOff>
      <xdr:row>119</xdr:row>
      <xdr:rowOff>0</xdr:rowOff>
    </xdr:to>
    <xdr:pic>
      <xdr:nvPicPr>
        <xdr:cNvPr id="10959" name="Picture 48">
          <a:extLst>
            <a:ext uri="{FF2B5EF4-FFF2-40B4-BE49-F238E27FC236}">
              <a16:creationId xmlns:a16="http://schemas.microsoft.com/office/drawing/2014/main" id="{3634171E-C76A-214D-945A-205F72909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204216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133</xdr:row>
      <xdr:rowOff>0</xdr:rowOff>
    </xdr:from>
    <xdr:to>
      <xdr:col>6</xdr:col>
      <xdr:colOff>0</xdr:colOff>
      <xdr:row>134</xdr:row>
      <xdr:rowOff>0</xdr:rowOff>
    </xdr:to>
    <xdr:pic>
      <xdr:nvPicPr>
        <xdr:cNvPr id="10960" name="Picture 43">
          <a:extLst>
            <a:ext uri="{FF2B5EF4-FFF2-40B4-BE49-F238E27FC236}">
              <a16:creationId xmlns:a16="http://schemas.microsoft.com/office/drawing/2014/main" id="{C658BEF8-C1B8-6E45-BD25-663FB6E80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233934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0</xdr:colOff>
      <xdr:row>136</xdr:row>
      <xdr:rowOff>0</xdr:rowOff>
    </xdr:to>
    <xdr:pic>
      <xdr:nvPicPr>
        <xdr:cNvPr id="10961" name="Picture 17">
          <a:extLst>
            <a:ext uri="{FF2B5EF4-FFF2-40B4-BE49-F238E27FC236}">
              <a16:creationId xmlns:a16="http://schemas.microsoft.com/office/drawing/2014/main" id="{3CC21CB1-0090-9645-B0ED-5C8EFDEDC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237236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pic>
      <xdr:nvPicPr>
        <xdr:cNvPr id="10962" name="Picture 39">
          <a:extLst>
            <a:ext uri="{FF2B5EF4-FFF2-40B4-BE49-F238E27FC236}">
              <a16:creationId xmlns:a16="http://schemas.microsoft.com/office/drawing/2014/main" id="{59C349B5-92CA-8540-BAB5-8FBDA1BF4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60706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33</xdr:row>
      <xdr:rowOff>0</xdr:rowOff>
    </xdr:from>
    <xdr:to>
      <xdr:col>6</xdr:col>
      <xdr:colOff>0</xdr:colOff>
      <xdr:row>34</xdr:row>
      <xdr:rowOff>0</xdr:rowOff>
    </xdr:to>
    <xdr:pic>
      <xdr:nvPicPr>
        <xdr:cNvPr id="10963" name="Picture 45">
          <a:extLst>
            <a:ext uri="{FF2B5EF4-FFF2-40B4-BE49-F238E27FC236}">
              <a16:creationId xmlns:a16="http://schemas.microsoft.com/office/drawing/2014/main" id="{7637477C-4814-7842-901D-A9F29D55A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6600" y="5905500"/>
          <a:ext cx="34290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26</xdr:row>
      <xdr:rowOff>0</xdr:rowOff>
    </xdr:from>
    <xdr:to>
      <xdr:col>6</xdr:col>
      <xdr:colOff>0</xdr:colOff>
      <xdr:row>27</xdr:row>
      <xdr:rowOff>0</xdr:rowOff>
    </xdr:to>
    <xdr:pic>
      <xdr:nvPicPr>
        <xdr:cNvPr id="127" name="Picture 145">
          <a:extLst>
            <a:ext uri="{FF2B5EF4-FFF2-40B4-BE49-F238E27FC236}">
              <a16:creationId xmlns:a16="http://schemas.microsoft.com/office/drawing/2014/main" id="{50A0509E-AB30-4076-B415-C8AECE689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2952750"/>
          <a:ext cx="76200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24</xdr:row>
      <xdr:rowOff>0</xdr:rowOff>
    </xdr:from>
    <xdr:to>
      <xdr:col>6</xdr:col>
      <xdr:colOff>0</xdr:colOff>
      <xdr:row>25</xdr:row>
      <xdr:rowOff>0</xdr:rowOff>
    </xdr:to>
    <xdr:pic>
      <xdr:nvPicPr>
        <xdr:cNvPr id="128" name="Picture 164">
          <a:extLst>
            <a:ext uri="{FF2B5EF4-FFF2-40B4-BE49-F238E27FC236}">
              <a16:creationId xmlns:a16="http://schemas.microsoft.com/office/drawing/2014/main" id="{8F7E7F18-BA07-41D1-B829-2F42AF6E7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0"/>
          <a:ext cx="76200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pic>
      <xdr:nvPicPr>
        <xdr:cNvPr id="129" name="Picture 177">
          <a:extLst>
            <a:ext uri="{FF2B5EF4-FFF2-40B4-BE49-F238E27FC236}">
              <a16:creationId xmlns:a16="http://schemas.microsoft.com/office/drawing/2014/main" id="{33B171D4-7653-4866-8E6E-5B7210F7C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4429125"/>
          <a:ext cx="76200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28</xdr:row>
      <xdr:rowOff>0</xdr:rowOff>
    </xdr:from>
    <xdr:to>
      <xdr:col>6</xdr:col>
      <xdr:colOff>0</xdr:colOff>
      <xdr:row>29</xdr:row>
      <xdr:rowOff>0</xdr:rowOff>
    </xdr:to>
    <xdr:pic>
      <xdr:nvPicPr>
        <xdr:cNvPr id="130" name="Picture 185">
          <a:extLst>
            <a:ext uri="{FF2B5EF4-FFF2-40B4-BE49-F238E27FC236}">
              <a16:creationId xmlns:a16="http://schemas.microsoft.com/office/drawing/2014/main" id="{2695F4FA-1E90-4860-A40D-CF5133321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5905500"/>
          <a:ext cx="76200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pic>
      <xdr:nvPicPr>
        <xdr:cNvPr id="131" name="Picture 200">
          <a:extLst>
            <a:ext uri="{FF2B5EF4-FFF2-40B4-BE49-F238E27FC236}">
              <a16:creationId xmlns:a16="http://schemas.microsoft.com/office/drawing/2014/main" id="{D972AD44-514A-496D-AA43-6F0292585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1476375"/>
          <a:ext cx="76200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pic>
      <xdr:nvPicPr>
        <xdr:cNvPr id="132" name="Picture 205">
          <a:extLst>
            <a:ext uri="{FF2B5EF4-FFF2-40B4-BE49-F238E27FC236}">
              <a16:creationId xmlns:a16="http://schemas.microsoft.com/office/drawing/2014/main" id="{F17D4724-639E-4A39-B54B-03E5EEF36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7381875"/>
          <a:ext cx="76200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12</xdr:row>
      <xdr:rowOff>0</xdr:rowOff>
    </xdr:from>
    <xdr:to>
      <xdr:col>6</xdr:col>
      <xdr:colOff>0</xdr:colOff>
      <xdr:row>13</xdr:row>
      <xdr:rowOff>0</xdr:rowOff>
    </xdr:to>
    <xdr:pic>
      <xdr:nvPicPr>
        <xdr:cNvPr id="133" name="Picture 2">
          <a:extLst>
            <a:ext uri="{FF2B5EF4-FFF2-40B4-BE49-F238E27FC236}">
              <a16:creationId xmlns:a16="http://schemas.microsoft.com/office/drawing/2014/main" id="{A9248DFA-2551-49EE-9BD9-592176EB2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2409825"/>
          <a:ext cx="6667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42</xdr:row>
      <xdr:rowOff>0</xdr:rowOff>
    </xdr:from>
    <xdr:to>
      <xdr:col>6</xdr:col>
      <xdr:colOff>0</xdr:colOff>
      <xdr:row>43</xdr:row>
      <xdr:rowOff>0</xdr:rowOff>
    </xdr:to>
    <xdr:pic>
      <xdr:nvPicPr>
        <xdr:cNvPr id="135" name="Picture 101">
          <a:extLst>
            <a:ext uri="{FF2B5EF4-FFF2-40B4-BE49-F238E27FC236}">
              <a16:creationId xmlns:a16="http://schemas.microsoft.com/office/drawing/2014/main" id="{E71A3BF7-96EA-4693-8DB7-374D559C7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824" y="18377647"/>
          <a:ext cx="627529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43</xdr:row>
      <xdr:rowOff>0</xdr:rowOff>
    </xdr:from>
    <xdr:to>
      <xdr:col>6</xdr:col>
      <xdr:colOff>0</xdr:colOff>
      <xdr:row>44</xdr:row>
      <xdr:rowOff>0</xdr:rowOff>
    </xdr:to>
    <xdr:pic>
      <xdr:nvPicPr>
        <xdr:cNvPr id="136" name="Picture 101">
          <a:extLst>
            <a:ext uri="{FF2B5EF4-FFF2-40B4-BE49-F238E27FC236}">
              <a16:creationId xmlns:a16="http://schemas.microsoft.com/office/drawing/2014/main" id="{0D0C5BF2-98E3-42AC-A464-51514DBBB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824" y="18377647"/>
          <a:ext cx="627529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44</xdr:row>
      <xdr:rowOff>0</xdr:rowOff>
    </xdr:from>
    <xdr:to>
      <xdr:col>6</xdr:col>
      <xdr:colOff>0</xdr:colOff>
      <xdr:row>45</xdr:row>
      <xdr:rowOff>0</xdr:rowOff>
    </xdr:to>
    <xdr:pic>
      <xdr:nvPicPr>
        <xdr:cNvPr id="137" name="Picture 101">
          <a:extLst>
            <a:ext uri="{FF2B5EF4-FFF2-40B4-BE49-F238E27FC236}">
              <a16:creationId xmlns:a16="http://schemas.microsoft.com/office/drawing/2014/main" id="{E56C8148-44AF-4A0B-9616-EBEA47A7D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824" y="18837088"/>
          <a:ext cx="627529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45</xdr:row>
      <xdr:rowOff>0</xdr:rowOff>
    </xdr:from>
    <xdr:to>
      <xdr:col>6</xdr:col>
      <xdr:colOff>0</xdr:colOff>
      <xdr:row>46</xdr:row>
      <xdr:rowOff>0</xdr:rowOff>
    </xdr:to>
    <xdr:pic>
      <xdr:nvPicPr>
        <xdr:cNvPr id="138" name="Picture 101">
          <a:extLst>
            <a:ext uri="{FF2B5EF4-FFF2-40B4-BE49-F238E27FC236}">
              <a16:creationId xmlns:a16="http://schemas.microsoft.com/office/drawing/2014/main" id="{BDCD54CA-27EF-4FF3-A255-1EDEECCC6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824" y="18837088"/>
          <a:ext cx="627529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46</xdr:row>
      <xdr:rowOff>0</xdr:rowOff>
    </xdr:from>
    <xdr:to>
      <xdr:col>6</xdr:col>
      <xdr:colOff>0</xdr:colOff>
      <xdr:row>47</xdr:row>
      <xdr:rowOff>0</xdr:rowOff>
    </xdr:to>
    <xdr:pic>
      <xdr:nvPicPr>
        <xdr:cNvPr id="139" name="Picture 101">
          <a:extLst>
            <a:ext uri="{FF2B5EF4-FFF2-40B4-BE49-F238E27FC236}">
              <a16:creationId xmlns:a16="http://schemas.microsoft.com/office/drawing/2014/main" id="{6BD3D4C5-67E8-4E32-A433-E93C42C9E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824" y="18837088"/>
          <a:ext cx="627529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47</xdr:row>
      <xdr:rowOff>0</xdr:rowOff>
    </xdr:from>
    <xdr:to>
      <xdr:col>6</xdr:col>
      <xdr:colOff>0</xdr:colOff>
      <xdr:row>48</xdr:row>
      <xdr:rowOff>0</xdr:rowOff>
    </xdr:to>
    <xdr:pic>
      <xdr:nvPicPr>
        <xdr:cNvPr id="140" name="Picture 101">
          <a:extLst>
            <a:ext uri="{FF2B5EF4-FFF2-40B4-BE49-F238E27FC236}">
              <a16:creationId xmlns:a16="http://schemas.microsoft.com/office/drawing/2014/main" id="{99B6EA90-70C0-4255-923F-0F6ECA28E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824" y="18837088"/>
          <a:ext cx="627529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48</xdr:row>
      <xdr:rowOff>0</xdr:rowOff>
    </xdr:from>
    <xdr:to>
      <xdr:col>6</xdr:col>
      <xdr:colOff>0</xdr:colOff>
      <xdr:row>49</xdr:row>
      <xdr:rowOff>0</xdr:rowOff>
    </xdr:to>
    <xdr:pic>
      <xdr:nvPicPr>
        <xdr:cNvPr id="141" name="Picture 101">
          <a:extLst>
            <a:ext uri="{FF2B5EF4-FFF2-40B4-BE49-F238E27FC236}">
              <a16:creationId xmlns:a16="http://schemas.microsoft.com/office/drawing/2014/main" id="{EB6708D1-0B48-46D5-9265-C52379C58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824" y="18837088"/>
          <a:ext cx="627529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49</xdr:row>
      <xdr:rowOff>0</xdr:rowOff>
    </xdr:from>
    <xdr:to>
      <xdr:col>6</xdr:col>
      <xdr:colOff>0</xdr:colOff>
      <xdr:row>50</xdr:row>
      <xdr:rowOff>0</xdr:rowOff>
    </xdr:to>
    <xdr:pic>
      <xdr:nvPicPr>
        <xdr:cNvPr id="142" name="Picture 101">
          <a:extLst>
            <a:ext uri="{FF2B5EF4-FFF2-40B4-BE49-F238E27FC236}">
              <a16:creationId xmlns:a16="http://schemas.microsoft.com/office/drawing/2014/main" id="{BFBA4553-E8B9-4ACF-BE24-23BD4E46F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824" y="18837088"/>
          <a:ext cx="627529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50</xdr:row>
      <xdr:rowOff>0</xdr:rowOff>
    </xdr:from>
    <xdr:to>
      <xdr:col>6</xdr:col>
      <xdr:colOff>0</xdr:colOff>
      <xdr:row>51</xdr:row>
      <xdr:rowOff>0</xdr:rowOff>
    </xdr:to>
    <xdr:pic>
      <xdr:nvPicPr>
        <xdr:cNvPr id="143" name="Picture 101">
          <a:extLst>
            <a:ext uri="{FF2B5EF4-FFF2-40B4-BE49-F238E27FC236}">
              <a16:creationId xmlns:a16="http://schemas.microsoft.com/office/drawing/2014/main" id="{688D2C31-30F7-4624-88B5-E1469A123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824" y="18837088"/>
          <a:ext cx="627529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51</xdr:row>
      <xdr:rowOff>0</xdr:rowOff>
    </xdr:from>
    <xdr:to>
      <xdr:col>6</xdr:col>
      <xdr:colOff>0</xdr:colOff>
      <xdr:row>52</xdr:row>
      <xdr:rowOff>0</xdr:rowOff>
    </xdr:to>
    <xdr:pic>
      <xdr:nvPicPr>
        <xdr:cNvPr id="144" name="Picture 101">
          <a:extLst>
            <a:ext uri="{FF2B5EF4-FFF2-40B4-BE49-F238E27FC236}">
              <a16:creationId xmlns:a16="http://schemas.microsoft.com/office/drawing/2014/main" id="{E29A4BE9-192A-462C-9AB6-6E92F80A8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824" y="18837088"/>
          <a:ext cx="627529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52</xdr:row>
      <xdr:rowOff>0</xdr:rowOff>
    </xdr:from>
    <xdr:to>
      <xdr:col>6</xdr:col>
      <xdr:colOff>0</xdr:colOff>
      <xdr:row>53</xdr:row>
      <xdr:rowOff>0</xdr:rowOff>
    </xdr:to>
    <xdr:pic>
      <xdr:nvPicPr>
        <xdr:cNvPr id="145" name="Picture 101">
          <a:extLst>
            <a:ext uri="{FF2B5EF4-FFF2-40B4-BE49-F238E27FC236}">
              <a16:creationId xmlns:a16="http://schemas.microsoft.com/office/drawing/2014/main" id="{0258E489-6D68-4711-9C80-6161C4342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824" y="18837088"/>
          <a:ext cx="627529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53</xdr:row>
      <xdr:rowOff>0</xdr:rowOff>
    </xdr:from>
    <xdr:to>
      <xdr:col>6</xdr:col>
      <xdr:colOff>0</xdr:colOff>
      <xdr:row>54</xdr:row>
      <xdr:rowOff>0</xdr:rowOff>
    </xdr:to>
    <xdr:pic>
      <xdr:nvPicPr>
        <xdr:cNvPr id="146" name="Picture 101">
          <a:extLst>
            <a:ext uri="{FF2B5EF4-FFF2-40B4-BE49-F238E27FC236}">
              <a16:creationId xmlns:a16="http://schemas.microsoft.com/office/drawing/2014/main" id="{04DAA062-38A4-40D9-8554-92C61E07C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824" y="18837088"/>
          <a:ext cx="627529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54</xdr:row>
      <xdr:rowOff>0</xdr:rowOff>
    </xdr:from>
    <xdr:to>
      <xdr:col>6</xdr:col>
      <xdr:colOff>0</xdr:colOff>
      <xdr:row>55</xdr:row>
      <xdr:rowOff>0</xdr:rowOff>
    </xdr:to>
    <xdr:pic>
      <xdr:nvPicPr>
        <xdr:cNvPr id="147" name="Picture 101">
          <a:extLst>
            <a:ext uri="{FF2B5EF4-FFF2-40B4-BE49-F238E27FC236}">
              <a16:creationId xmlns:a16="http://schemas.microsoft.com/office/drawing/2014/main" id="{1D5FF21C-ACEF-4502-A2B7-83B51C40F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824" y="18837088"/>
          <a:ext cx="627529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56</xdr:row>
      <xdr:rowOff>0</xdr:rowOff>
    </xdr:from>
    <xdr:to>
      <xdr:col>6</xdr:col>
      <xdr:colOff>0</xdr:colOff>
      <xdr:row>57</xdr:row>
      <xdr:rowOff>0</xdr:rowOff>
    </xdr:to>
    <xdr:pic>
      <xdr:nvPicPr>
        <xdr:cNvPr id="148" name="Picture 101">
          <a:extLst>
            <a:ext uri="{FF2B5EF4-FFF2-40B4-BE49-F238E27FC236}">
              <a16:creationId xmlns:a16="http://schemas.microsoft.com/office/drawing/2014/main" id="{38F67CCD-17E9-436D-B7C2-3CA905D15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824" y="18837088"/>
          <a:ext cx="627529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82</xdr:row>
      <xdr:rowOff>0</xdr:rowOff>
    </xdr:from>
    <xdr:to>
      <xdr:col>6</xdr:col>
      <xdr:colOff>0</xdr:colOff>
      <xdr:row>83</xdr:row>
      <xdr:rowOff>0</xdr:rowOff>
    </xdr:to>
    <xdr:pic>
      <xdr:nvPicPr>
        <xdr:cNvPr id="149" name="Picture 101">
          <a:extLst>
            <a:ext uri="{FF2B5EF4-FFF2-40B4-BE49-F238E27FC236}">
              <a16:creationId xmlns:a16="http://schemas.microsoft.com/office/drawing/2014/main" id="{F8BC8627-DFF2-43F5-AAB0-DEF642719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824" y="23431500"/>
          <a:ext cx="627529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83</xdr:row>
      <xdr:rowOff>0</xdr:rowOff>
    </xdr:from>
    <xdr:to>
      <xdr:col>6</xdr:col>
      <xdr:colOff>0</xdr:colOff>
      <xdr:row>84</xdr:row>
      <xdr:rowOff>0</xdr:rowOff>
    </xdr:to>
    <xdr:pic>
      <xdr:nvPicPr>
        <xdr:cNvPr id="150" name="Picture 101">
          <a:extLst>
            <a:ext uri="{FF2B5EF4-FFF2-40B4-BE49-F238E27FC236}">
              <a16:creationId xmlns:a16="http://schemas.microsoft.com/office/drawing/2014/main" id="{9B64DEA7-7D5C-42D1-AAC5-D28B9566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824" y="23431500"/>
          <a:ext cx="627529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84</xdr:row>
      <xdr:rowOff>0</xdr:rowOff>
    </xdr:from>
    <xdr:to>
      <xdr:col>6</xdr:col>
      <xdr:colOff>0</xdr:colOff>
      <xdr:row>85</xdr:row>
      <xdr:rowOff>0</xdr:rowOff>
    </xdr:to>
    <xdr:pic>
      <xdr:nvPicPr>
        <xdr:cNvPr id="151" name="Picture 101">
          <a:extLst>
            <a:ext uri="{FF2B5EF4-FFF2-40B4-BE49-F238E27FC236}">
              <a16:creationId xmlns:a16="http://schemas.microsoft.com/office/drawing/2014/main" id="{EC2B65DD-8B96-4E82-BD32-2E43707F1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824" y="23431500"/>
          <a:ext cx="627529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85</xdr:row>
      <xdr:rowOff>0</xdr:rowOff>
    </xdr:from>
    <xdr:to>
      <xdr:col>6</xdr:col>
      <xdr:colOff>0</xdr:colOff>
      <xdr:row>86</xdr:row>
      <xdr:rowOff>0</xdr:rowOff>
    </xdr:to>
    <xdr:pic>
      <xdr:nvPicPr>
        <xdr:cNvPr id="152" name="Picture 101">
          <a:extLst>
            <a:ext uri="{FF2B5EF4-FFF2-40B4-BE49-F238E27FC236}">
              <a16:creationId xmlns:a16="http://schemas.microsoft.com/office/drawing/2014/main" id="{83676A90-9E7A-4E57-AD29-3D46D7D00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824" y="23431500"/>
          <a:ext cx="627529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86</xdr:row>
      <xdr:rowOff>0</xdr:rowOff>
    </xdr:from>
    <xdr:to>
      <xdr:col>6</xdr:col>
      <xdr:colOff>0</xdr:colOff>
      <xdr:row>87</xdr:row>
      <xdr:rowOff>0</xdr:rowOff>
    </xdr:to>
    <xdr:pic>
      <xdr:nvPicPr>
        <xdr:cNvPr id="153" name="Picture 101">
          <a:extLst>
            <a:ext uri="{FF2B5EF4-FFF2-40B4-BE49-F238E27FC236}">
              <a16:creationId xmlns:a16="http://schemas.microsoft.com/office/drawing/2014/main" id="{5F00D87C-473A-403E-9BEC-A6ECDCF1D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824" y="23431500"/>
          <a:ext cx="627529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87</xdr:row>
      <xdr:rowOff>0</xdr:rowOff>
    </xdr:from>
    <xdr:to>
      <xdr:col>6</xdr:col>
      <xdr:colOff>0</xdr:colOff>
      <xdr:row>88</xdr:row>
      <xdr:rowOff>0</xdr:rowOff>
    </xdr:to>
    <xdr:pic>
      <xdr:nvPicPr>
        <xdr:cNvPr id="154" name="Picture 101">
          <a:extLst>
            <a:ext uri="{FF2B5EF4-FFF2-40B4-BE49-F238E27FC236}">
              <a16:creationId xmlns:a16="http://schemas.microsoft.com/office/drawing/2014/main" id="{89448537-D134-4165-9BA0-2500C11C4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824" y="23431500"/>
          <a:ext cx="627529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F66601F8-F379-4B6A-9AD7-0D5C60DFE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61934525"/>
          <a:ext cx="6667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59</xdr:row>
      <xdr:rowOff>0</xdr:rowOff>
    </xdr:from>
    <xdr:to>
      <xdr:col>6</xdr:col>
      <xdr:colOff>0</xdr:colOff>
      <xdr:row>60</xdr:row>
      <xdr:rowOff>0</xdr:rowOff>
    </xdr:to>
    <xdr:pic>
      <xdr:nvPicPr>
        <xdr:cNvPr id="170" name="Picture 61">
          <a:extLst>
            <a:ext uri="{FF2B5EF4-FFF2-40B4-BE49-F238E27FC236}">
              <a16:creationId xmlns:a16="http://schemas.microsoft.com/office/drawing/2014/main" id="{121E4465-37F0-4EA5-AB43-73224D6EF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58759725"/>
          <a:ext cx="6667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61</xdr:row>
      <xdr:rowOff>0</xdr:rowOff>
    </xdr:from>
    <xdr:to>
      <xdr:col>6</xdr:col>
      <xdr:colOff>0</xdr:colOff>
      <xdr:row>62</xdr:row>
      <xdr:rowOff>0</xdr:rowOff>
    </xdr:to>
    <xdr:pic>
      <xdr:nvPicPr>
        <xdr:cNvPr id="171" name="Picture 159">
          <a:extLst>
            <a:ext uri="{FF2B5EF4-FFF2-40B4-BE49-F238E27FC236}">
              <a16:creationId xmlns:a16="http://schemas.microsoft.com/office/drawing/2014/main" id="{F20C7B6A-2F53-442F-BF8B-E33087233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152409525"/>
          <a:ext cx="6667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4114800</xdr:colOff>
      <xdr:row>60</xdr:row>
      <xdr:rowOff>0</xdr:rowOff>
    </xdr:from>
    <xdr:to>
      <xdr:col>5</xdr:col>
      <xdr:colOff>657225</xdr:colOff>
      <xdr:row>61</xdr:row>
      <xdr:rowOff>0</xdr:rowOff>
    </xdr:to>
    <xdr:pic>
      <xdr:nvPicPr>
        <xdr:cNvPr id="172" name="Picture 217">
          <a:extLst>
            <a:ext uri="{FF2B5EF4-FFF2-40B4-BE49-F238E27FC236}">
              <a16:creationId xmlns:a16="http://schemas.microsoft.com/office/drawing/2014/main" id="{B5BC027D-60F1-4B99-80CA-9015517C4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207959325"/>
          <a:ext cx="6667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37</xdr:row>
      <xdr:rowOff>0</xdr:rowOff>
    </xdr:from>
    <xdr:to>
      <xdr:col>6</xdr:col>
      <xdr:colOff>0</xdr:colOff>
      <xdr:row>38</xdr:row>
      <xdr:rowOff>0</xdr:rowOff>
    </xdr:to>
    <xdr:pic>
      <xdr:nvPicPr>
        <xdr:cNvPr id="173" name="Picture 18">
          <a:extLst>
            <a:ext uri="{FF2B5EF4-FFF2-40B4-BE49-F238E27FC236}">
              <a16:creationId xmlns:a16="http://schemas.microsoft.com/office/drawing/2014/main" id="{A40F279A-5577-4EF8-8824-7C3A8F114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0176" y="16539882"/>
          <a:ext cx="627530" cy="459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38</xdr:row>
      <xdr:rowOff>0</xdr:rowOff>
    </xdr:from>
    <xdr:to>
      <xdr:col>6</xdr:col>
      <xdr:colOff>0</xdr:colOff>
      <xdr:row>39</xdr:row>
      <xdr:rowOff>0</xdr:rowOff>
    </xdr:to>
    <xdr:pic>
      <xdr:nvPicPr>
        <xdr:cNvPr id="174" name="Picture 18">
          <a:extLst>
            <a:ext uri="{FF2B5EF4-FFF2-40B4-BE49-F238E27FC236}">
              <a16:creationId xmlns:a16="http://schemas.microsoft.com/office/drawing/2014/main" id="{F2C5E581-08AE-4BD9-8576-D0D0CFDF5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0176" y="16999324"/>
          <a:ext cx="627530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79</xdr:row>
      <xdr:rowOff>0</xdr:rowOff>
    </xdr:from>
    <xdr:to>
      <xdr:col>6</xdr:col>
      <xdr:colOff>0</xdr:colOff>
      <xdr:row>80</xdr:row>
      <xdr:rowOff>0</xdr:rowOff>
    </xdr:to>
    <xdr:pic>
      <xdr:nvPicPr>
        <xdr:cNvPr id="175" name="Picture 18">
          <a:extLst>
            <a:ext uri="{FF2B5EF4-FFF2-40B4-BE49-F238E27FC236}">
              <a16:creationId xmlns:a16="http://schemas.microsoft.com/office/drawing/2014/main" id="{C070F16A-8BB4-451D-AA80-6E1DB991B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0176" y="16999324"/>
          <a:ext cx="627530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117</xdr:row>
      <xdr:rowOff>0</xdr:rowOff>
    </xdr:from>
    <xdr:to>
      <xdr:col>6</xdr:col>
      <xdr:colOff>0</xdr:colOff>
      <xdr:row>118</xdr:row>
      <xdr:rowOff>0</xdr:rowOff>
    </xdr:to>
    <xdr:pic>
      <xdr:nvPicPr>
        <xdr:cNvPr id="176" name="Picture 18">
          <a:extLst>
            <a:ext uri="{FF2B5EF4-FFF2-40B4-BE49-F238E27FC236}">
              <a16:creationId xmlns:a16="http://schemas.microsoft.com/office/drawing/2014/main" id="{831BA4EC-E925-46D9-94EC-ADC6C27A1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0176" y="16999324"/>
          <a:ext cx="627530" cy="459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120</xdr:row>
      <xdr:rowOff>0</xdr:rowOff>
    </xdr:from>
    <xdr:to>
      <xdr:col>6</xdr:col>
      <xdr:colOff>0</xdr:colOff>
      <xdr:row>121</xdr:row>
      <xdr:rowOff>0</xdr:rowOff>
    </xdr:to>
    <xdr:pic>
      <xdr:nvPicPr>
        <xdr:cNvPr id="178" name="Picture 101">
          <a:extLst>
            <a:ext uri="{FF2B5EF4-FFF2-40B4-BE49-F238E27FC236}">
              <a16:creationId xmlns:a16="http://schemas.microsoft.com/office/drawing/2014/main" id="{17A67639-7069-4765-A8C8-425D25DD3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4773" y="36472091"/>
          <a:ext cx="623454" cy="450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121</xdr:row>
      <xdr:rowOff>0</xdr:rowOff>
    </xdr:from>
    <xdr:to>
      <xdr:col>6</xdr:col>
      <xdr:colOff>0</xdr:colOff>
      <xdr:row>122</xdr:row>
      <xdr:rowOff>0</xdr:rowOff>
    </xdr:to>
    <xdr:pic>
      <xdr:nvPicPr>
        <xdr:cNvPr id="180" name="Picture 101">
          <a:extLst>
            <a:ext uri="{FF2B5EF4-FFF2-40B4-BE49-F238E27FC236}">
              <a16:creationId xmlns:a16="http://schemas.microsoft.com/office/drawing/2014/main" id="{96150BDD-EBDF-446F-92AE-B504F3174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4773" y="36472091"/>
          <a:ext cx="623454" cy="450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122</xdr:row>
      <xdr:rowOff>0</xdr:rowOff>
    </xdr:from>
    <xdr:to>
      <xdr:col>6</xdr:col>
      <xdr:colOff>0</xdr:colOff>
      <xdr:row>123</xdr:row>
      <xdr:rowOff>0</xdr:rowOff>
    </xdr:to>
    <xdr:pic>
      <xdr:nvPicPr>
        <xdr:cNvPr id="181" name="Picture 101">
          <a:extLst>
            <a:ext uri="{FF2B5EF4-FFF2-40B4-BE49-F238E27FC236}">
              <a16:creationId xmlns:a16="http://schemas.microsoft.com/office/drawing/2014/main" id="{63AA0C89-3D95-4006-9B7C-D7D68A2BA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4773" y="36472091"/>
          <a:ext cx="623454" cy="450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123</xdr:row>
      <xdr:rowOff>0</xdr:rowOff>
    </xdr:from>
    <xdr:to>
      <xdr:col>6</xdr:col>
      <xdr:colOff>0</xdr:colOff>
      <xdr:row>124</xdr:row>
      <xdr:rowOff>0</xdr:rowOff>
    </xdr:to>
    <xdr:pic>
      <xdr:nvPicPr>
        <xdr:cNvPr id="183" name="Picture 101">
          <a:extLst>
            <a:ext uri="{FF2B5EF4-FFF2-40B4-BE49-F238E27FC236}">
              <a16:creationId xmlns:a16="http://schemas.microsoft.com/office/drawing/2014/main" id="{07DAF6E5-4F06-4742-8A3B-CAD4250F6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4773" y="36472091"/>
          <a:ext cx="623454" cy="450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124</xdr:row>
      <xdr:rowOff>0</xdr:rowOff>
    </xdr:from>
    <xdr:to>
      <xdr:col>6</xdr:col>
      <xdr:colOff>0</xdr:colOff>
      <xdr:row>125</xdr:row>
      <xdr:rowOff>0</xdr:rowOff>
    </xdr:to>
    <xdr:pic>
      <xdr:nvPicPr>
        <xdr:cNvPr id="184" name="Picture 101">
          <a:extLst>
            <a:ext uri="{FF2B5EF4-FFF2-40B4-BE49-F238E27FC236}">
              <a16:creationId xmlns:a16="http://schemas.microsoft.com/office/drawing/2014/main" id="{E4E007B2-BD4B-40BE-8BAC-04E1B2BB4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4773" y="36472091"/>
          <a:ext cx="623454" cy="450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125</xdr:row>
      <xdr:rowOff>0</xdr:rowOff>
    </xdr:from>
    <xdr:to>
      <xdr:col>6</xdr:col>
      <xdr:colOff>0</xdr:colOff>
      <xdr:row>126</xdr:row>
      <xdr:rowOff>0</xdr:rowOff>
    </xdr:to>
    <xdr:pic>
      <xdr:nvPicPr>
        <xdr:cNvPr id="185" name="Picture 101">
          <a:extLst>
            <a:ext uri="{FF2B5EF4-FFF2-40B4-BE49-F238E27FC236}">
              <a16:creationId xmlns:a16="http://schemas.microsoft.com/office/drawing/2014/main" id="{89AFD723-30A4-4A72-90E8-C4ABDC83E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4773" y="36472091"/>
          <a:ext cx="623454" cy="450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126</xdr:row>
      <xdr:rowOff>0</xdr:rowOff>
    </xdr:from>
    <xdr:to>
      <xdr:col>6</xdr:col>
      <xdr:colOff>0</xdr:colOff>
      <xdr:row>127</xdr:row>
      <xdr:rowOff>0</xdr:rowOff>
    </xdr:to>
    <xdr:pic>
      <xdr:nvPicPr>
        <xdr:cNvPr id="186" name="Picture 101">
          <a:extLst>
            <a:ext uri="{FF2B5EF4-FFF2-40B4-BE49-F238E27FC236}">
              <a16:creationId xmlns:a16="http://schemas.microsoft.com/office/drawing/2014/main" id="{25302A96-57C9-4618-A0A0-5E23EF32D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4773" y="36472091"/>
          <a:ext cx="623454" cy="450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127</xdr:row>
      <xdr:rowOff>0</xdr:rowOff>
    </xdr:from>
    <xdr:to>
      <xdr:col>6</xdr:col>
      <xdr:colOff>0</xdr:colOff>
      <xdr:row>128</xdr:row>
      <xdr:rowOff>0</xdr:rowOff>
    </xdr:to>
    <xdr:pic>
      <xdr:nvPicPr>
        <xdr:cNvPr id="187" name="Picture 101">
          <a:extLst>
            <a:ext uri="{FF2B5EF4-FFF2-40B4-BE49-F238E27FC236}">
              <a16:creationId xmlns:a16="http://schemas.microsoft.com/office/drawing/2014/main" id="{B8E51A89-1FB8-4A56-B38B-B71959629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4773" y="36472091"/>
          <a:ext cx="623454" cy="450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128</xdr:row>
      <xdr:rowOff>0</xdr:rowOff>
    </xdr:from>
    <xdr:to>
      <xdr:col>6</xdr:col>
      <xdr:colOff>0</xdr:colOff>
      <xdr:row>129</xdr:row>
      <xdr:rowOff>0</xdr:rowOff>
    </xdr:to>
    <xdr:pic>
      <xdr:nvPicPr>
        <xdr:cNvPr id="188" name="Picture 101">
          <a:extLst>
            <a:ext uri="{FF2B5EF4-FFF2-40B4-BE49-F238E27FC236}">
              <a16:creationId xmlns:a16="http://schemas.microsoft.com/office/drawing/2014/main" id="{140868F7-F528-4600-A503-FC3DAB226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4773" y="36472091"/>
          <a:ext cx="623454" cy="450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129</xdr:row>
      <xdr:rowOff>0</xdr:rowOff>
    </xdr:from>
    <xdr:to>
      <xdr:col>6</xdr:col>
      <xdr:colOff>0</xdr:colOff>
      <xdr:row>130</xdr:row>
      <xdr:rowOff>0</xdr:rowOff>
    </xdr:to>
    <xdr:pic>
      <xdr:nvPicPr>
        <xdr:cNvPr id="189" name="Picture 101">
          <a:extLst>
            <a:ext uri="{FF2B5EF4-FFF2-40B4-BE49-F238E27FC236}">
              <a16:creationId xmlns:a16="http://schemas.microsoft.com/office/drawing/2014/main" id="{58055C43-EA25-49A4-8905-76E9ACBD4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4773" y="36472091"/>
          <a:ext cx="623454" cy="450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55</xdr:row>
      <xdr:rowOff>0</xdr:rowOff>
    </xdr:from>
    <xdr:to>
      <xdr:col>6</xdr:col>
      <xdr:colOff>0</xdr:colOff>
      <xdr:row>56</xdr:row>
      <xdr:rowOff>0</xdr:rowOff>
    </xdr:to>
    <xdr:pic>
      <xdr:nvPicPr>
        <xdr:cNvPr id="155" name="Picture 101">
          <a:extLst>
            <a:ext uri="{FF2B5EF4-FFF2-40B4-BE49-F238E27FC236}">
              <a16:creationId xmlns:a16="http://schemas.microsoft.com/office/drawing/2014/main" id="{3D5D5F0E-A112-49B7-9B39-D84826DB6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7143" y="24520071"/>
          <a:ext cx="625928" cy="462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55</xdr:row>
      <xdr:rowOff>0</xdr:rowOff>
    </xdr:from>
    <xdr:to>
      <xdr:col>6</xdr:col>
      <xdr:colOff>0</xdr:colOff>
      <xdr:row>56</xdr:row>
      <xdr:rowOff>0</xdr:rowOff>
    </xdr:to>
    <xdr:pic>
      <xdr:nvPicPr>
        <xdr:cNvPr id="156" name="Picture 101">
          <a:extLst>
            <a:ext uri="{FF2B5EF4-FFF2-40B4-BE49-F238E27FC236}">
              <a16:creationId xmlns:a16="http://schemas.microsoft.com/office/drawing/2014/main" id="{5751B92A-8033-4C8B-AD1C-EFBF25743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7143" y="24520071"/>
          <a:ext cx="625928" cy="462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41</xdr:row>
      <xdr:rowOff>0</xdr:rowOff>
    </xdr:from>
    <xdr:to>
      <xdr:col>6</xdr:col>
      <xdr:colOff>0</xdr:colOff>
      <xdr:row>42</xdr:row>
      <xdr:rowOff>0</xdr:rowOff>
    </xdr:to>
    <xdr:pic>
      <xdr:nvPicPr>
        <xdr:cNvPr id="157" name="Picture 101">
          <a:extLst>
            <a:ext uri="{FF2B5EF4-FFF2-40B4-BE49-F238E27FC236}">
              <a16:creationId xmlns:a16="http://schemas.microsoft.com/office/drawing/2014/main" id="{7FCF98E1-A674-4949-9E20-DA19C5F40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7143" y="19431000"/>
          <a:ext cx="625928" cy="462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van Miranda" id="{4029256D-90EF-F841-812B-319D83816B1C}" userId="479aaa6c9971ba98" providerId="Windows Live"/>
  <person displayName="Ivan Miranda" id="{ADC250DF-92BB-4D26-844C-E88D321C5227}" userId="fc60afb97b4d0f3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" dT="2021-06-03T14:49:42.47" personId="{ADC250DF-92BB-4D26-844C-E88D321C5227}" id="{C6E02144-713B-4791-8021-81483C13C51F}">
    <text>I added the cost of two 1kg spools for all the parts in the build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1" dT="2021-02-08T08:22:35.86" personId="{4029256D-90EF-F841-812B-319D83816B1C}" id="{B1D579A3-A3F6-F042-9F00-A3EA3210BF63}">
    <text>This cell in here is the cost of one 2,3 kg spool of PLA, you’ll need less than that for all the parts on the printer.</text>
  </threadedComment>
  <threadedComment ref="C92" dT="2021-02-08T09:06:54.90" personId="{4029256D-90EF-F841-812B-319D83816B1C}" id="{8B9B59CE-1DCB-CB4A-B7A2-A77BEDB907FA}">
    <text xml:space="preserve">Make sure it is fireproof and never leave your printer unattended
</text>
  </threadedComment>
  <threadedComment ref="K92" dT="2021-02-08T09:32:02.45" personId="{4029256D-90EF-F841-812B-319D83816B1C}" id="{5B4A93FC-1EDD-DB43-87F8-699B7CEBF277}">
    <text xml:space="preserve">For an entire piece 1,4 by 1 meter
</text>
  </threadedComment>
  <threadedComment ref="C95" dT="2021-02-08T09:39:01.53" personId="{4029256D-90EF-F841-812B-319D83816B1C}" id="{32860520-6E30-A049-ABA7-9E1287A78535}">
    <text>10x20 refers to the space inside of the chain.</text>
  </threadedComment>
  <threadedComment ref="J116" dT="2021-02-08T09:42:28.40" personId="{4029256D-90EF-F841-812B-319D83816B1C}" id="{FD172FFF-3928-7A47-9285-F81763F29DAB}">
    <text xml:space="preserve">Those come with the lead screws, cost is included there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hyperlink" Target="http://www.duet3d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D8C1E-DA4D-479A-A2FC-F8FEF578390A}">
  <dimension ref="A1:K848"/>
  <sheetViews>
    <sheetView tabSelected="1" topLeftCell="B96" zoomScale="85" zoomScaleNormal="85" workbookViewId="0">
      <selection activeCell="C111" sqref="C111"/>
    </sheetView>
  </sheetViews>
  <sheetFormatPr defaultColWidth="11.44140625" defaultRowHeight="12.3" x14ac:dyDescent="0.4"/>
  <cols>
    <col min="1" max="1" width="11.71875" style="43" customWidth="1"/>
    <col min="2" max="2" width="22.1640625" style="43" customWidth="1"/>
    <col min="3" max="3" width="25.44140625" style="13" customWidth="1"/>
    <col min="4" max="4" width="14.88671875" style="13" customWidth="1"/>
    <col min="5" max="5" width="7.5" style="43" customWidth="1"/>
    <col min="6" max="6" width="15.71875" style="43" customWidth="1"/>
    <col min="7" max="7" width="5" style="45" customWidth="1"/>
    <col min="8" max="8" width="12.44140625" style="8" customWidth="1"/>
    <col min="9" max="9" width="13.71875" style="43" customWidth="1"/>
    <col min="10" max="10" width="14.1640625" style="43" customWidth="1"/>
    <col min="11" max="11" width="35.27734375" style="43" customWidth="1"/>
    <col min="13" max="13" width="34.71875" customWidth="1"/>
  </cols>
  <sheetData>
    <row r="1" spans="1:11" s="92" customFormat="1" ht="15" x14ac:dyDescent="0.5">
      <c r="A1" s="14"/>
      <c r="B1" s="14"/>
      <c r="C1" s="15" t="s">
        <v>0</v>
      </c>
      <c r="D1" s="15" t="s">
        <v>1</v>
      </c>
      <c r="E1" s="14" t="s">
        <v>2</v>
      </c>
      <c r="F1" s="17" t="s">
        <v>3</v>
      </c>
      <c r="G1" s="18" t="s">
        <v>4</v>
      </c>
      <c r="H1" s="52" t="s">
        <v>5</v>
      </c>
      <c r="I1" s="14" t="s">
        <v>6</v>
      </c>
      <c r="J1" s="17" t="s">
        <v>7</v>
      </c>
      <c r="K1" s="14" t="s">
        <v>8</v>
      </c>
    </row>
    <row r="2" spans="1:11" ht="25.2" x14ac:dyDescent="0.85">
      <c r="A2" s="1"/>
      <c r="B2" s="46" t="s">
        <v>9</v>
      </c>
      <c r="C2" s="11"/>
      <c r="D2" s="11"/>
      <c r="E2" s="1"/>
      <c r="F2" s="2"/>
      <c r="G2" s="9"/>
      <c r="H2" s="66"/>
      <c r="I2" s="1"/>
      <c r="J2" s="2"/>
      <c r="K2" s="1"/>
    </row>
    <row r="3" spans="1:11" ht="17.399999999999999" x14ac:dyDescent="0.55000000000000004">
      <c r="A3" s="93"/>
      <c r="B3" s="70" t="s">
        <v>10</v>
      </c>
      <c r="C3" s="96" t="s">
        <v>11</v>
      </c>
      <c r="D3" s="65" t="s">
        <v>12</v>
      </c>
      <c r="E3" s="27"/>
      <c r="F3" s="82">
        <v>1.5</v>
      </c>
      <c r="G3" s="82">
        <v>1</v>
      </c>
      <c r="H3" s="8">
        <v>5.6</v>
      </c>
      <c r="I3" s="43">
        <f>F3*H3*G3</f>
        <v>8.3999999999999986</v>
      </c>
      <c r="J3" s="4">
        <f>I3*1.2</f>
        <v>10.079999999999998</v>
      </c>
      <c r="K3" s="7" t="s">
        <v>674</v>
      </c>
    </row>
    <row r="4" spans="1:11" ht="17.399999999999999" x14ac:dyDescent="0.55000000000000004">
      <c r="A4" s="93"/>
      <c r="B4" s="70" t="s">
        <v>10</v>
      </c>
      <c r="C4" s="96" t="s">
        <v>14</v>
      </c>
      <c r="D4" s="65" t="s">
        <v>15</v>
      </c>
      <c r="E4" s="27"/>
      <c r="F4" s="82">
        <v>1.5</v>
      </c>
      <c r="G4" s="82">
        <v>3</v>
      </c>
      <c r="H4" s="8">
        <v>9.99</v>
      </c>
      <c r="I4" s="43">
        <f t="shared" ref="I4:I7" si="0">F4*H4*G4</f>
        <v>44.954999999999998</v>
      </c>
      <c r="J4" s="4">
        <f t="shared" ref="J4:J21" si="1">I4*1.2</f>
        <v>53.945999999999998</v>
      </c>
      <c r="K4" s="7" t="s">
        <v>674</v>
      </c>
    </row>
    <row r="5" spans="1:11" ht="17.399999999999999" x14ac:dyDescent="0.55000000000000004">
      <c r="A5" s="93"/>
      <c r="B5" s="70" t="s">
        <v>10</v>
      </c>
      <c r="C5" s="96" t="s">
        <v>16</v>
      </c>
      <c r="D5" s="65" t="s">
        <v>15</v>
      </c>
      <c r="E5" s="27"/>
      <c r="F5" s="82">
        <v>2</v>
      </c>
      <c r="G5" s="82">
        <v>2</v>
      </c>
      <c r="H5" s="8">
        <v>9.99</v>
      </c>
      <c r="I5" s="43">
        <f t="shared" si="0"/>
        <v>39.96</v>
      </c>
      <c r="J5" s="4">
        <f t="shared" si="1"/>
        <v>47.951999999999998</v>
      </c>
      <c r="K5" s="7" t="s">
        <v>674</v>
      </c>
    </row>
    <row r="6" spans="1:11" ht="17.399999999999999" x14ac:dyDescent="0.55000000000000004">
      <c r="A6" s="93"/>
      <c r="B6" s="70" t="s">
        <v>10</v>
      </c>
      <c r="C6" s="96" t="s">
        <v>17</v>
      </c>
      <c r="D6" s="65" t="s">
        <v>15</v>
      </c>
      <c r="E6" s="27"/>
      <c r="F6" s="82">
        <v>2</v>
      </c>
      <c r="G6" s="82">
        <v>2</v>
      </c>
      <c r="H6" s="8">
        <v>9.99</v>
      </c>
      <c r="I6" s="43">
        <f t="shared" si="0"/>
        <v>39.96</v>
      </c>
      <c r="J6" s="4">
        <f t="shared" ref="J6:J7" si="2">I6*1.2</f>
        <v>47.951999999999998</v>
      </c>
      <c r="K6" s="7" t="s">
        <v>674</v>
      </c>
    </row>
    <row r="7" spans="1:11" ht="17.399999999999999" x14ac:dyDescent="0.55000000000000004">
      <c r="A7" s="93"/>
      <c r="B7" s="70" t="s">
        <v>10</v>
      </c>
      <c r="C7" s="96" t="s">
        <v>18</v>
      </c>
      <c r="D7" s="65" t="s">
        <v>12</v>
      </c>
      <c r="F7" s="82">
        <v>1.46</v>
      </c>
      <c r="G7" s="82">
        <v>9</v>
      </c>
      <c r="H7" s="8">
        <v>5.6</v>
      </c>
      <c r="I7" s="43">
        <f t="shared" si="0"/>
        <v>73.584000000000003</v>
      </c>
      <c r="J7" s="4">
        <f t="shared" si="2"/>
        <v>88.300799999999995</v>
      </c>
      <c r="K7" s="7" t="s">
        <v>674</v>
      </c>
    </row>
    <row r="8" spans="1:11" ht="17.399999999999999" x14ac:dyDescent="0.55000000000000004">
      <c r="A8" s="30"/>
      <c r="B8" s="71"/>
      <c r="C8" s="65"/>
      <c r="D8" s="65"/>
      <c r="E8" s="27"/>
      <c r="F8" s="82"/>
      <c r="G8" s="82"/>
      <c r="J8" s="4"/>
      <c r="K8" s="7"/>
    </row>
    <row r="9" spans="1:11" ht="17.399999999999999" x14ac:dyDescent="0.55000000000000004">
      <c r="A9" s="93"/>
      <c r="B9" s="72" t="s">
        <v>19</v>
      </c>
      <c r="C9" s="65" t="s">
        <v>20</v>
      </c>
      <c r="D9" s="65" t="s">
        <v>21</v>
      </c>
      <c r="E9" s="27"/>
      <c r="F9" s="82"/>
      <c r="G9" s="82">
        <v>1</v>
      </c>
      <c r="H9" s="8">
        <v>0</v>
      </c>
      <c r="I9" s="43">
        <v>40</v>
      </c>
      <c r="J9" s="4">
        <f t="shared" ref="J9" si="3">I9*1.2</f>
        <v>48</v>
      </c>
      <c r="K9" s="7"/>
    </row>
    <row r="10" spans="1:11" ht="17.399999999999999" x14ac:dyDescent="0.55000000000000004">
      <c r="A10" s="93"/>
      <c r="B10" s="72" t="s">
        <v>19</v>
      </c>
      <c r="C10" s="65" t="s">
        <v>22</v>
      </c>
      <c r="D10" s="65" t="s">
        <v>23</v>
      </c>
      <c r="E10" s="27"/>
      <c r="F10" s="82"/>
      <c r="G10" s="82">
        <v>1</v>
      </c>
      <c r="H10" s="8">
        <v>0</v>
      </c>
      <c r="I10" s="43">
        <f t="shared" ref="I10:I29" si="4">F10*H10*G10</f>
        <v>0</v>
      </c>
      <c r="J10" s="4">
        <f t="shared" si="1"/>
        <v>0</v>
      </c>
      <c r="K10" s="7"/>
    </row>
    <row r="11" spans="1:11" ht="17.399999999999999" x14ac:dyDescent="0.55000000000000004">
      <c r="A11" s="93"/>
      <c r="B11" s="72" t="s">
        <v>19</v>
      </c>
      <c r="C11" s="65" t="s">
        <v>24</v>
      </c>
      <c r="D11" s="65" t="s">
        <v>25</v>
      </c>
      <c r="E11" s="27"/>
      <c r="F11" s="82"/>
      <c r="G11" s="82">
        <v>1</v>
      </c>
      <c r="H11" s="8">
        <v>0</v>
      </c>
      <c r="I11" s="43">
        <f t="shared" si="4"/>
        <v>0</v>
      </c>
      <c r="J11" s="4">
        <f t="shared" ref="J11" si="5">I11*1.2</f>
        <v>0</v>
      </c>
      <c r="K11" s="7"/>
    </row>
    <row r="12" spans="1:11" ht="17.399999999999999" x14ac:dyDescent="0.55000000000000004">
      <c r="A12" s="93"/>
      <c r="B12" s="72" t="s">
        <v>19</v>
      </c>
      <c r="C12" s="65" t="s">
        <v>26</v>
      </c>
      <c r="D12" s="65" t="s">
        <v>27</v>
      </c>
      <c r="E12" s="27"/>
      <c r="F12" s="82"/>
      <c r="G12" s="82">
        <v>1</v>
      </c>
      <c r="H12" s="8">
        <v>0</v>
      </c>
      <c r="I12" s="43">
        <f t="shared" si="4"/>
        <v>0</v>
      </c>
      <c r="J12" s="4">
        <f t="shared" si="1"/>
        <v>0</v>
      </c>
      <c r="K12" s="7"/>
    </row>
    <row r="13" spans="1:11" ht="17.399999999999999" x14ac:dyDescent="0.55000000000000004">
      <c r="A13" s="93"/>
      <c r="B13" s="72" t="s">
        <v>19</v>
      </c>
      <c r="C13" s="65" t="s">
        <v>28</v>
      </c>
      <c r="D13" s="65" t="s">
        <v>29</v>
      </c>
      <c r="E13" s="27"/>
      <c r="F13" s="82"/>
      <c r="G13" s="82">
        <v>1</v>
      </c>
      <c r="H13" s="8">
        <v>0</v>
      </c>
      <c r="I13" s="43">
        <f t="shared" si="4"/>
        <v>0</v>
      </c>
      <c r="J13" s="4">
        <f t="shared" ref="J13" si="6">I13*1.2</f>
        <v>0</v>
      </c>
      <c r="K13" s="7"/>
    </row>
    <row r="14" spans="1:11" ht="17.399999999999999" x14ac:dyDescent="0.55000000000000004">
      <c r="A14" s="93"/>
      <c r="B14" s="72" t="s">
        <v>19</v>
      </c>
      <c r="C14" s="65" t="s">
        <v>30</v>
      </c>
      <c r="D14" s="65" t="s">
        <v>31</v>
      </c>
      <c r="E14" s="27"/>
      <c r="F14" s="82"/>
      <c r="G14" s="82">
        <v>1</v>
      </c>
      <c r="H14" s="8">
        <v>0</v>
      </c>
      <c r="I14" s="43">
        <f t="shared" si="4"/>
        <v>0</v>
      </c>
      <c r="J14" s="4">
        <f t="shared" si="1"/>
        <v>0</v>
      </c>
      <c r="K14" s="7"/>
    </row>
    <row r="15" spans="1:11" ht="17.399999999999999" x14ac:dyDescent="0.55000000000000004">
      <c r="A15" s="93"/>
      <c r="B15" s="72" t="s">
        <v>19</v>
      </c>
      <c r="C15" s="65" t="s">
        <v>32</v>
      </c>
      <c r="D15" s="65" t="s">
        <v>33</v>
      </c>
      <c r="E15" s="27"/>
      <c r="F15" s="82"/>
      <c r="G15" s="82">
        <v>18</v>
      </c>
      <c r="H15" s="8">
        <v>0</v>
      </c>
      <c r="I15" s="43">
        <f t="shared" si="4"/>
        <v>0</v>
      </c>
      <c r="J15" s="4">
        <f t="shared" si="1"/>
        <v>0</v>
      </c>
      <c r="K15" s="7"/>
    </row>
    <row r="16" spans="1:11" ht="17.399999999999999" x14ac:dyDescent="0.55000000000000004">
      <c r="A16" s="93"/>
      <c r="B16" s="72" t="s">
        <v>19</v>
      </c>
      <c r="C16" s="65" t="s">
        <v>34</v>
      </c>
      <c r="D16" s="65" t="s">
        <v>35</v>
      </c>
      <c r="E16" s="27"/>
      <c r="F16" s="82"/>
      <c r="G16" s="82">
        <v>1</v>
      </c>
      <c r="H16" s="8">
        <v>0</v>
      </c>
      <c r="I16" s="43">
        <f t="shared" si="4"/>
        <v>0</v>
      </c>
      <c r="J16" s="4">
        <f t="shared" si="1"/>
        <v>0</v>
      </c>
      <c r="K16" s="7"/>
    </row>
    <row r="17" spans="1:11" ht="17.399999999999999" x14ac:dyDescent="0.55000000000000004">
      <c r="A17" s="93"/>
      <c r="B17" s="72" t="s">
        <v>19</v>
      </c>
      <c r="C17" s="65" t="s">
        <v>36</v>
      </c>
      <c r="D17" s="65" t="s">
        <v>37</v>
      </c>
      <c r="E17" s="27"/>
      <c r="F17" s="82"/>
      <c r="G17" s="82">
        <v>1</v>
      </c>
      <c r="H17" s="8">
        <v>0</v>
      </c>
      <c r="I17" s="43">
        <f t="shared" si="4"/>
        <v>0</v>
      </c>
      <c r="J17" s="4">
        <f t="shared" si="1"/>
        <v>0</v>
      </c>
      <c r="K17" s="7"/>
    </row>
    <row r="18" spans="1:11" ht="17.399999999999999" x14ac:dyDescent="0.55000000000000004">
      <c r="A18" s="30"/>
      <c r="B18" s="19"/>
      <c r="C18" s="65"/>
      <c r="D18" s="65"/>
      <c r="E18" s="27"/>
      <c r="F18" s="82"/>
      <c r="G18" s="82"/>
      <c r="J18" s="4"/>
      <c r="K18" s="7"/>
    </row>
    <row r="19" spans="1:11" ht="17.399999999999999" x14ac:dyDescent="0.55000000000000004">
      <c r="A19" s="93"/>
      <c r="B19" s="73" t="s">
        <v>38</v>
      </c>
      <c r="C19" s="59" t="s">
        <v>39</v>
      </c>
      <c r="D19" s="65"/>
      <c r="E19" s="22"/>
      <c r="F19" s="82"/>
      <c r="G19" s="82">
        <v>1</v>
      </c>
      <c r="I19" s="43">
        <f t="shared" si="4"/>
        <v>0</v>
      </c>
      <c r="J19" s="4">
        <f t="shared" si="1"/>
        <v>0</v>
      </c>
      <c r="K19" s="7"/>
    </row>
    <row r="20" spans="1:11" ht="17.399999999999999" x14ac:dyDescent="0.55000000000000004">
      <c r="A20" s="93"/>
      <c r="B20" s="73" t="s">
        <v>38</v>
      </c>
      <c r="C20" s="59" t="s">
        <v>40</v>
      </c>
      <c r="D20" s="65"/>
      <c r="E20" s="22"/>
      <c r="F20" s="82"/>
      <c r="G20" s="82">
        <v>1</v>
      </c>
      <c r="I20" s="43">
        <f t="shared" si="4"/>
        <v>0</v>
      </c>
      <c r="J20" s="4">
        <f t="shared" si="1"/>
        <v>0</v>
      </c>
      <c r="K20" s="7"/>
    </row>
    <row r="21" spans="1:11" ht="25.5" x14ac:dyDescent="0.55000000000000004">
      <c r="A21" s="93"/>
      <c r="B21" s="73" t="s">
        <v>38</v>
      </c>
      <c r="C21" s="59" t="s">
        <v>41</v>
      </c>
      <c r="D21" s="77" t="s">
        <v>42</v>
      </c>
      <c r="E21" s="22"/>
      <c r="F21" s="82"/>
      <c r="G21" s="82">
        <v>1</v>
      </c>
      <c r="I21" s="43">
        <f t="shared" si="4"/>
        <v>0</v>
      </c>
      <c r="J21" s="4">
        <f t="shared" si="1"/>
        <v>0</v>
      </c>
      <c r="K21" s="7"/>
    </row>
    <row r="22" spans="1:11" ht="17.399999999999999" x14ac:dyDescent="0.55000000000000004">
      <c r="A22" s="30"/>
      <c r="B22" s="71"/>
      <c r="C22" s="65"/>
      <c r="D22" s="65"/>
      <c r="E22" s="21"/>
      <c r="F22" s="82"/>
      <c r="G22" s="82"/>
      <c r="J22" s="83"/>
    </row>
    <row r="23" spans="1:11" ht="17.399999999999999" x14ac:dyDescent="0.55000000000000004">
      <c r="A23" s="93"/>
      <c r="B23" s="74" t="s">
        <v>43</v>
      </c>
      <c r="C23" s="96" t="s">
        <v>44</v>
      </c>
      <c r="D23" s="44" t="s">
        <v>672</v>
      </c>
      <c r="E23" s="27"/>
      <c r="F23" s="82"/>
      <c r="G23" s="82">
        <v>55</v>
      </c>
      <c r="H23" s="8">
        <v>0.45</v>
      </c>
      <c r="I23" s="43">
        <f t="shared" si="4"/>
        <v>0</v>
      </c>
      <c r="J23" s="4">
        <f>G23*H23</f>
        <v>24.75</v>
      </c>
      <c r="K23" s="7" t="s">
        <v>674</v>
      </c>
    </row>
    <row r="24" spans="1:11" ht="17.399999999999999" x14ac:dyDescent="0.55000000000000004">
      <c r="A24" s="93"/>
      <c r="B24" s="74" t="s">
        <v>43</v>
      </c>
      <c r="C24" s="99" t="s">
        <v>46</v>
      </c>
      <c r="D24" s="44" t="s">
        <v>670</v>
      </c>
      <c r="E24" s="27"/>
      <c r="F24" s="82"/>
      <c r="G24" s="82">
        <v>32</v>
      </c>
      <c r="H24" s="8">
        <v>0.03</v>
      </c>
      <c r="I24" s="43">
        <f t="shared" si="4"/>
        <v>0</v>
      </c>
      <c r="J24" s="4">
        <f t="shared" ref="J24:J29" si="7">G24*H24</f>
        <v>0.96</v>
      </c>
      <c r="K24" s="7" t="s">
        <v>674</v>
      </c>
    </row>
    <row r="25" spans="1:11" ht="17.399999999999999" x14ac:dyDescent="0.55000000000000004">
      <c r="A25" s="93"/>
      <c r="B25" s="74" t="s">
        <v>43</v>
      </c>
      <c r="C25" s="98" t="s">
        <v>47</v>
      </c>
      <c r="D25" s="44" t="s">
        <v>671</v>
      </c>
      <c r="E25" s="21"/>
      <c r="F25" s="82"/>
      <c r="G25" s="97">
        <v>9</v>
      </c>
      <c r="H25" s="8">
        <v>0.05</v>
      </c>
      <c r="I25" s="43">
        <f t="shared" si="4"/>
        <v>0</v>
      </c>
      <c r="J25" s="4">
        <f t="shared" si="7"/>
        <v>0.45</v>
      </c>
      <c r="K25" s="7" t="s">
        <v>674</v>
      </c>
    </row>
    <row r="26" spans="1:11" ht="17.399999999999999" x14ac:dyDescent="0.55000000000000004">
      <c r="A26" s="93"/>
      <c r="B26" s="74" t="s">
        <v>43</v>
      </c>
      <c r="C26" s="96" t="s">
        <v>48</v>
      </c>
      <c r="D26" s="44" t="s">
        <v>671</v>
      </c>
      <c r="E26" s="21"/>
      <c r="F26" s="82"/>
      <c r="G26" s="82">
        <v>55</v>
      </c>
      <c r="H26" s="8">
        <v>0.05</v>
      </c>
      <c r="I26" s="43">
        <f t="shared" si="4"/>
        <v>0</v>
      </c>
      <c r="J26" s="4">
        <f t="shared" si="7"/>
        <v>2.75</v>
      </c>
      <c r="K26" s="7" t="s">
        <v>674</v>
      </c>
    </row>
    <row r="27" spans="1:11" ht="17.399999999999999" x14ac:dyDescent="0.55000000000000004">
      <c r="A27" s="93"/>
      <c r="B27" s="74" t="s">
        <v>43</v>
      </c>
      <c r="C27" s="98" t="s">
        <v>49</v>
      </c>
      <c r="D27" s="44" t="s">
        <v>671</v>
      </c>
      <c r="E27" s="21"/>
      <c r="F27" s="82"/>
      <c r="G27" s="97">
        <v>4</v>
      </c>
      <c r="H27" s="8">
        <v>0.05</v>
      </c>
      <c r="I27" s="43">
        <f t="shared" si="4"/>
        <v>0</v>
      </c>
      <c r="J27" s="4">
        <f t="shared" si="7"/>
        <v>0.2</v>
      </c>
      <c r="K27" s="7" t="s">
        <v>674</v>
      </c>
    </row>
    <row r="28" spans="1:11" ht="17.399999999999999" x14ac:dyDescent="0.55000000000000004">
      <c r="A28" s="93"/>
      <c r="B28" s="74" t="s">
        <v>43</v>
      </c>
      <c r="C28" s="96" t="s">
        <v>50</v>
      </c>
      <c r="D28" s="44" t="s">
        <v>671</v>
      </c>
      <c r="E28" s="21"/>
      <c r="F28" s="82"/>
      <c r="G28" s="82">
        <v>32</v>
      </c>
      <c r="H28" s="8">
        <v>0.06</v>
      </c>
      <c r="I28" s="43">
        <f t="shared" si="4"/>
        <v>0</v>
      </c>
      <c r="J28" s="4">
        <f t="shared" si="7"/>
        <v>1.92</v>
      </c>
      <c r="K28" s="7" t="s">
        <v>674</v>
      </c>
    </row>
    <row r="29" spans="1:11" ht="17.399999999999999" x14ac:dyDescent="0.55000000000000004">
      <c r="A29" s="93"/>
      <c r="B29" s="74" t="s">
        <v>43</v>
      </c>
      <c r="C29" s="98" t="s">
        <v>51</v>
      </c>
      <c r="D29" s="44" t="s">
        <v>671</v>
      </c>
      <c r="E29" s="27"/>
      <c r="F29" s="82"/>
      <c r="G29" s="97">
        <v>2</v>
      </c>
      <c r="H29" s="8">
        <v>0.08</v>
      </c>
      <c r="I29" s="43">
        <f t="shared" si="4"/>
        <v>0</v>
      </c>
      <c r="J29" s="4">
        <f t="shared" si="7"/>
        <v>0.16</v>
      </c>
      <c r="K29" s="7" t="s">
        <v>674</v>
      </c>
    </row>
    <row r="30" spans="1:11" ht="17.399999999999999" x14ac:dyDescent="0.55000000000000004">
      <c r="A30" s="65"/>
      <c r="B30" s="65"/>
      <c r="C30" s="65"/>
      <c r="D30" s="65"/>
      <c r="E30" s="27"/>
      <c r="F30" s="82"/>
      <c r="G30" s="82"/>
      <c r="J30" s="83"/>
      <c r="K30" s="7"/>
    </row>
    <row r="31" spans="1:11" ht="17.399999999999999" x14ac:dyDescent="0.55000000000000004">
      <c r="A31" s="93"/>
      <c r="B31" s="89" t="s">
        <v>52</v>
      </c>
      <c r="C31" s="96" t="s">
        <v>53</v>
      </c>
      <c r="D31" s="65"/>
      <c r="E31" s="27"/>
      <c r="F31" s="82">
        <v>2</v>
      </c>
      <c r="G31" s="82">
        <v>2</v>
      </c>
      <c r="H31" s="8">
        <v>26.22</v>
      </c>
      <c r="I31" s="43">
        <f>26.22*2</f>
        <v>52.44</v>
      </c>
      <c r="J31" s="83">
        <f t="shared" ref="J31" si="8">I31*1.2</f>
        <v>62.927999999999997</v>
      </c>
      <c r="K31" s="43" t="s">
        <v>54</v>
      </c>
    </row>
    <row r="32" spans="1:11" ht="17.399999999999999" x14ac:dyDescent="0.55000000000000004">
      <c r="A32" s="30"/>
      <c r="B32" s="75"/>
      <c r="C32" s="30"/>
      <c r="D32" s="38"/>
      <c r="E32" s="27"/>
      <c r="F32" s="7"/>
      <c r="G32" s="84"/>
      <c r="H32" s="80"/>
      <c r="I32" s="81">
        <f>SUM(I3:I31)</f>
        <v>299.29899999999998</v>
      </c>
      <c r="J32" s="85">
        <f t="shared" ref="J32" si="9">I32*1.2</f>
        <v>359.15879999999999</v>
      </c>
    </row>
    <row r="33" spans="1:11" ht="17.399999999999999" x14ac:dyDescent="0.55000000000000004">
      <c r="A33" s="30"/>
      <c r="B33" s="75"/>
      <c r="C33" s="30"/>
      <c r="D33" s="38"/>
      <c r="E33" s="27"/>
      <c r="F33" s="22"/>
      <c r="G33" s="33"/>
      <c r="H33" s="67"/>
      <c r="I33" s="22"/>
      <c r="J33" s="29"/>
      <c r="K33" s="21"/>
    </row>
    <row r="34" spans="1:11" s="92" customFormat="1" ht="15" x14ac:dyDescent="0.5">
      <c r="A34" s="14"/>
      <c r="B34" s="14"/>
      <c r="C34" s="15" t="s">
        <v>0</v>
      </c>
      <c r="D34" s="15" t="s">
        <v>1</v>
      </c>
      <c r="E34" s="14" t="s">
        <v>2</v>
      </c>
      <c r="F34" s="17" t="s">
        <v>3</v>
      </c>
      <c r="G34" s="18" t="s">
        <v>4</v>
      </c>
      <c r="H34" s="52" t="s">
        <v>5</v>
      </c>
      <c r="I34" s="14" t="s">
        <v>6</v>
      </c>
      <c r="J34" s="17" t="s">
        <v>7</v>
      </c>
      <c r="K34" s="14" t="s">
        <v>8</v>
      </c>
    </row>
    <row r="35" spans="1:11" ht="25.5" customHeight="1" x14ac:dyDescent="0.85">
      <c r="A35" s="5"/>
      <c r="B35" s="46" t="s">
        <v>55</v>
      </c>
      <c r="C35" s="12"/>
      <c r="D35" s="12"/>
      <c r="E35" s="5"/>
      <c r="F35" s="6"/>
      <c r="G35" s="10"/>
      <c r="H35" s="68"/>
      <c r="I35" s="5"/>
      <c r="J35" s="6"/>
      <c r="K35" s="5"/>
    </row>
    <row r="36" spans="1:11" ht="17.399999999999999" x14ac:dyDescent="0.55000000000000004">
      <c r="A36" s="94"/>
      <c r="B36" s="86" t="s">
        <v>10</v>
      </c>
      <c r="C36" s="96" t="s">
        <v>56</v>
      </c>
      <c r="D36" s="82" t="s">
        <v>57</v>
      </c>
      <c r="E36" s="82"/>
      <c r="F36" s="82">
        <v>1.3819999999999999</v>
      </c>
      <c r="G36" s="82">
        <v>1</v>
      </c>
      <c r="H36" s="8">
        <v>5.6</v>
      </c>
      <c r="I36" s="7">
        <f>F36*H36*G36</f>
        <v>7.7391999999999985</v>
      </c>
      <c r="J36" s="83">
        <f>I36*1.2</f>
        <v>9.2870399999999975</v>
      </c>
      <c r="K36" s="7" t="s">
        <v>674</v>
      </c>
    </row>
    <row r="37" spans="1:11" ht="17.399999999999999" x14ac:dyDescent="0.55000000000000004">
      <c r="A37" s="94"/>
      <c r="B37" s="86" t="s">
        <v>10</v>
      </c>
      <c r="C37" s="96" t="s">
        <v>58</v>
      </c>
      <c r="D37" s="82" t="s">
        <v>15</v>
      </c>
      <c r="E37" s="82"/>
      <c r="F37" s="82">
        <v>1.3819999999999999</v>
      </c>
      <c r="G37" s="82">
        <v>1</v>
      </c>
      <c r="H37" s="8">
        <v>9.99</v>
      </c>
      <c r="I37" s="7">
        <f t="shared" ref="I37:I39" si="10">F37*H37*G37</f>
        <v>13.806179999999999</v>
      </c>
      <c r="J37" s="83">
        <f>I37*1.2</f>
        <v>16.567415999999998</v>
      </c>
      <c r="K37" s="7" t="s">
        <v>674</v>
      </c>
    </row>
    <row r="38" spans="1:11" ht="17.399999999999999" x14ac:dyDescent="0.55000000000000004">
      <c r="A38" s="94"/>
      <c r="B38" s="86" t="s">
        <v>10</v>
      </c>
      <c r="C38" s="96" t="s">
        <v>59</v>
      </c>
      <c r="D38" s="82" t="s">
        <v>12</v>
      </c>
      <c r="E38" s="82"/>
      <c r="F38" s="82">
        <v>1.3819999999999999</v>
      </c>
      <c r="G38" s="82">
        <v>1</v>
      </c>
      <c r="H38" s="8">
        <v>5.6</v>
      </c>
      <c r="I38" s="7">
        <f t="shared" si="10"/>
        <v>7.7391999999999985</v>
      </c>
      <c r="J38" s="83">
        <f>I38*1.2</f>
        <v>9.2870399999999975</v>
      </c>
      <c r="K38" s="7" t="s">
        <v>674</v>
      </c>
    </row>
    <row r="39" spans="1:11" ht="17.399999999999999" x14ac:dyDescent="0.55000000000000004">
      <c r="A39" s="94"/>
      <c r="B39" s="86" t="s">
        <v>10</v>
      </c>
      <c r="C39" s="96" t="s">
        <v>60</v>
      </c>
      <c r="D39" s="82" t="s">
        <v>12</v>
      </c>
      <c r="E39" s="82"/>
      <c r="F39" s="82">
        <v>7.4999999999999997E-2</v>
      </c>
      <c r="G39" s="82">
        <v>10</v>
      </c>
      <c r="H39" s="8">
        <v>5.6</v>
      </c>
      <c r="I39" s="7">
        <f t="shared" si="10"/>
        <v>4.2</v>
      </c>
      <c r="J39" s="83">
        <f>I39*1.2</f>
        <v>5.04</v>
      </c>
      <c r="K39" s="7" t="s">
        <v>674</v>
      </c>
    </row>
    <row r="40" spans="1:11" ht="17.399999999999999" x14ac:dyDescent="0.55000000000000004">
      <c r="A40" s="42"/>
      <c r="B40" s="13"/>
      <c r="C40" s="82"/>
      <c r="D40" s="82"/>
      <c r="E40" s="82"/>
      <c r="F40" s="82"/>
      <c r="G40" s="82"/>
      <c r="I40" s="7"/>
      <c r="J40" s="83"/>
      <c r="K40" s="7"/>
    </row>
    <row r="41" spans="1:11" ht="17.399999999999999" x14ac:dyDescent="0.55000000000000004">
      <c r="A41" s="94"/>
      <c r="B41" s="87" t="s">
        <v>19</v>
      </c>
      <c r="C41" s="82" t="s">
        <v>61</v>
      </c>
      <c r="D41" s="82" t="s">
        <v>62</v>
      </c>
      <c r="E41" s="82"/>
      <c r="F41" s="82"/>
      <c r="G41" s="82">
        <v>1</v>
      </c>
      <c r="I41" s="7"/>
      <c r="J41" s="83"/>
      <c r="K41" s="7"/>
    </row>
    <row r="42" spans="1:11" ht="17.399999999999999" x14ac:dyDescent="0.55000000000000004">
      <c r="A42" s="94"/>
      <c r="B42" s="87" t="s">
        <v>19</v>
      </c>
      <c r="C42" s="82" t="s">
        <v>63</v>
      </c>
      <c r="D42" s="82" t="s">
        <v>64</v>
      </c>
      <c r="E42" s="82"/>
      <c r="F42" s="82"/>
      <c r="G42" s="82">
        <v>2</v>
      </c>
      <c r="I42" s="7"/>
      <c r="J42" s="83"/>
      <c r="K42" s="7"/>
    </row>
    <row r="43" spans="1:11" ht="17.399999999999999" x14ac:dyDescent="0.55000000000000004">
      <c r="A43" s="94"/>
      <c r="B43" s="87" t="s">
        <v>19</v>
      </c>
      <c r="C43" s="82" t="s">
        <v>65</v>
      </c>
      <c r="D43" s="82" t="s">
        <v>66</v>
      </c>
      <c r="E43" s="82"/>
      <c r="F43" s="82"/>
      <c r="G43" s="82">
        <v>1</v>
      </c>
      <c r="I43" s="7"/>
      <c r="J43" s="83"/>
      <c r="K43" s="7"/>
    </row>
    <row r="44" spans="1:11" ht="17.399999999999999" x14ac:dyDescent="0.55000000000000004">
      <c r="A44" s="94"/>
      <c r="B44" s="87" t="s">
        <v>19</v>
      </c>
      <c r="C44" s="82" t="s">
        <v>67</v>
      </c>
      <c r="D44" s="82" t="s">
        <v>68</v>
      </c>
      <c r="E44" s="82"/>
      <c r="F44" s="82"/>
      <c r="G44" s="82">
        <v>1</v>
      </c>
      <c r="I44" s="7"/>
      <c r="J44" s="83"/>
      <c r="K44" s="7"/>
    </row>
    <row r="45" spans="1:11" ht="17.399999999999999" x14ac:dyDescent="0.55000000000000004">
      <c r="A45" s="94"/>
      <c r="B45" s="87" t="s">
        <v>19</v>
      </c>
      <c r="C45" s="82" t="s">
        <v>69</v>
      </c>
      <c r="D45" s="82" t="s">
        <v>70</v>
      </c>
      <c r="E45" s="82"/>
      <c r="F45" s="82"/>
      <c r="G45" s="82">
        <v>1</v>
      </c>
      <c r="I45" s="7"/>
      <c r="J45" s="83"/>
      <c r="K45" s="7"/>
    </row>
    <row r="46" spans="1:11" ht="17.399999999999999" x14ac:dyDescent="0.55000000000000004">
      <c r="A46" s="94"/>
      <c r="B46" s="87" t="s">
        <v>19</v>
      </c>
      <c r="C46" s="82" t="s">
        <v>71</v>
      </c>
      <c r="D46" s="82" t="s">
        <v>72</v>
      </c>
      <c r="E46" s="82"/>
      <c r="F46" s="82"/>
      <c r="G46" s="82">
        <v>1</v>
      </c>
      <c r="I46" s="7"/>
      <c r="J46" s="83"/>
      <c r="K46" s="7"/>
    </row>
    <row r="47" spans="1:11" ht="17.399999999999999" x14ac:dyDescent="0.55000000000000004">
      <c r="A47" s="42"/>
      <c r="B47" s="13"/>
      <c r="C47" s="82"/>
      <c r="D47" s="82"/>
      <c r="E47" s="82"/>
      <c r="F47" s="82"/>
      <c r="G47" s="82"/>
      <c r="I47" s="7"/>
      <c r="J47" s="83"/>
      <c r="K47" s="7"/>
    </row>
    <row r="48" spans="1:11" ht="17.399999999999999" x14ac:dyDescent="0.55000000000000004">
      <c r="A48" s="94"/>
      <c r="B48" s="88" t="s">
        <v>43</v>
      </c>
      <c r="C48" s="98" t="s">
        <v>73</v>
      </c>
      <c r="D48" s="82" t="s">
        <v>670</v>
      </c>
      <c r="E48" s="82"/>
      <c r="F48" s="82"/>
      <c r="G48" s="97">
        <v>8</v>
      </c>
      <c r="H48" s="8">
        <v>0.04</v>
      </c>
      <c r="I48" s="7">
        <f t="shared" ref="I48:I49" si="11">G48*H48</f>
        <v>0.32</v>
      </c>
      <c r="J48" s="83">
        <f t="shared" ref="J48:J49" si="12">I48*1.2</f>
        <v>0.38400000000000001</v>
      </c>
      <c r="K48" s="7" t="s">
        <v>674</v>
      </c>
    </row>
    <row r="49" spans="1:11" ht="17.399999999999999" x14ac:dyDescent="0.55000000000000004">
      <c r="A49" s="94"/>
      <c r="B49" s="88" t="s">
        <v>43</v>
      </c>
      <c r="C49" s="99" t="s">
        <v>74</v>
      </c>
      <c r="D49" s="82" t="s">
        <v>670</v>
      </c>
      <c r="E49" s="82"/>
      <c r="F49" s="82"/>
      <c r="G49" s="97">
        <v>8</v>
      </c>
      <c r="H49" s="8">
        <v>0.03</v>
      </c>
      <c r="I49" s="7">
        <f t="shared" si="11"/>
        <v>0.24</v>
      </c>
      <c r="J49" s="83">
        <f t="shared" si="12"/>
        <v>0.28799999999999998</v>
      </c>
      <c r="K49" s="7" t="s">
        <v>674</v>
      </c>
    </row>
    <row r="50" spans="1:11" ht="17.399999999999999" x14ac:dyDescent="0.55000000000000004">
      <c r="A50" s="94"/>
      <c r="B50" s="88" t="s">
        <v>43</v>
      </c>
      <c r="C50" s="98" t="s">
        <v>46</v>
      </c>
      <c r="D50" s="82" t="s">
        <v>670</v>
      </c>
      <c r="E50" s="82"/>
      <c r="F50" s="82"/>
      <c r="G50" s="82">
        <v>19</v>
      </c>
      <c r="H50" s="8">
        <v>0.03</v>
      </c>
      <c r="I50" s="43">
        <f t="shared" ref="I50" si="13">G50*H50</f>
        <v>0.56999999999999995</v>
      </c>
      <c r="J50" s="4">
        <f t="shared" ref="J50" si="14">I50*1.2</f>
        <v>0.68399999999999994</v>
      </c>
      <c r="K50" s="7" t="s">
        <v>674</v>
      </c>
    </row>
    <row r="51" spans="1:11" ht="17.399999999999999" x14ac:dyDescent="0.55000000000000004">
      <c r="A51" s="94"/>
      <c r="B51" s="88" t="s">
        <v>43</v>
      </c>
      <c r="C51" s="98" t="s">
        <v>47</v>
      </c>
      <c r="D51" s="44" t="s">
        <v>671</v>
      </c>
      <c r="E51" s="82"/>
      <c r="F51" s="82"/>
      <c r="G51" s="97">
        <v>8</v>
      </c>
      <c r="H51" s="8">
        <v>0.05</v>
      </c>
      <c r="I51" s="43">
        <f t="shared" ref="I51:I52" si="15">G51*H51</f>
        <v>0.4</v>
      </c>
      <c r="J51" s="4">
        <f t="shared" ref="J51:J53" si="16">I51*1.2</f>
        <v>0.48</v>
      </c>
      <c r="K51" s="7" t="s">
        <v>674</v>
      </c>
    </row>
    <row r="52" spans="1:11" ht="17.399999999999999" x14ac:dyDescent="0.55000000000000004">
      <c r="A52" s="94"/>
      <c r="B52" s="88" t="s">
        <v>43</v>
      </c>
      <c r="C52" s="98" t="s">
        <v>75</v>
      </c>
      <c r="D52" s="44" t="s">
        <v>671</v>
      </c>
      <c r="E52" s="82"/>
      <c r="F52" s="82"/>
      <c r="G52" s="97">
        <v>2</v>
      </c>
      <c r="H52" s="8">
        <v>0.05</v>
      </c>
      <c r="I52" s="7">
        <f t="shared" si="15"/>
        <v>0.1</v>
      </c>
      <c r="J52" s="4">
        <f t="shared" si="16"/>
        <v>0.12</v>
      </c>
      <c r="K52" s="7" t="s">
        <v>674</v>
      </c>
    </row>
    <row r="53" spans="1:11" ht="17.399999999999999" x14ac:dyDescent="0.55000000000000004">
      <c r="A53" s="94"/>
      <c r="B53" s="88" t="s">
        <v>43</v>
      </c>
      <c r="C53" s="96" t="s">
        <v>50</v>
      </c>
      <c r="D53" s="44" t="s">
        <v>671</v>
      </c>
      <c r="E53" s="82"/>
      <c r="F53" s="82"/>
      <c r="G53" s="82">
        <v>28</v>
      </c>
      <c r="H53" s="8">
        <v>0.06</v>
      </c>
      <c r="I53" s="7">
        <f t="shared" ref="I53:I54" si="17">H53*G53</f>
        <v>1.68</v>
      </c>
      <c r="J53" s="83">
        <f t="shared" si="16"/>
        <v>2.016</v>
      </c>
      <c r="K53" s="7" t="s">
        <v>674</v>
      </c>
    </row>
    <row r="54" spans="1:11" ht="17.399999999999999" x14ac:dyDescent="0.55000000000000004">
      <c r="A54" s="94"/>
      <c r="B54" s="88" t="s">
        <v>43</v>
      </c>
      <c r="C54" s="96" t="s">
        <v>76</v>
      </c>
      <c r="D54" s="44" t="s">
        <v>671</v>
      </c>
      <c r="E54" s="82"/>
      <c r="F54" s="82"/>
      <c r="G54" s="82">
        <v>10</v>
      </c>
      <c r="H54" s="8">
        <v>7.0000000000000007E-2</v>
      </c>
      <c r="I54" s="7">
        <f t="shared" si="17"/>
        <v>0.70000000000000007</v>
      </c>
      <c r="J54" s="83">
        <f>I54*1.2</f>
        <v>0.84000000000000008</v>
      </c>
      <c r="K54" s="7" t="s">
        <v>674</v>
      </c>
    </row>
    <row r="55" spans="1:11" ht="17.399999999999999" x14ac:dyDescent="0.55000000000000004">
      <c r="A55" s="94"/>
      <c r="B55" s="88" t="s">
        <v>43</v>
      </c>
      <c r="C55" s="96" t="s">
        <v>77</v>
      </c>
      <c r="D55" s="44" t="s">
        <v>671</v>
      </c>
      <c r="E55" s="82"/>
      <c r="F55" s="82"/>
      <c r="G55" s="97">
        <v>2</v>
      </c>
      <c r="H55" s="8">
        <v>0.08</v>
      </c>
      <c r="I55" s="7">
        <f t="shared" ref="I55" si="18">H55*G55</f>
        <v>0.16</v>
      </c>
      <c r="J55" s="83">
        <f>I55*1.2</f>
        <v>0.192</v>
      </c>
      <c r="K55" s="7" t="s">
        <v>674</v>
      </c>
    </row>
    <row r="56" spans="1:11" ht="17.399999999999999" x14ac:dyDescent="0.55000000000000004">
      <c r="A56" s="94"/>
      <c r="B56" s="88" t="s">
        <v>43</v>
      </c>
      <c r="C56" s="98" t="s">
        <v>78</v>
      </c>
      <c r="D56" s="44" t="s">
        <v>671</v>
      </c>
      <c r="E56" s="82"/>
      <c r="F56" s="82"/>
      <c r="G56" s="97">
        <v>1</v>
      </c>
      <c r="H56" s="8">
        <v>0.08</v>
      </c>
      <c r="I56" s="7">
        <f t="shared" ref="I56" si="19">H56*G56</f>
        <v>0.08</v>
      </c>
      <c r="J56" s="83">
        <f>I56*1.2</f>
        <v>9.6000000000000002E-2</v>
      </c>
      <c r="K56" s="7" t="s">
        <v>674</v>
      </c>
    </row>
    <row r="57" spans="1:11" ht="17.399999999999999" x14ac:dyDescent="0.55000000000000004">
      <c r="A57" s="94"/>
      <c r="B57" s="88" t="s">
        <v>43</v>
      </c>
      <c r="C57" s="98" t="s">
        <v>79</v>
      </c>
      <c r="D57" s="44" t="s">
        <v>671</v>
      </c>
      <c r="E57" s="82"/>
      <c r="F57" s="82"/>
      <c r="G57" s="97">
        <v>4</v>
      </c>
      <c r="H57" s="8">
        <v>0.09</v>
      </c>
      <c r="I57" s="7">
        <f t="shared" ref="I57" si="20">H57*G57</f>
        <v>0.36</v>
      </c>
      <c r="J57" s="83">
        <f t="shared" ref="J57" si="21">I57*1.2</f>
        <v>0.432</v>
      </c>
      <c r="K57" s="7" t="s">
        <v>674</v>
      </c>
    </row>
    <row r="58" spans="1:11" ht="17.399999999999999" x14ac:dyDescent="0.55000000000000004">
      <c r="A58" s="94"/>
      <c r="B58" s="88" t="s">
        <v>43</v>
      </c>
      <c r="C58" s="98" t="s">
        <v>80</v>
      </c>
      <c r="D58" s="44" t="s">
        <v>673</v>
      </c>
      <c r="E58" s="82"/>
      <c r="F58" s="82"/>
      <c r="G58" s="97">
        <v>2</v>
      </c>
      <c r="H58" s="8">
        <v>0.05</v>
      </c>
      <c r="I58" s="7">
        <f t="shared" ref="I58:I60" si="22">H58*G58</f>
        <v>0.1</v>
      </c>
      <c r="J58" s="83">
        <f t="shared" ref="J58:J62" si="23">I58*1.2</f>
        <v>0.12</v>
      </c>
      <c r="K58" s="7" t="s">
        <v>674</v>
      </c>
    </row>
    <row r="59" spans="1:11" ht="17.399999999999999" x14ac:dyDescent="0.55000000000000004">
      <c r="A59" s="94"/>
      <c r="B59" s="88" t="s">
        <v>43</v>
      </c>
      <c r="C59" s="99" t="s">
        <v>81</v>
      </c>
      <c r="D59" s="44" t="s">
        <v>673</v>
      </c>
      <c r="E59" s="82"/>
      <c r="F59" s="82"/>
      <c r="G59" s="97">
        <v>10</v>
      </c>
      <c r="H59" s="8">
        <v>0.05</v>
      </c>
      <c r="I59" s="7">
        <f t="shared" si="22"/>
        <v>0.5</v>
      </c>
      <c r="J59" s="83">
        <f t="shared" si="23"/>
        <v>0.6</v>
      </c>
      <c r="K59" s="7" t="s">
        <v>674</v>
      </c>
    </row>
    <row r="60" spans="1:11" ht="17.399999999999999" x14ac:dyDescent="0.55000000000000004">
      <c r="A60" s="94"/>
      <c r="B60" s="88" t="s">
        <v>43</v>
      </c>
      <c r="C60" s="98" t="s">
        <v>82</v>
      </c>
      <c r="D60" s="44" t="s">
        <v>673</v>
      </c>
      <c r="E60" s="82"/>
      <c r="F60" s="82"/>
      <c r="G60" s="97">
        <v>4</v>
      </c>
      <c r="H60" s="8">
        <v>0.06</v>
      </c>
      <c r="I60" s="7">
        <f t="shared" si="22"/>
        <v>0.24</v>
      </c>
      <c r="J60" s="83">
        <f t="shared" si="23"/>
        <v>0.28799999999999998</v>
      </c>
      <c r="K60" s="7" t="s">
        <v>674</v>
      </c>
    </row>
    <row r="61" spans="1:11" ht="17.399999999999999" x14ac:dyDescent="0.55000000000000004">
      <c r="A61" s="42"/>
      <c r="B61" s="82"/>
      <c r="C61" s="82"/>
      <c r="D61" s="82"/>
      <c r="E61" s="82"/>
      <c r="F61" s="82"/>
      <c r="G61" s="82"/>
      <c r="I61" s="7"/>
      <c r="J61" s="83"/>
      <c r="K61" s="7"/>
    </row>
    <row r="62" spans="1:11" ht="17.399999999999999" x14ac:dyDescent="0.55000000000000004">
      <c r="A62" s="93"/>
      <c r="B62" s="89" t="s">
        <v>52</v>
      </c>
      <c r="C62" s="96" t="s">
        <v>53</v>
      </c>
      <c r="D62" s="65" t="s">
        <v>668</v>
      </c>
      <c r="E62" s="27"/>
      <c r="F62" s="82">
        <v>1.5</v>
      </c>
      <c r="G62" s="82">
        <v>1</v>
      </c>
      <c r="H62" s="8">
        <v>26.22</v>
      </c>
      <c r="I62" s="43">
        <f>26.22*1.5</f>
        <v>39.33</v>
      </c>
      <c r="J62" s="83">
        <f t="shared" si="23"/>
        <v>47.195999999999998</v>
      </c>
      <c r="K62" s="43" t="s">
        <v>54</v>
      </c>
    </row>
    <row r="63" spans="1:11" ht="17.399999999999999" x14ac:dyDescent="0.55000000000000004">
      <c r="A63" s="94"/>
      <c r="B63" s="89" t="s">
        <v>52</v>
      </c>
      <c r="C63" s="96" t="s">
        <v>83</v>
      </c>
      <c r="D63" s="82"/>
      <c r="E63" s="82">
        <v>1</v>
      </c>
      <c r="F63" s="82"/>
      <c r="G63" s="82">
        <v>18</v>
      </c>
      <c r="H63" s="8">
        <v>0.68</v>
      </c>
      <c r="I63" s="43">
        <f t="shared" ref="I63" si="24">G63*H63</f>
        <v>12.24</v>
      </c>
      <c r="J63" s="4">
        <f t="shared" ref="J63" si="25">I63*1.2</f>
        <v>14.687999999999999</v>
      </c>
      <c r="K63" s="43" t="s">
        <v>675</v>
      </c>
    </row>
    <row r="64" spans="1:11" ht="17.399999999999999" x14ac:dyDescent="0.55000000000000004">
      <c r="A64" s="94"/>
      <c r="B64" s="89" t="s">
        <v>52</v>
      </c>
      <c r="C64" s="82" t="s">
        <v>85</v>
      </c>
      <c r="D64" s="82"/>
      <c r="E64" s="82"/>
      <c r="F64" s="82"/>
      <c r="G64" s="82">
        <v>6</v>
      </c>
      <c r="H64" s="8">
        <v>0.49</v>
      </c>
      <c r="I64" s="43">
        <f t="shared" ref="I64" si="26">G64*H64</f>
        <v>2.94</v>
      </c>
      <c r="J64" s="4">
        <f t="shared" ref="J64" si="27">I64*1.2</f>
        <v>3.528</v>
      </c>
      <c r="K64" s="43" t="s">
        <v>675</v>
      </c>
    </row>
    <row r="65" spans="1:11" ht="17.399999999999999" x14ac:dyDescent="0.55000000000000004">
      <c r="A65" s="94"/>
      <c r="B65" s="89" t="s">
        <v>52</v>
      </c>
      <c r="C65" s="96" t="s">
        <v>86</v>
      </c>
      <c r="D65" s="82"/>
      <c r="E65" s="82">
        <v>1</v>
      </c>
      <c r="F65" s="82"/>
      <c r="G65" s="82">
        <v>2</v>
      </c>
      <c r="H65" s="8">
        <v>4.2</v>
      </c>
      <c r="I65" s="43">
        <f>G65*H65</f>
        <v>8.4</v>
      </c>
      <c r="J65" s="4">
        <f>I65*1.2</f>
        <v>10.08</v>
      </c>
      <c r="K65" s="43" t="s">
        <v>675</v>
      </c>
    </row>
    <row r="66" spans="1:11" ht="17.399999999999999" x14ac:dyDescent="0.55000000000000004">
      <c r="A66" s="94"/>
      <c r="B66" s="89" t="s">
        <v>52</v>
      </c>
      <c r="C66" s="96" t="s">
        <v>87</v>
      </c>
      <c r="D66" s="82"/>
      <c r="E66" s="82">
        <v>1</v>
      </c>
      <c r="F66" s="82"/>
      <c r="G66" s="82">
        <v>2</v>
      </c>
      <c r="H66" s="8">
        <v>5.54</v>
      </c>
      <c r="I66" s="43">
        <f>G66*H66</f>
        <v>11.08</v>
      </c>
      <c r="J66" s="4">
        <f>I66*1.2</f>
        <v>13.295999999999999</v>
      </c>
      <c r="K66" s="43" t="s">
        <v>675</v>
      </c>
    </row>
    <row r="67" spans="1:11" ht="17.399999999999999" x14ac:dyDescent="0.55000000000000004">
      <c r="A67" s="94"/>
      <c r="B67" s="89" t="s">
        <v>52</v>
      </c>
      <c r="C67" s="96" t="s">
        <v>88</v>
      </c>
      <c r="D67" s="82"/>
      <c r="E67" s="82">
        <v>1</v>
      </c>
      <c r="F67" s="82"/>
      <c r="G67" s="82">
        <v>2</v>
      </c>
      <c r="H67" s="8">
        <v>16.989999999999998</v>
      </c>
      <c r="I67" s="43">
        <f>H67*G67</f>
        <v>33.979999999999997</v>
      </c>
      <c r="J67" s="4">
        <f t="shared" ref="J67:J68" si="28">I67*1.2</f>
        <v>40.775999999999996</v>
      </c>
      <c r="K67" s="43" t="s">
        <v>675</v>
      </c>
    </row>
    <row r="68" spans="1:11" ht="17.399999999999999" x14ac:dyDescent="0.55000000000000004">
      <c r="A68" s="94"/>
      <c r="B68" s="89" t="s">
        <v>52</v>
      </c>
      <c r="C68" s="96" t="s">
        <v>89</v>
      </c>
      <c r="D68" s="82" t="s">
        <v>90</v>
      </c>
      <c r="E68" s="44" t="s">
        <v>669</v>
      </c>
      <c r="F68" s="82"/>
      <c r="G68" s="82">
        <v>2</v>
      </c>
      <c r="H68" s="8">
        <v>0.5</v>
      </c>
      <c r="I68" s="43">
        <f t="shared" ref="I68:I71" si="29">H68*G68</f>
        <v>1</v>
      </c>
      <c r="J68" s="4">
        <f t="shared" si="28"/>
        <v>1.2</v>
      </c>
      <c r="K68" s="43" t="s">
        <v>675</v>
      </c>
    </row>
    <row r="69" spans="1:11" ht="17.399999999999999" x14ac:dyDescent="0.55000000000000004">
      <c r="A69" s="94"/>
      <c r="B69" s="89" t="s">
        <v>52</v>
      </c>
      <c r="C69" s="96" t="s">
        <v>91</v>
      </c>
      <c r="D69" s="82"/>
      <c r="E69" s="82">
        <v>1</v>
      </c>
      <c r="F69" s="82"/>
      <c r="G69" s="82">
        <v>2</v>
      </c>
      <c r="H69" s="8">
        <v>6</v>
      </c>
      <c r="I69" s="43">
        <f t="shared" si="29"/>
        <v>12</v>
      </c>
      <c r="J69" s="4">
        <f t="shared" ref="J69" si="30">I69*1.2</f>
        <v>14.399999999999999</v>
      </c>
      <c r="K69" s="43" t="s">
        <v>675</v>
      </c>
    </row>
    <row r="70" spans="1:11" ht="17.399999999999999" x14ac:dyDescent="0.55000000000000004">
      <c r="A70" s="94"/>
      <c r="B70" s="89" t="s">
        <v>52</v>
      </c>
      <c r="C70" s="96" t="s">
        <v>92</v>
      </c>
      <c r="D70" s="82"/>
      <c r="E70" s="82">
        <v>1</v>
      </c>
      <c r="F70" s="82"/>
      <c r="G70" s="82">
        <v>14</v>
      </c>
      <c r="H70" s="8">
        <v>1.2</v>
      </c>
      <c r="I70" s="43">
        <f t="shared" si="29"/>
        <v>16.8</v>
      </c>
      <c r="J70" s="4">
        <f t="shared" ref="J70:J71" si="31">I70*1.2</f>
        <v>20.16</v>
      </c>
      <c r="K70" s="43" t="s">
        <v>675</v>
      </c>
    </row>
    <row r="71" spans="1:11" ht="17.399999999999999" x14ac:dyDescent="0.55000000000000004">
      <c r="A71" s="94"/>
      <c r="B71" s="89" t="s">
        <v>52</v>
      </c>
      <c r="C71" s="96" t="s">
        <v>93</v>
      </c>
      <c r="E71" s="82">
        <v>1</v>
      </c>
      <c r="F71" s="82"/>
      <c r="G71" s="82">
        <v>2</v>
      </c>
      <c r="H71" s="8">
        <v>8.8699999999999992</v>
      </c>
      <c r="I71" s="7">
        <f t="shared" si="29"/>
        <v>17.739999999999998</v>
      </c>
      <c r="J71" s="4">
        <f t="shared" si="31"/>
        <v>21.287999999999997</v>
      </c>
      <c r="K71" s="43" t="s">
        <v>675</v>
      </c>
    </row>
    <row r="72" spans="1:11" ht="17.399999999999999" x14ac:dyDescent="0.55000000000000004">
      <c r="A72" s="42"/>
      <c r="B72" s="90"/>
      <c r="C72" s="90"/>
      <c r="D72" s="90"/>
      <c r="F72" s="4"/>
      <c r="G72" s="8"/>
      <c r="I72" s="81">
        <f>SUM(I36:I71)</f>
        <v>194.44458</v>
      </c>
      <c r="J72" s="91">
        <f>I72*1.2</f>
        <v>233.333496</v>
      </c>
    </row>
    <row r="73" spans="1:11" ht="17.399999999999999" x14ac:dyDescent="0.55000000000000004">
      <c r="A73" s="42"/>
      <c r="B73" s="76"/>
      <c r="C73" s="42"/>
      <c r="D73" s="42"/>
      <c r="E73" s="21"/>
      <c r="F73" s="34"/>
      <c r="G73" s="28"/>
      <c r="H73" s="69"/>
      <c r="I73" s="41"/>
      <c r="J73" s="34"/>
      <c r="K73" s="21"/>
    </row>
    <row r="74" spans="1:11" s="92" customFormat="1" ht="15" x14ac:dyDescent="0.5">
      <c r="A74" s="50"/>
      <c r="B74" s="50"/>
      <c r="C74" s="15" t="s">
        <v>0</v>
      </c>
      <c r="D74" s="15" t="s">
        <v>1</v>
      </c>
      <c r="E74" s="50" t="s">
        <v>2</v>
      </c>
      <c r="F74" s="51" t="s">
        <v>3</v>
      </c>
      <c r="G74" s="52" t="s">
        <v>4</v>
      </c>
      <c r="H74" s="52" t="s">
        <v>5</v>
      </c>
      <c r="I74" s="50" t="s">
        <v>6</v>
      </c>
      <c r="J74" s="51" t="s">
        <v>7</v>
      </c>
      <c r="K74" s="50" t="s">
        <v>8</v>
      </c>
    </row>
    <row r="75" spans="1:11" ht="25.5" customHeight="1" x14ac:dyDescent="0.85">
      <c r="A75" s="5"/>
      <c r="B75" s="46" t="s">
        <v>94</v>
      </c>
      <c r="C75" s="12"/>
      <c r="D75" s="12"/>
      <c r="E75" s="5"/>
      <c r="F75" s="6"/>
      <c r="G75" s="10"/>
      <c r="H75" s="68"/>
      <c r="I75" s="5"/>
      <c r="J75" s="6"/>
      <c r="K75" s="5"/>
    </row>
    <row r="76" spans="1:11" ht="17.399999999999999" x14ac:dyDescent="0.55000000000000004">
      <c r="A76" s="94"/>
      <c r="B76" s="86" t="s">
        <v>10</v>
      </c>
      <c r="C76" s="96" t="s">
        <v>95</v>
      </c>
      <c r="D76" s="79" t="s">
        <v>12</v>
      </c>
      <c r="E76" s="44"/>
      <c r="F76" s="44">
        <v>0.19600000000000001</v>
      </c>
      <c r="G76" s="44">
        <v>2</v>
      </c>
      <c r="H76" s="8">
        <v>5.6</v>
      </c>
      <c r="I76" s="7">
        <f>F76*H76*G76</f>
        <v>2.1951999999999998</v>
      </c>
      <c r="J76" s="83">
        <f>I76*1.2</f>
        <v>2.6342399999999997</v>
      </c>
      <c r="K76" s="7" t="s">
        <v>13</v>
      </c>
    </row>
    <row r="77" spans="1:11" ht="17.399999999999999" x14ac:dyDescent="0.55000000000000004">
      <c r="A77" s="42"/>
      <c r="B77" s="13"/>
      <c r="C77" s="82"/>
      <c r="D77" s="79"/>
      <c r="E77" s="44"/>
      <c r="F77" s="44"/>
      <c r="G77" s="44"/>
      <c r="I77" s="7"/>
      <c r="J77" s="83"/>
      <c r="K77" s="7"/>
    </row>
    <row r="78" spans="1:11" ht="17.399999999999999" x14ac:dyDescent="0.55000000000000004">
      <c r="A78" s="94"/>
      <c r="B78" s="87" t="s">
        <v>19</v>
      </c>
      <c r="C78" s="82" t="s">
        <v>96</v>
      </c>
      <c r="D78" s="79" t="s">
        <v>97</v>
      </c>
      <c r="E78" s="44"/>
      <c r="F78" s="44"/>
      <c r="G78" s="44">
        <v>1</v>
      </c>
      <c r="I78" s="7"/>
      <c r="J78" s="83"/>
      <c r="K78" s="7"/>
    </row>
    <row r="79" spans="1:11" ht="17.399999999999999" x14ac:dyDescent="0.55000000000000004">
      <c r="A79" s="94"/>
      <c r="B79" s="87" t="s">
        <v>19</v>
      </c>
      <c r="C79" s="82" t="s">
        <v>98</v>
      </c>
      <c r="D79" s="79" t="s">
        <v>99</v>
      </c>
      <c r="E79" s="44"/>
      <c r="F79" s="44"/>
      <c r="G79" s="44">
        <v>1</v>
      </c>
      <c r="I79" s="7"/>
      <c r="J79" s="83"/>
      <c r="K79" s="7"/>
    </row>
    <row r="80" spans="1:11" ht="17.399999999999999" x14ac:dyDescent="0.55000000000000004">
      <c r="A80" s="94"/>
      <c r="B80" s="87" t="s">
        <v>19</v>
      </c>
      <c r="C80" s="82" t="s">
        <v>100</v>
      </c>
      <c r="D80" s="79" t="s">
        <v>101</v>
      </c>
      <c r="E80" s="44"/>
      <c r="F80" s="44"/>
      <c r="G80" s="44">
        <v>1</v>
      </c>
      <c r="I80" s="7"/>
      <c r="J80" s="83"/>
      <c r="K80" s="7"/>
    </row>
    <row r="81" spans="1:11" ht="17.399999999999999" x14ac:dyDescent="0.55000000000000004">
      <c r="A81" s="94"/>
      <c r="B81" s="87" t="s">
        <v>19</v>
      </c>
      <c r="C81" s="82" t="s">
        <v>102</v>
      </c>
      <c r="D81" s="79" t="s">
        <v>103</v>
      </c>
      <c r="E81" s="44"/>
      <c r="F81" s="44"/>
      <c r="G81" s="44">
        <v>1</v>
      </c>
      <c r="I81" s="7"/>
      <c r="J81" s="83"/>
      <c r="K81" s="7"/>
    </row>
    <row r="82" spans="1:11" ht="17.399999999999999" x14ac:dyDescent="0.55000000000000004">
      <c r="A82" s="94"/>
      <c r="B82" s="87" t="s">
        <v>19</v>
      </c>
      <c r="C82" s="82" t="s">
        <v>104</v>
      </c>
      <c r="D82" s="79" t="s">
        <v>105</v>
      </c>
      <c r="E82" s="44"/>
      <c r="F82" s="44"/>
      <c r="G82" s="44">
        <v>1</v>
      </c>
      <c r="I82" s="7"/>
      <c r="J82" s="83"/>
      <c r="K82" s="7"/>
    </row>
    <row r="83" spans="1:11" ht="17.399999999999999" x14ac:dyDescent="0.55000000000000004">
      <c r="A83" s="94"/>
      <c r="B83" s="87" t="s">
        <v>19</v>
      </c>
      <c r="C83" s="82" t="s">
        <v>106</v>
      </c>
      <c r="D83" s="79" t="s">
        <v>107</v>
      </c>
      <c r="E83" s="44"/>
      <c r="F83" s="44"/>
      <c r="G83" s="44">
        <v>1</v>
      </c>
      <c r="I83" s="7"/>
      <c r="J83" s="83"/>
      <c r="K83" s="7"/>
    </row>
    <row r="84" spans="1:11" ht="17.399999999999999" x14ac:dyDescent="0.55000000000000004">
      <c r="A84" s="94"/>
      <c r="B84" s="87" t="s">
        <v>19</v>
      </c>
      <c r="C84" s="82" t="s">
        <v>108</v>
      </c>
      <c r="D84" s="79" t="s">
        <v>109</v>
      </c>
      <c r="E84" s="44"/>
      <c r="F84" s="44"/>
      <c r="G84" s="44">
        <v>1</v>
      </c>
      <c r="I84" s="7"/>
      <c r="J84" s="83"/>
      <c r="K84" s="7"/>
    </row>
    <row r="85" spans="1:11" ht="17.399999999999999" x14ac:dyDescent="0.55000000000000004">
      <c r="A85" s="42"/>
      <c r="B85" s="13"/>
      <c r="C85" s="82"/>
      <c r="D85" s="79"/>
      <c r="E85" s="44"/>
      <c r="F85" s="44"/>
      <c r="G85" s="44"/>
      <c r="I85" s="7"/>
      <c r="J85" s="83"/>
      <c r="K85" s="7"/>
    </row>
    <row r="86" spans="1:11" ht="17.399999999999999" x14ac:dyDescent="0.55000000000000004">
      <c r="A86" s="94"/>
      <c r="B86" s="88" t="s">
        <v>43</v>
      </c>
      <c r="C86" s="98" t="s">
        <v>73</v>
      </c>
      <c r="D86" s="79" t="s">
        <v>670</v>
      </c>
      <c r="E86" s="44"/>
      <c r="F86" s="44"/>
      <c r="G86" s="97">
        <v>4</v>
      </c>
      <c r="H86" s="8">
        <v>0.04</v>
      </c>
      <c r="I86" s="7">
        <f t="shared" ref="I86:I89" si="32">G86*H86</f>
        <v>0.16</v>
      </c>
      <c r="J86" s="83">
        <f t="shared" ref="J86:J89" si="33">I86*1.2</f>
        <v>0.192</v>
      </c>
      <c r="K86" s="7" t="s">
        <v>676</v>
      </c>
    </row>
    <row r="87" spans="1:11" ht="17.399999999999999" x14ac:dyDescent="0.55000000000000004">
      <c r="A87" s="94"/>
      <c r="B87" s="88" t="s">
        <v>43</v>
      </c>
      <c r="C87" s="96" t="s">
        <v>44</v>
      </c>
      <c r="D87" s="79" t="s">
        <v>672</v>
      </c>
      <c r="E87" s="44"/>
      <c r="F87" s="44"/>
      <c r="G87" s="44">
        <v>12</v>
      </c>
      <c r="H87" s="8">
        <v>0.45</v>
      </c>
      <c r="I87" s="7">
        <f t="shared" si="32"/>
        <v>5.4</v>
      </c>
      <c r="J87" s="83">
        <f t="shared" si="33"/>
        <v>6.48</v>
      </c>
      <c r="K87" s="7" t="s">
        <v>674</v>
      </c>
    </row>
    <row r="88" spans="1:11" ht="17.399999999999999" x14ac:dyDescent="0.55000000000000004">
      <c r="A88" s="94"/>
      <c r="B88" s="88" t="s">
        <v>43</v>
      </c>
      <c r="C88" s="99" t="s">
        <v>74</v>
      </c>
      <c r="D88" s="79" t="s">
        <v>670</v>
      </c>
      <c r="E88" s="44"/>
      <c r="F88" s="44"/>
      <c r="G88" s="97">
        <v>8</v>
      </c>
      <c r="H88" s="8">
        <v>0.03</v>
      </c>
      <c r="I88" s="7">
        <f t="shared" si="32"/>
        <v>0.24</v>
      </c>
      <c r="J88" s="83">
        <f t="shared" si="33"/>
        <v>0.28799999999999998</v>
      </c>
      <c r="K88" s="7" t="s">
        <v>674</v>
      </c>
    </row>
    <row r="89" spans="1:11" ht="17.399999999999999" x14ac:dyDescent="0.55000000000000004">
      <c r="A89" s="94"/>
      <c r="B89" s="88" t="s">
        <v>43</v>
      </c>
      <c r="C89" s="98" t="s">
        <v>110</v>
      </c>
      <c r="D89" s="79" t="s">
        <v>670</v>
      </c>
      <c r="E89" s="44"/>
      <c r="F89" s="44"/>
      <c r="G89" s="44">
        <v>14</v>
      </c>
      <c r="H89" s="8">
        <v>0.03</v>
      </c>
      <c r="I89" s="7">
        <f t="shared" si="32"/>
        <v>0.42</v>
      </c>
      <c r="J89" s="83">
        <f t="shared" si="33"/>
        <v>0.504</v>
      </c>
      <c r="K89" s="7" t="s">
        <v>676</v>
      </c>
    </row>
    <row r="90" spans="1:11" ht="17.399999999999999" x14ac:dyDescent="0.55000000000000004">
      <c r="A90" s="94"/>
      <c r="B90" s="88" t="s">
        <v>43</v>
      </c>
      <c r="C90" s="98" t="s">
        <v>46</v>
      </c>
      <c r="D90" s="79" t="s">
        <v>670</v>
      </c>
      <c r="E90" s="44"/>
      <c r="F90" s="44"/>
      <c r="G90" s="97">
        <v>4</v>
      </c>
      <c r="H90" s="8">
        <v>0.03</v>
      </c>
      <c r="I90" s="7">
        <f t="shared" ref="I90" si="34">G90*H90</f>
        <v>0.12</v>
      </c>
      <c r="J90" s="83">
        <f t="shared" ref="J90" si="35">I90*1.2</f>
        <v>0.14399999999999999</v>
      </c>
      <c r="K90" s="7" t="s">
        <v>676</v>
      </c>
    </row>
    <row r="91" spans="1:11" ht="17.399999999999999" x14ac:dyDescent="0.55000000000000004">
      <c r="A91" s="94"/>
      <c r="B91" s="88" t="s">
        <v>43</v>
      </c>
      <c r="C91" s="98" t="s">
        <v>47</v>
      </c>
      <c r="D91" s="43" t="s">
        <v>671</v>
      </c>
      <c r="E91" s="44"/>
      <c r="F91" s="44"/>
      <c r="G91" s="97">
        <v>4</v>
      </c>
      <c r="H91" s="8">
        <v>0.05</v>
      </c>
      <c r="I91" s="7">
        <f t="shared" ref="I91" si="36">G91*H91</f>
        <v>0.2</v>
      </c>
      <c r="J91" s="83">
        <f t="shared" ref="J91:J92" si="37">I91*1.2</f>
        <v>0.24</v>
      </c>
      <c r="K91" s="7" t="s">
        <v>676</v>
      </c>
    </row>
    <row r="92" spans="1:11" ht="17.399999999999999" x14ac:dyDescent="0.55000000000000004">
      <c r="A92" s="94"/>
      <c r="B92" s="88" t="s">
        <v>43</v>
      </c>
      <c r="C92" s="99" t="s">
        <v>111</v>
      </c>
      <c r="D92" s="43" t="s">
        <v>671</v>
      </c>
      <c r="E92" s="44"/>
      <c r="F92" s="44"/>
      <c r="G92" s="97">
        <v>4</v>
      </c>
      <c r="H92" s="8">
        <v>0.05</v>
      </c>
      <c r="I92" s="7">
        <f t="shared" ref="I92" si="38">H92*G92</f>
        <v>0.2</v>
      </c>
      <c r="J92" s="83">
        <f t="shared" si="37"/>
        <v>0.24</v>
      </c>
      <c r="K92" s="7" t="s">
        <v>674</v>
      </c>
    </row>
    <row r="93" spans="1:11" ht="17.399999999999999" x14ac:dyDescent="0.55000000000000004">
      <c r="A93" s="94"/>
      <c r="B93" s="88" t="s">
        <v>43</v>
      </c>
      <c r="C93" s="98" t="s">
        <v>112</v>
      </c>
      <c r="D93" s="43" t="s">
        <v>671</v>
      </c>
      <c r="E93" s="44"/>
      <c r="F93" s="44"/>
      <c r="G93" s="97">
        <v>4</v>
      </c>
      <c r="H93" s="8">
        <v>0.05</v>
      </c>
      <c r="I93" s="7">
        <f t="shared" ref="I93" si="39">H93*G93</f>
        <v>0.2</v>
      </c>
      <c r="J93" s="83">
        <f t="shared" ref="J93:J97" si="40">I93*1.2</f>
        <v>0.24</v>
      </c>
      <c r="K93" s="7" t="s">
        <v>676</v>
      </c>
    </row>
    <row r="94" spans="1:11" ht="17.399999999999999" x14ac:dyDescent="0.55000000000000004">
      <c r="A94" s="94"/>
      <c r="B94" s="88" t="s">
        <v>43</v>
      </c>
      <c r="C94" s="99" t="s">
        <v>113</v>
      </c>
      <c r="D94" s="43" t="s">
        <v>671</v>
      </c>
      <c r="E94" s="44"/>
      <c r="F94" s="44"/>
      <c r="G94" s="44">
        <v>14</v>
      </c>
      <c r="H94" s="8">
        <v>0.05</v>
      </c>
      <c r="I94" s="7">
        <f t="shared" ref="I94" si="41">H94*G94</f>
        <v>0.70000000000000007</v>
      </c>
      <c r="J94" s="83">
        <f t="shared" si="40"/>
        <v>0.84000000000000008</v>
      </c>
      <c r="K94" s="7" t="s">
        <v>674</v>
      </c>
    </row>
    <row r="95" spans="1:11" ht="17.399999999999999" x14ac:dyDescent="0.55000000000000004">
      <c r="A95" s="94"/>
      <c r="B95" s="88" t="s">
        <v>43</v>
      </c>
      <c r="C95" s="96" t="s">
        <v>75</v>
      </c>
      <c r="D95" s="43" t="s">
        <v>671</v>
      </c>
      <c r="E95" s="44"/>
      <c r="F95" s="44"/>
      <c r="G95" s="97">
        <v>2</v>
      </c>
      <c r="H95" s="8">
        <v>0.05</v>
      </c>
      <c r="I95" s="7">
        <f t="shared" ref="I95" si="42">G95*H95</f>
        <v>0.1</v>
      </c>
      <c r="J95" s="4">
        <f t="shared" si="40"/>
        <v>0.12</v>
      </c>
      <c r="K95" s="7" t="s">
        <v>674</v>
      </c>
    </row>
    <row r="96" spans="1:11" ht="17.399999999999999" x14ac:dyDescent="0.55000000000000004">
      <c r="A96" s="94"/>
      <c r="B96" s="88" t="s">
        <v>43</v>
      </c>
      <c r="C96" s="96" t="s">
        <v>114</v>
      </c>
      <c r="D96" s="43" t="s">
        <v>671</v>
      </c>
      <c r="E96" s="44"/>
      <c r="F96" s="44"/>
      <c r="G96" s="44">
        <v>8</v>
      </c>
      <c r="H96" s="8">
        <v>0.05</v>
      </c>
      <c r="I96" s="7">
        <f t="shared" ref="I96:I98" si="43">H96*G96</f>
        <v>0.4</v>
      </c>
      <c r="J96" s="83">
        <f t="shared" si="40"/>
        <v>0.48</v>
      </c>
      <c r="K96" s="7" t="s">
        <v>674</v>
      </c>
    </row>
    <row r="97" spans="1:11" ht="17.399999999999999" x14ac:dyDescent="0.55000000000000004">
      <c r="A97" s="94"/>
      <c r="B97" s="88" t="s">
        <v>43</v>
      </c>
      <c r="C97" s="96" t="s">
        <v>50</v>
      </c>
      <c r="D97" s="43" t="s">
        <v>671</v>
      </c>
      <c r="E97" s="44"/>
      <c r="F97" s="44"/>
      <c r="G97" s="44">
        <v>15</v>
      </c>
      <c r="H97" s="8">
        <v>0.06</v>
      </c>
      <c r="I97" s="7">
        <f t="shared" si="43"/>
        <v>0.89999999999999991</v>
      </c>
      <c r="J97" s="83">
        <f t="shared" si="40"/>
        <v>1.0799999999999998</v>
      </c>
      <c r="K97" s="7" t="s">
        <v>674</v>
      </c>
    </row>
    <row r="98" spans="1:11" ht="17.399999999999999" x14ac:dyDescent="0.55000000000000004">
      <c r="A98" s="94"/>
      <c r="B98" s="88" t="s">
        <v>43</v>
      </c>
      <c r="C98" s="96" t="s">
        <v>76</v>
      </c>
      <c r="D98" s="43" t="s">
        <v>671</v>
      </c>
      <c r="E98" s="44"/>
      <c r="F98" s="44"/>
      <c r="G98" s="44">
        <v>22</v>
      </c>
      <c r="H98" s="8">
        <v>7.0000000000000007E-2</v>
      </c>
      <c r="I98" s="7">
        <f t="shared" si="43"/>
        <v>1.54</v>
      </c>
      <c r="J98" s="83">
        <f>I98*1.2</f>
        <v>1.8479999999999999</v>
      </c>
      <c r="K98" s="7" t="s">
        <v>674</v>
      </c>
    </row>
    <row r="99" spans="1:11" ht="17.399999999999999" x14ac:dyDescent="0.55000000000000004">
      <c r="A99" s="94"/>
      <c r="B99" s="88" t="s">
        <v>43</v>
      </c>
      <c r="C99" s="98" t="s">
        <v>51</v>
      </c>
      <c r="D99" s="43" t="s">
        <v>671</v>
      </c>
      <c r="E99" s="44"/>
      <c r="F99" s="44"/>
      <c r="G99" s="97">
        <v>4</v>
      </c>
      <c r="H99" s="8">
        <v>1.07</v>
      </c>
      <c r="I99" s="7">
        <f t="shared" ref="I99:I100" si="44">H99*G99</f>
        <v>4.28</v>
      </c>
      <c r="J99" s="83">
        <f>I99*1.2</f>
        <v>5.1360000000000001</v>
      </c>
      <c r="K99" s="7" t="s">
        <v>676</v>
      </c>
    </row>
    <row r="100" spans="1:11" ht="17.399999999999999" x14ac:dyDescent="0.55000000000000004">
      <c r="A100" s="94"/>
      <c r="B100" s="88" t="s">
        <v>43</v>
      </c>
      <c r="C100" s="96" t="s">
        <v>115</v>
      </c>
      <c r="D100" s="43" t="s">
        <v>671</v>
      </c>
      <c r="E100" s="44"/>
      <c r="F100" s="44"/>
      <c r="G100" s="97">
        <v>2</v>
      </c>
      <c r="H100" s="8">
        <v>0.09</v>
      </c>
      <c r="I100" s="7">
        <f t="shared" si="44"/>
        <v>0.18</v>
      </c>
      <c r="J100" s="83">
        <f t="shared" ref="J100" si="45">I100*1.2</f>
        <v>0.216</v>
      </c>
      <c r="K100" s="7" t="s">
        <v>674</v>
      </c>
    </row>
    <row r="101" spans="1:11" ht="17.399999999999999" x14ac:dyDescent="0.55000000000000004">
      <c r="A101" s="94"/>
      <c r="B101" s="88" t="s">
        <v>43</v>
      </c>
      <c r="C101" s="99" t="s">
        <v>80</v>
      </c>
      <c r="D101" s="43" t="s">
        <v>673</v>
      </c>
      <c r="E101" s="44"/>
      <c r="F101" s="44"/>
      <c r="G101" s="44">
        <v>16</v>
      </c>
      <c r="H101" s="8">
        <v>0.05</v>
      </c>
      <c r="I101" s="7">
        <f t="shared" ref="I101:I102" si="46">H101*G101</f>
        <v>0.8</v>
      </c>
      <c r="J101" s="83">
        <f t="shared" ref="J101:J102" si="47">I101*1.2</f>
        <v>0.96</v>
      </c>
      <c r="K101" s="7" t="s">
        <v>674</v>
      </c>
    </row>
    <row r="102" spans="1:11" ht="17.399999999999999" x14ac:dyDescent="0.55000000000000004">
      <c r="A102" s="94"/>
      <c r="B102" s="88" t="s">
        <v>43</v>
      </c>
      <c r="C102" s="99" t="s">
        <v>116</v>
      </c>
      <c r="D102" s="43" t="s">
        <v>673</v>
      </c>
      <c r="E102" s="44"/>
      <c r="F102" s="44"/>
      <c r="G102" s="44">
        <v>16</v>
      </c>
      <c r="H102" s="8">
        <v>0.05</v>
      </c>
      <c r="I102" s="7">
        <f t="shared" si="46"/>
        <v>0.8</v>
      </c>
      <c r="J102" s="83">
        <f t="shared" si="47"/>
        <v>0.96</v>
      </c>
      <c r="K102" s="7" t="s">
        <v>674</v>
      </c>
    </row>
    <row r="103" spans="1:11" ht="17.399999999999999" x14ac:dyDescent="0.55000000000000004">
      <c r="A103" s="94"/>
      <c r="B103" s="88" t="s">
        <v>43</v>
      </c>
      <c r="C103" s="98" t="s">
        <v>117</v>
      </c>
      <c r="D103" s="43" t="s">
        <v>673</v>
      </c>
      <c r="E103" s="79"/>
      <c r="F103" s="44"/>
      <c r="G103" s="97">
        <v>6</v>
      </c>
      <c r="H103" s="8">
        <v>0.06</v>
      </c>
      <c r="I103" s="7">
        <f t="shared" ref="I103" si="48">H103*G103</f>
        <v>0.36</v>
      </c>
      <c r="J103" s="83">
        <f t="shared" ref="J103" si="49">I103*1.2</f>
        <v>0.432</v>
      </c>
      <c r="K103" s="7" t="s">
        <v>676</v>
      </c>
    </row>
    <row r="104" spans="1:11" ht="17.399999999999999" x14ac:dyDescent="0.55000000000000004">
      <c r="A104" s="42"/>
      <c r="B104" s="79"/>
      <c r="C104" s="82"/>
      <c r="D104" s="79"/>
      <c r="E104" s="79"/>
      <c r="F104" s="44"/>
      <c r="G104" s="44"/>
      <c r="H104" s="78"/>
      <c r="I104" s="79"/>
      <c r="J104" s="79"/>
      <c r="K104" s="79"/>
    </row>
    <row r="105" spans="1:11" ht="17.399999999999999" x14ac:dyDescent="0.55000000000000004">
      <c r="A105" s="94"/>
      <c r="B105" s="89" t="s">
        <v>52</v>
      </c>
      <c r="C105" s="96" t="s">
        <v>83</v>
      </c>
      <c r="D105" s="79"/>
      <c r="E105" s="79"/>
      <c r="F105" s="44"/>
      <c r="G105" s="44">
        <v>9</v>
      </c>
      <c r="H105" s="8">
        <v>0.68</v>
      </c>
      <c r="I105" s="43">
        <f t="shared" ref="I105" si="50">G105*H105</f>
        <v>6.12</v>
      </c>
      <c r="J105" s="4">
        <f t="shared" ref="J105" si="51">I105*1.2</f>
        <v>7.3439999999999994</v>
      </c>
      <c r="K105" s="43" t="s">
        <v>675</v>
      </c>
    </row>
    <row r="106" spans="1:11" ht="17.399999999999999" x14ac:dyDescent="0.55000000000000004">
      <c r="A106" s="94"/>
      <c r="B106" s="89" t="s">
        <v>52</v>
      </c>
      <c r="C106" s="96" t="s">
        <v>118</v>
      </c>
      <c r="E106" s="79"/>
      <c r="F106" s="44"/>
      <c r="G106" s="44">
        <v>1</v>
      </c>
      <c r="H106" s="8">
        <v>10.55</v>
      </c>
      <c r="I106" s="43">
        <f t="shared" ref="I106" si="52">G106*H106</f>
        <v>10.55</v>
      </c>
      <c r="J106" s="4">
        <f t="shared" ref="J106" si="53">I106*1.2</f>
        <v>12.66</v>
      </c>
      <c r="K106" s="43" t="s">
        <v>675</v>
      </c>
    </row>
    <row r="107" spans="1:11" ht="17.399999999999999" x14ac:dyDescent="0.55000000000000004">
      <c r="A107" s="94"/>
      <c r="B107" s="89" t="s">
        <v>52</v>
      </c>
      <c r="C107" s="96" t="s">
        <v>119</v>
      </c>
      <c r="D107" s="79" t="s">
        <v>120</v>
      </c>
      <c r="F107" s="44">
        <v>0.22</v>
      </c>
      <c r="G107" s="44">
        <v>1</v>
      </c>
      <c r="H107" s="8">
        <v>12.99</v>
      </c>
      <c r="I107" s="43">
        <f t="shared" ref="I107" si="54">G107*H107</f>
        <v>12.99</v>
      </c>
      <c r="J107" s="4">
        <f t="shared" ref="J107" si="55">I107*1.2</f>
        <v>15.587999999999999</v>
      </c>
      <c r="K107" s="43" t="s">
        <v>675</v>
      </c>
    </row>
    <row r="108" spans="1:11" ht="17.399999999999999" x14ac:dyDescent="0.55000000000000004">
      <c r="A108" s="94"/>
      <c r="B108" s="89" t="s">
        <v>52</v>
      </c>
      <c r="C108" s="82" t="s">
        <v>85</v>
      </c>
      <c r="D108" s="79"/>
      <c r="E108" s="79"/>
      <c r="F108" s="44"/>
      <c r="G108" s="44">
        <v>14</v>
      </c>
      <c r="H108" s="8">
        <v>0.49</v>
      </c>
      <c r="I108" s="43">
        <f t="shared" ref="I108" si="56">G108*H108</f>
        <v>6.8599999999999994</v>
      </c>
      <c r="J108" s="4">
        <f t="shared" ref="J108" si="57">I108*1.2</f>
        <v>8.2319999999999993</v>
      </c>
      <c r="K108" s="43" t="s">
        <v>675</v>
      </c>
    </row>
    <row r="109" spans="1:11" ht="17.399999999999999" x14ac:dyDescent="0.55000000000000004">
      <c r="A109" s="94"/>
      <c r="B109" s="89" t="s">
        <v>52</v>
      </c>
      <c r="C109" s="96" t="s">
        <v>121</v>
      </c>
      <c r="D109" s="43" t="s">
        <v>667</v>
      </c>
      <c r="E109" s="79"/>
      <c r="F109" s="44"/>
      <c r="G109" s="44">
        <v>1</v>
      </c>
      <c r="H109" s="8">
        <v>4.2</v>
      </c>
      <c r="I109" s="43">
        <f>G109*H109</f>
        <v>4.2</v>
      </c>
      <c r="J109" s="4">
        <f>I109*1.2</f>
        <v>5.04</v>
      </c>
      <c r="K109" s="43" t="s">
        <v>675</v>
      </c>
    </row>
    <row r="110" spans="1:11" ht="17.399999999999999" x14ac:dyDescent="0.55000000000000004">
      <c r="A110" s="94"/>
      <c r="B110" s="89" t="s">
        <v>52</v>
      </c>
      <c r="C110" s="96" t="s">
        <v>122</v>
      </c>
      <c r="D110" s="43" t="s">
        <v>667</v>
      </c>
      <c r="E110" s="79"/>
      <c r="F110" s="44"/>
      <c r="G110" s="44">
        <v>1</v>
      </c>
      <c r="H110" s="8">
        <v>5.54</v>
      </c>
      <c r="I110" s="43">
        <f>G110*H110</f>
        <v>5.54</v>
      </c>
      <c r="J110" s="4">
        <f>I110*1.2</f>
        <v>6.6479999999999997</v>
      </c>
      <c r="K110" s="43" t="s">
        <v>675</v>
      </c>
    </row>
    <row r="111" spans="1:11" ht="17.399999999999999" x14ac:dyDescent="0.55000000000000004">
      <c r="A111" s="94"/>
      <c r="B111" s="89" t="s">
        <v>52</v>
      </c>
      <c r="C111" s="82" t="s">
        <v>123</v>
      </c>
      <c r="D111" s="79"/>
      <c r="E111" s="79"/>
      <c r="F111" s="44"/>
      <c r="G111" s="44">
        <v>1</v>
      </c>
      <c r="H111" s="8">
        <v>112</v>
      </c>
      <c r="I111" s="43">
        <f>G111*H111</f>
        <v>112</v>
      </c>
      <c r="J111" s="4">
        <f>I111*1.2</f>
        <v>134.4</v>
      </c>
      <c r="K111" s="43" t="s">
        <v>676</v>
      </c>
    </row>
    <row r="112" spans="1:11" ht="17.399999999999999" x14ac:dyDescent="0.55000000000000004">
      <c r="A112" s="94"/>
      <c r="B112" s="89" t="s">
        <v>52</v>
      </c>
      <c r="C112" s="82" t="s">
        <v>124</v>
      </c>
      <c r="D112" s="79" t="s">
        <v>125</v>
      </c>
      <c r="E112" s="79"/>
      <c r="F112" s="44"/>
      <c r="G112" s="44">
        <v>1</v>
      </c>
      <c r="H112" s="8">
        <v>15</v>
      </c>
      <c r="I112" s="43">
        <f>H112*G112</f>
        <v>15</v>
      </c>
      <c r="J112" s="4">
        <f t="shared" ref="J112:J116" si="58">I112*1.2</f>
        <v>18</v>
      </c>
      <c r="K112" s="43" t="s">
        <v>675</v>
      </c>
    </row>
    <row r="113" spans="1:11" ht="17.399999999999999" x14ac:dyDescent="0.55000000000000004">
      <c r="A113" s="94"/>
      <c r="B113" s="89" t="s">
        <v>52</v>
      </c>
      <c r="C113" s="96" t="s">
        <v>88</v>
      </c>
      <c r="D113" s="79"/>
      <c r="E113" s="79"/>
      <c r="F113" s="44"/>
      <c r="G113" s="44">
        <v>1</v>
      </c>
      <c r="H113" s="8">
        <v>15</v>
      </c>
      <c r="I113" s="43">
        <f>H113*G113</f>
        <v>15</v>
      </c>
      <c r="J113" s="4">
        <f t="shared" si="58"/>
        <v>18</v>
      </c>
      <c r="K113" s="43" t="s">
        <v>675</v>
      </c>
    </row>
    <row r="114" spans="1:11" ht="17.399999999999999" x14ac:dyDescent="0.55000000000000004">
      <c r="A114" s="94"/>
      <c r="B114" s="89" t="s">
        <v>52</v>
      </c>
      <c r="C114" s="96" t="s">
        <v>89</v>
      </c>
      <c r="D114" s="79" t="s">
        <v>126</v>
      </c>
      <c r="E114" s="79"/>
      <c r="F114" s="44"/>
      <c r="G114" s="44">
        <v>1</v>
      </c>
      <c r="H114" s="8">
        <v>0.5</v>
      </c>
      <c r="I114" s="43">
        <f t="shared" ref="I114:I116" si="59">H114*G114</f>
        <v>0.5</v>
      </c>
      <c r="J114" s="4">
        <f t="shared" si="58"/>
        <v>0.6</v>
      </c>
      <c r="K114" s="43" t="s">
        <v>675</v>
      </c>
    </row>
    <row r="115" spans="1:11" ht="17.399999999999999" x14ac:dyDescent="0.55000000000000004">
      <c r="A115" s="94"/>
      <c r="B115" s="89" t="s">
        <v>52</v>
      </c>
      <c r="C115" s="96" t="s">
        <v>91</v>
      </c>
      <c r="D115" s="90"/>
      <c r="E115" s="79"/>
      <c r="F115" s="44"/>
      <c r="G115" s="44">
        <v>1</v>
      </c>
      <c r="H115" s="8">
        <v>6</v>
      </c>
      <c r="I115" s="43">
        <f t="shared" si="59"/>
        <v>6</v>
      </c>
      <c r="J115" s="4">
        <f t="shared" si="58"/>
        <v>7.1999999999999993</v>
      </c>
      <c r="K115" s="43" t="s">
        <v>675</v>
      </c>
    </row>
    <row r="116" spans="1:11" ht="17.399999999999999" x14ac:dyDescent="0.55000000000000004">
      <c r="A116" s="94"/>
      <c r="B116" s="89" t="s">
        <v>52</v>
      </c>
      <c r="C116" s="96" t="s">
        <v>127</v>
      </c>
      <c r="E116" s="82"/>
      <c r="F116" s="44"/>
      <c r="G116" s="44">
        <v>2</v>
      </c>
      <c r="H116" s="8">
        <v>8.8699999999999992</v>
      </c>
      <c r="I116" s="7">
        <f t="shared" si="59"/>
        <v>17.739999999999998</v>
      </c>
      <c r="J116" s="4">
        <f t="shared" si="58"/>
        <v>21.287999999999997</v>
      </c>
      <c r="K116" s="43" t="s">
        <v>675</v>
      </c>
    </row>
    <row r="117" spans="1:11" ht="17.399999999999999" x14ac:dyDescent="0.55000000000000004">
      <c r="A117" s="94"/>
      <c r="B117" s="89" t="s">
        <v>52</v>
      </c>
      <c r="C117" s="96" t="s">
        <v>92</v>
      </c>
      <c r="D117" s="79"/>
      <c r="E117" s="79"/>
      <c r="F117" s="44"/>
      <c r="G117" s="44">
        <v>24</v>
      </c>
      <c r="H117" s="8">
        <v>1.2</v>
      </c>
      <c r="I117" s="7">
        <f t="shared" ref="I117:I118" si="60">G117*H117</f>
        <v>28.799999999999997</v>
      </c>
      <c r="J117" s="4">
        <f t="shared" ref="J117:J118" si="61">I117*1.2</f>
        <v>34.559999999999995</v>
      </c>
      <c r="K117" s="43" t="s">
        <v>675</v>
      </c>
    </row>
    <row r="118" spans="1:11" ht="17.399999999999999" x14ac:dyDescent="0.55000000000000004">
      <c r="A118" s="94"/>
      <c r="B118" s="89" t="s">
        <v>52</v>
      </c>
      <c r="C118" s="96" t="s">
        <v>128</v>
      </c>
      <c r="D118" s="79"/>
      <c r="E118" s="79"/>
      <c r="F118" s="44"/>
      <c r="G118" s="44">
        <v>1</v>
      </c>
      <c r="H118" s="8">
        <v>15.99</v>
      </c>
      <c r="I118" s="43">
        <f t="shared" si="60"/>
        <v>15.99</v>
      </c>
      <c r="J118" s="4">
        <f t="shared" si="61"/>
        <v>19.187999999999999</v>
      </c>
      <c r="K118" s="43" t="s">
        <v>675</v>
      </c>
    </row>
    <row r="119" spans="1:11" ht="17.399999999999999" x14ac:dyDescent="0.55000000000000004">
      <c r="A119" s="42"/>
      <c r="B119" s="90"/>
      <c r="D119" s="90"/>
      <c r="F119" s="44"/>
      <c r="G119" s="44"/>
      <c r="I119" s="81">
        <f>SUM(I76:I118)</f>
        <v>276.48520000000002</v>
      </c>
      <c r="J119" s="91">
        <f>I119*1.2</f>
        <v>331.78224</v>
      </c>
    </row>
    <row r="120" spans="1:11" ht="17.399999999999999" x14ac:dyDescent="0.55000000000000004">
      <c r="A120" s="42"/>
      <c r="B120" s="76"/>
      <c r="C120" s="42"/>
      <c r="D120" s="42"/>
      <c r="E120" s="21"/>
      <c r="F120" s="34"/>
      <c r="G120" s="28"/>
      <c r="H120" s="69"/>
      <c r="I120" s="41"/>
      <c r="J120" s="34"/>
      <c r="K120" s="21"/>
    </row>
    <row r="121" spans="1:11" ht="25.2" x14ac:dyDescent="0.85">
      <c r="A121" s="5"/>
      <c r="B121" s="46"/>
      <c r="C121" s="12"/>
      <c r="D121" s="12"/>
      <c r="E121" s="5"/>
      <c r="F121" s="6"/>
      <c r="G121" s="10"/>
      <c r="H121" s="68"/>
      <c r="I121" s="5"/>
      <c r="J121" s="6"/>
      <c r="K121" s="5"/>
    </row>
    <row r="122" spans="1:11" ht="24" customHeight="1" x14ac:dyDescent="0.4">
      <c r="B122" s="95" t="s">
        <v>129</v>
      </c>
      <c r="F122" s="4"/>
      <c r="I122" s="81">
        <f>I119+I72+I32</f>
        <v>770.22878000000003</v>
      </c>
      <c r="J122" s="91">
        <f>I122*1.2</f>
        <v>924.27453600000001</v>
      </c>
    </row>
    <row r="123" spans="1:11" x14ac:dyDescent="0.4">
      <c r="F123" s="4"/>
      <c r="J123" s="4"/>
    </row>
    <row r="124" spans="1:11" ht="17.399999999999999" x14ac:dyDescent="0.55000000000000004">
      <c r="C124" s="26"/>
      <c r="D124" s="27"/>
      <c r="E124" s="22"/>
      <c r="G124" s="25"/>
      <c r="J124" s="4"/>
    </row>
    <row r="125" spans="1:11" x14ac:dyDescent="0.4">
      <c r="F125" s="4"/>
      <c r="J125" s="4"/>
    </row>
    <row r="126" spans="1:11" x14ac:dyDescent="0.4">
      <c r="F126" s="4"/>
      <c r="J126" s="4"/>
    </row>
    <row r="127" spans="1:11" x14ac:dyDescent="0.4">
      <c r="F127" s="4"/>
      <c r="J127" s="4"/>
    </row>
    <row r="128" spans="1:11" x14ac:dyDescent="0.4">
      <c r="F128" s="4"/>
      <c r="J128" s="4"/>
    </row>
    <row r="129" spans="6:10" x14ac:dyDescent="0.4">
      <c r="F129" s="4"/>
      <c r="J129" s="4"/>
    </row>
    <row r="130" spans="6:10" x14ac:dyDescent="0.4">
      <c r="F130" s="4"/>
      <c r="J130" s="4"/>
    </row>
    <row r="131" spans="6:10" x14ac:dyDescent="0.4">
      <c r="F131" s="4"/>
      <c r="J131" s="4"/>
    </row>
    <row r="132" spans="6:10" x14ac:dyDescent="0.4">
      <c r="F132" s="4"/>
      <c r="J132" s="4"/>
    </row>
    <row r="133" spans="6:10" x14ac:dyDescent="0.4">
      <c r="F133" s="4"/>
      <c r="J133" s="4"/>
    </row>
    <row r="134" spans="6:10" x14ac:dyDescent="0.4">
      <c r="F134" s="4"/>
      <c r="J134" s="4"/>
    </row>
    <row r="135" spans="6:10" x14ac:dyDescent="0.4">
      <c r="F135" s="4"/>
      <c r="J135" s="4"/>
    </row>
    <row r="136" spans="6:10" x14ac:dyDescent="0.4">
      <c r="F136" s="4"/>
      <c r="J136" s="4"/>
    </row>
    <row r="137" spans="6:10" x14ac:dyDescent="0.4">
      <c r="F137" s="4"/>
      <c r="J137" s="4"/>
    </row>
    <row r="138" spans="6:10" x14ac:dyDescent="0.4">
      <c r="F138" s="4"/>
      <c r="J138" s="4"/>
    </row>
    <row r="139" spans="6:10" x14ac:dyDescent="0.4">
      <c r="F139" s="4"/>
      <c r="J139" s="4"/>
    </row>
    <row r="140" spans="6:10" x14ac:dyDescent="0.4">
      <c r="F140" s="4"/>
      <c r="J140" s="4"/>
    </row>
    <row r="141" spans="6:10" x14ac:dyDescent="0.4">
      <c r="F141" s="4"/>
      <c r="J141" s="4"/>
    </row>
    <row r="142" spans="6:10" x14ac:dyDescent="0.4">
      <c r="F142" s="4"/>
      <c r="J142" s="4"/>
    </row>
    <row r="143" spans="6:10" x14ac:dyDescent="0.4">
      <c r="F143" s="4"/>
      <c r="J143" s="4"/>
    </row>
    <row r="144" spans="6:10" x14ac:dyDescent="0.4">
      <c r="F144" s="4"/>
      <c r="J144" s="4"/>
    </row>
    <row r="145" spans="6:10" x14ac:dyDescent="0.4">
      <c r="F145" s="4"/>
      <c r="J145" s="4"/>
    </row>
    <row r="146" spans="6:10" x14ac:dyDescent="0.4">
      <c r="F146" s="4"/>
      <c r="J146" s="4"/>
    </row>
    <row r="147" spans="6:10" x14ac:dyDescent="0.4">
      <c r="F147" s="4"/>
      <c r="J147" s="4"/>
    </row>
    <row r="148" spans="6:10" x14ac:dyDescent="0.4">
      <c r="F148" s="4"/>
      <c r="J148" s="4"/>
    </row>
    <row r="149" spans="6:10" x14ac:dyDescent="0.4">
      <c r="F149" s="4"/>
      <c r="J149" s="4"/>
    </row>
    <row r="150" spans="6:10" x14ac:dyDescent="0.4">
      <c r="F150" s="4"/>
      <c r="J150" s="4"/>
    </row>
    <row r="151" spans="6:10" x14ac:dyDescent="0.4">
      <c r="F151" s="4"/>
      <c r="J151" s="4"/>
    </row>
    <row r="152" spans="6:10" x14ac:dyDescent="0.4">
      <c r="F152" s="4"/>
      <c r="J152" s="4"/>
    </row>
    <row r="153" spans="6:10" x14ac:dyDescent="0.4">
      <c r="F153" s="4"/>
      <c r="J153" s="4"/>
    </row>
    <row r="154" spans="6:10" x14ac:dyDescent="0.4">
      <c r="F154" s="4"/>
      <c r="J154" s="4"/>
    </row>
    <row r="155" spans="6:10" x14ac:dyDescent="0.4">
      <c r="F155" s="4"/>
      <c r="J155" s="4"/>
    </row>
    <row r="156" spans="6:10" x14ac:dyDescent="0.4">
      <c r="F156" s="4"/>
      <c r="J156" s="4"/>
    </row>
    <row r="157" spans="6:10" x14ac:dyDescent="0.4">
      <c r="F157" s="4"/>
      <c r="J157" s="4"/>
    </row>
    <row r="158" spans="6:10" x14ac:dyDescent="0.4">
      <c r="F158" s="4"/>
      <c r="J158" s="4"/>
    </row>
    <row r="159" spans="6:10" x14ac:dyDescent="0.4">
      <c r="F159" s="4"/>
      <c r="J159" s="4"/>
    </row>
    <row r="160" spans="6:10" x14ac:dyDescent="0.4">
      <c r="F160" s="4"/>
      <c r="J160" s="4"/>
    </row>
    <row r="161" spans="6:10" x14ac:dyDescent="0.4">
      <c r="F161" s="4"/>
      <c r="J161" s="4"/>
    </row>
    <row r="162" spans="6:10" x14ac:dyDescent="0.4">
      <c r="F162" s="4"/>
      <c r="J162" s="4"/>
    </row>
    <row r="163" spans="6:10" x14ac:dyDescent="0.4">
      <c r="F163" s="4"/>
      <c r="J163" s="4"/>
    </row>
    <row r="164" spans="6:10" x14ac:dyDescent="0.4">
      <c r="F164" s="4"/>
      <c r="J164" s="4"/>
    </row>
    <row r="165" spans="6:10" x14ac:dyDescent="0.4">
      <c r="F165" s="4"/>
      <c r="J165" s="4"/>
    </row>
    <row r="166" spans="6:10" x14ac:dyDescent="0.4">
      <c r="F166" s="4"/>
      <c r="J166" s="4"/>
    </row>
    <row r="167" spans="6:10" x14ac:dyDescent="0.4">
      <c r="F167" s="4"/>
      <c r="J167" s="4"/>
    </row>
    <row r="168" spans="6:10" x14ac:dyDescent="0.4">
      <c r="F168" s="4"/>
      <c r="J168" s="4"/>
    </row>
    <row r="169" spans="6:10" x14ac:dyDescent="0.4">
      <c r="F169" s="4"/>
      <c r="J169" s="4"/>
    </row>
    <row r="170" spans="6:10" x14ac:dyDescent="0.4">
      <c r="F170" s="4"/>
      <c r="J170" s="4"/>
    </row>
    <row r="171" spans="6:10" x14ac:dyDescent="0.4">
      <c r="F171" s="4"/>
      <c r="J171" s="4"/>
    </row>
    <row r="172" spans="6:10" x14ac:dyDescent="0.4">
      <c r="F172" s="4"/>
      <c r="J172" s="4"/>
    </row>
    <row r="173" spans="6:10" x14ac:dyDescent="0.4">
      <c r="F173" s="4"/>
      <c r="J173" s="4"/>
    </row>
    <row r="174" spans="6:10" x14ac:dyDescent="0.4">
      <c r="F174" s="4"/>
      <c r="J174" s="4"/>
    </row>
    <row r="175" spans="6:10" x14ac:dyDescent="0.4">
      <c r="F175" s="4"/>
      <c r="J175" s="4"/>
    </row>
    <row r="176" spans="6:10" x14ac:dyDescent="0.4">
      <c r="F176" s="4"/>
      <c r="J176" s="4"/>
    </row>
    <row r="177" spans="6:10" x14ac:dyDescent="0.4">
      <c r="F177" s="4"/>
      <c r="J177" s="4"/>
    </row>
    <row r="178" spans="6:10" x14ac:dyDescent="0.4">
      <c r="F178" s="4"/>
      <c r="J178" s="4"/>
    </row>
    <row r="179" spans="6:10" x14ac:dyDescent="0.4">
      <c r="F179" s="4"/>
      <c r="J179" s="4"/>
    </row>
    <row r="180" spans="6:10" x14ac:dyDescent="0.4">
      <c r="F180" s="4"/>
      <c r="J180" s="4"/>
    </row>
    <row r="181" spans="6:10" x14ac:dyDescent="0.4">
      <c r="F181" s="4"/>
      <c r="J181" s="4"/>
    </row>
    <row r="182" spans="6:10" x14ac:dyDescent="0.4">
      <c r="F182" s="4"/>
      <c r="J182" s="4"/>
    </row>
    <row r="183" spans="6:10" x14ac:dyDescent="0.4">
      <c r="F183" s="4"/>
      <c r="J183" s="4"/>
    </row>
    <row r="184" spans="6:10" x14ac:dyDescent="0.4">
      <c r="F184" s="4"/>
      <c r="J184" s="4"/>
    </row>
    <row r="185" spans="6:10" x14ac:dyDescent="0.4">
      <c r="F185" s="4"/>
      <c r="J185" s="4"/>
    </row>
    <row r="186" spans="6:10" x14ac:dyDescent="0.4">
      <c r="F186" s="4"/>
      <c r="J186" s="4"/>
    </row>
    <row r="187" spans="6:10" x14ac:dyDescent="0.4">
      <c r="F187" s="4"/>
      <c r="J187" s="4"/>
    </row>
    <row r="188" spans="6:10" x14ac:dyDescent="0.4">
      <c r="F188" s="4"/>
      <c r="J188" s="4"/>
    </row>
    <row r="189" spans="6:10" x14ac:dyDescent="0.4">
      <c r="F189" s="4"/>
      <c r="J189" s="4"/>
    </row>
    <row r="190" spans="6:10" x14ac:dyDescent="0.4">
      <c r="F190" s="4"/>
      <c r="J190" s="4"/>
    </row>
    <row r="191" spans="6:10" x14ac:dyDescent="0.4">
      <c r="F191" s="4"/>
      <c r="J191" s="4"/>
    </row>
    <row r="192" spans="6:10" x14ac:dyDescent="0.4">
      <c r="F192" s="4"/>
      <c r="J192" s="4"/>
    </row>
    <row r="193" spans="6:10" x14ac:dyDescent="0.4">
      <c r="F193" s="4"/>
      <c r="J193" s="4"/>
    </row>
    <row r="194" spans="6:10" x14ac:dyDescent="0.4">
      <c r="F194" s="4"/>
      <c r="J194" s="4"/>
    </row>
    <row r="195" spans="6:10" x14ac:dyDescent="0.4">
      <c r="F195" s="4"/>
      <c r="J195" s="4"/>
    </row>
    <row r="196" spans="6:10" x14ac:dyDescent="0.4">
      <c r="F196" s="4"/>
      <c r="J196" s="4"/>
    </row>
    <row r="197" spans="6:10" x14ac:dyDescent="0.4">
      <c r="F197" s="4"/>
      <c r="J197" s="4"/>
    </row>
    <row r="198" spans="6:10" x14ac:dyDescent="0.4">
      <c r="F198" s="4"/>
      <c r="J198" s="4"/>
    </row>
    <row r="199" spans="6:10" x14ac:dyDescent="0.4">
      <c r="F199" s="4"/>
      <c r="J199" s="4"/>
    </row>
    <row r="200" spans="6:10" x14ac:dyDescent="0.4">
      <c r="F200" s="4"/>
      <c r="J200" s="4"/>
    </row>
    <row r="201" spans="6:10" x14ac:dyDescent="0.4">
      <c r="F201" s="4"/>
      <c r="J201" s="4"/>
    </row>
    <row r="202" spans="6:10" x14ac:dyDescent="0.4">
      <c r="F202" s="4"/>
      <c r="J202" s="4"/>
    </row>
    <row r="203" spans="6:10" x14ac:dyDescent="0.4">
      <c r="F203" s="4"/>
      <c r="J203" s="4"/>
    </row>
    <row r="204" spans="6:10" x14ac:dyDescent="0.4">
      <c r="F204" s="4"/>
      <c r="J204" s="4"/>
    </row>
    <row r="205" spans="6:10" x14ac:dyDescent="0.4">
      <c r="F205" s="4"/>
      <c r="J205" s="4"/>
    </row>
    <row r="206" spans="6:10" x14ac:dyDescent="0.4">
      <c r="F206" s="4"/>
      <c r="J206" s="4"/>
    </row>
    <row r="207" spans="6:10" x14ac:dyDescent="0.4">
      <c r="F207" s="4"/>
      <c r="J207" s="4"/>
    </row>
    <row r="208" spans="6:10" x14ac:dyDescent="0.4">
      <c r="F208" s="4"/>
      <c r="J208" s="4"/>
    </row>
    <row r="209" spans="6:10" x14ac:dyDescent="0.4">
      <c r="F209" s="4"/>
      <c r="J209" s="4"/>
    </row>
    <row r="210" spans="6:10" x14ac:dyDescent="0.4">
      <c r="F210" s="4"/>
      <c r="J210" s="4"/>
    </row>
    <row r="211" spans="6:10" x14ac:dyDescent="0.4">
      <c r="F211" s="4"/>
      <c r="J211" s="4"/>
    </row>
    <row r="212" spans="6:10" x14ac:dyDescent="0.4">
      <c r="F212" s="4"/>
      <c r="J212" s="4"/>
    </row>
    <row r="213" spans="6:10" x14ac:dyDescent="0.4">
      <c r="F213" s="4"/>
      <c r="J213" s="4"/>
    </row>
    <row r="214" spans="6:10" x14ac:dyDescent="0.4">
      <c r="F214" s="4"/>
      <c r="J214" s="4"/>
    </row>
    <row r="215" spans="6:10" x14ac:dyDescent="0.4">
      <c r="F215" s="4"/>
      <c r="J215" s="4"/>
    </row>
    <row r="216" spans="6:10" x14ac:dyDescent="0.4">
      <c r="F216" s="4"/>
      <c r="J216" s="4"/>
    </row>
    <row r="217" spans="6:10" x14ac:dyDescent="0.4">
      <c r="F217" s="4"/>
      <c r="J217" s="4"/>
    </row>
    <row r="218" spans="6:10" x14ac:dyDescent="0.4">
      <c r="F218" s="4"/>
      <c r="J218" s="4"/>
    </row>
    <row r="219" spans="6:10" x14ac:dyDescent="0.4">
      <c r="F219" s="4"/>
      <c r="J219" s="4"/>
    </row>
    <row r="220" spans="6:10" x14ac:dyDescent="0.4">
      <c r="F220" s="4"/>
      <c r="J220" s="4"/>
    </row>
    <row r="221" spans="6:10" x14ac:dyDescent="0.4">
      <c r="F221" s="4"/>
      <c r="J221" s="4"/>
    </row>
    <row r="222" spans="6:10" x14ac:dyDescent="0.4">
      <c r="F222" s="4"/>
      <c r="J222" s="4"/>
    </row>
    <row r="223" spans="6:10" x14ac:dyDescent="0.4">
      <c r="F223" s="4"/>
      <c r="J223" s="4"/>
    </row>
    <row r="224" spans="6:10" x14ac:dyDescent="0.4">
      <c r="F224" s="4"/>
      <c r="J224" s="4"/>
    </row>
    <row r="225" spans="6:10" x14ac:dyDescent="0.4">
      <c r="F225" s="4"/>
      <c r="J225" s="4"/>
    </row>
    <row r="226" spans="6:10" x14ac:dyDescent="0.4">
      <c r="F226" s="4"/>
      <c r="J226" s="4"/>
    </row>
    <row r="227" spans="6:10" x14ac:dyDescent="0.4">
      <c r="F227" s="4"/>
      <c r="J227" s="4"/>
    </row>
    <row r="228" spans="6:10" x14ac:dyDescent="0.4">
      <c r="F228" s="4"/>
      <c r="J228" s="4"/>
    </row>
    <row r="229" spans="6:10" x14ac:dyDescent="0.4">
      <c r="F229" s="4"/>
      <c r="J229" s="4"/>
    </row>
    <row r="230" spans="6:10" x14ac:dyDescent="0.4">
      <c r="F230" s="4"/>
      <c r="J230" s="4"/>
    </row>
    <row r="231" spans="6:10" x14ac:dyDescent="0.4">
      <c r="F231" s="4"/>
      <c r="J231" s="4"/>
    </row>
    <row r="232" spans="6:10" x14ac:dyDescent="0.4">
      <c r="F232" s="4"/>
      <c r="J232" s="4"/>
    </row>
    <row r="233" spans="6:10" x14ac:dyDescent="0.4">
      <c r="F233" s="4"/>
      <c r="J233" s="4"/>
    </row>
    <row r="234" spans="6:10" x14ac:dyDescent="0.4">
      <c r="F234" s="4"/>
      <c r="J234" s="4"/>
    </row>
    <row r="235" spans="6:10" x14ac:dyDescent="0.4">
      <c r="F235" s="4"/>
      <c r="J235" s="4"/>
    </row>
    <row r="236" spans="6:10" x14ac:dyDescent="0.4">
      <c r="F236" s="4"/>
      <c r="J236" s="4"/>
    </row>
    <row r="237" spans="6:10" x14ac:dyDescent="0.4">
      <c r="F237" s="4"/>
      <c r="J237" s="4"/>
    </row>
    <row r="238" spans="6:10" x14ac:dyDescent="0.4">
      <c r="F238" s="4"/>
      <c r="J238" s="4"/>
    </row>
    <row r="239" spans="6:10" x14ac:dyDescent="0.4">
      <c r="F239" s="4"/>
      <c r="J239" s="4"/>
    </row>
    <row r="240" spans="6:10" x14ac:dyDescent="0.4">
      <c r="F240" s="4"/>
      <c r="J240" s="4"/>
    </row>
    <row r="241" spans="6:10" x14ac:dyDescent="0.4">
      <c r="F241" s="4"/>
      <c r="J241" s="4"/>
    </row>
    <row r="242" spans="6:10" x14ac:dyDescent="0.4">
      <c r="F242" s="4"/>
      <c r="J242" s="4"/>
    </row>
    <row r="243" spans="6:10" x14ac:dyDescent="0.4">
      <c r="F243" s="4"/>
      <c r="J243" s="4"/>
    </row>
    <row r="244" spans="6:10" x14ac:dyDescent="0.4">
      <c r="F244" s="4"/>
      <c r="J244" s="4"/>
    </row>
    <row r="245" spans="6:10" x14ac:dyDescent="0.4">
      <c r="F245" s="4"/>
      <c r="J245" s="4"/>
    </row>
    <row r="246" spans="6:10" x14ac:dyDescent="0.4">
      <c r="F246" s="4"/>
      <c r="J246" s="4"/>
    </row>
    <row r="247" spans="6:10" x14ac:dyDescent="0.4">
      <c r="F247" s="4"/>
      <c r="J247" s="4"/>
    </row>
    <row r="248" spans="6:10" x14ac:dyDescent="0.4">
      <c r="F248" s="4"/>
      <c r="J248" s="4"/>
    </row>
    <row r="249" spans="6:10" x14ac:dyDescent="0.4">
      <c r="F249" s="4"/>
      <c r="J249" s="4"/>
    </row>
    <row r="250" spans="6:10" x14ac:dyDescent="0.4">
      <c r="F250" s="4"/>
      <c r="J250" s="4"/>
    </row>
    <row r="251" spans="6:10" x14ac:dyDescent="0.4">
      <c r="F251" s="4"/>
      <c r="J251" s="4"/>
    </row>
    <row r="252" spans="6:10" x14ac:dyDescent="0.4">
      <c r="F252" s="4"/>
      <c r="J252" s="4"/>
    </row>
    <row r="253" spans="6:10" x14ac:dyDescent="0.4">
      <c r="F253" s="4"/>
      <c r="J253" s="4"/>
    </row>
    <row r="254" spans="6:10" x14ac:dyDescent="0.4">
      <c r="F254" s="4"/>
      <c r="J254" s="4"/>
    </row>
    <row r="255" spans="6:10" x14ac:dyDescent="0.4">
      <c r="F255" s="4"/>
      <c r="J255" s="4"/>
    </row>
    <row r="256" spans="6:10" x14ac:dyDescent="0.4">
      <c r="F256" s="4"/>
      <c r="J256" s="4"/>
    </row>
    <row r="257" spans="6:10" x14ac:dyDescent="0.4">
      <c r="F257" s="4"/>
      <c r="J257" s="4"/>
    </row>
    <row r="258" spans="6:10" x14ac:dyDescent="0.4">
      <c r="F258" s="4"/>
      <c r="J258" s="4"/>
    </row>
    <row r="259" spans="6:10" x14ac:dyDescent="0.4">
      <c r="F259" s="4"/>
      <c r="J259" s="4"/>
    </row>
    <row r="260" spans="6:10" x14ac:dyDescent="0.4">
      <c r="F260" s="4"/>
      <c r="J260" s="4"/>
    </row>
    <row r="261" spans="6:10" x14ac:dyDescent="0.4">
      <c r="F261" s="4"/>
      <c r="J261" s="4"/>
    </row>
    <row r="262" spans="6:10" x14ac:dyDescent="0.4">
      <c r="F262" s="4"/>
      <c r="J262" s="4"/>
    </row>
    <row r="263" spans="6:10" x14ac:dyDescent="0.4">
      <c r="F263" s="4"/>
      <c r="J263" s="4"/>
    </row>
    <row r="264" spans="6:10" x14ac:dyDescent="0.4">
      <c r="F264" s="4"/>
      <c r="J264" s="4"/>
    </row>
    <row r="265" spans="6:10" x14ac:dyDescent="0.4">
      <c r="F265" s="4"/>
      <c r="J265" s="4"/>
    </row>
    <row r="266" spans="6:10" x14ac:dyDescent="0.4">
      <c r="F266" s="4"/>
      <c r="J266" s="4"/>
    </row>
    <row r="267" spans="6:10" x14ac:dyDescent="0.4">
      <c r="F267" s="4"/>
      <c r="J267" s="4"/>
    </row>
    <row r="268" spans="6:10" x14ac:dyDescent="0.4">
      <c r="F268" s="4"/>
      <c r="J268" s="4"/>
    </row>
    <row r="269" spans="6:10" x14ac:dyDescent="0.4">
      <c r="F269" s="4"/>
      <c r="J269" s="4"/>
    </row>
    <row r="270" spans="6:10" x14ac:dyDescent="0.4">
      <c r="F270" s="4"/>
      <c r="J270" s="4"/>
    </row>
    <row r="271" spans="6:10" x14ac:dyDescent="0.4">
      <c r="F271" s="4"/>
      <c r="J271" s="4"/>
    </row>
    <row r="272" spans="6:10" x14ac:dyDescent="0.4">
      <c r="F272" s="4"/>
      <c r="J272" s="4"/>
    </row>
    <row r="273" spans="6:10" x14ac:dyDescent="0.4">
      <c r="F273" s="4"/>
      <c r="J273" s="4"/>
    </row>
    <row r="274" spans="6:10" x14ac:dyDescent="0.4">
      <c r="F274" s="4"/>
      <c r="J274" s="4"/>
    </row>
    <row r="275" spans="6:10" x14ac:dyDescent="0.4">
      <c r="F275" s="4"/>
      <c r="J275" s="4"/>
    </row>
    <row r="276" spans="6:10" x14ac:dyDescent="0.4">
      <c r="F276" s="4"/>
      <c r="J276" s="4"/>
    </row>
    <row r="277" spans="6:10" x14ac:dyDescent="0.4">
      <c r="F277" s="4"/>
      <c r="J277" s="4"/>
    </row>
    <row r="278" spans="6:10" x14ac:dyDescent="0.4">
      <c r="F278" s="4"/>
      <c r="J278" s="4"/>
    </row>
    <row r="279" spans="6:10" x14ac:dyDescent="0.4">
      <c r="F279" s="4"/>
      <c r="J279" s="4"/>
    </row>
    <row r="280" spans="6:10" x14ac:dyDescent="0.4">
      <c r="F280" s="4"/>
      <c r="J280" s="4"/>
    </row>
    <row r="281" spans="6:10" x14ac:dyDescent="0.4">
      <c r="F281" s="4"/>
      <c r="J281" s="4"/>
    </row>
    <row r="282" spans="6:10" x14ac:dyDescent="0.4">
      <c r="F282" s="4"/>
      <c r="J282" s="4"/>
    </row>
    <row r="283" spans="6:10" x14ac:dyDescent="0.4">
      <c r="F283" s="4"/>
      <c r="J283" s="4"/>
    </row>
    <row r="284" spans="6:10" x14ac:dyDescent="0.4">
      <c r="F284" s="4"/>
      <c r="J284" s="4"/>
    </row>
    <row r="285" spans="6:10" x14ac:dyDescent="0.4">
      <c r="F285" s="4"/>
      <c r="J285" s="4"/>
    </row>
    <row r="286" spans="6:10" x14ac:dyDescent="0.4">
      <c r="F286" s="4"/>
      <c r="J286" s="4"/>
    </row>
    <row r="287" spans="6:10" x14ac:dyDescent="0.4">
      <c r="F287" s="4"/>
      <c r="J287" s="4"/>
    </row>
    <row r="288" spans="6:10" x14ac:dyDescent="0.4">
      <c r="F288" s="4"/>
      <c r="J288" s="4"/>
    </row>
    <row r="289" spans="6:10" x14ac:dyDescent="0.4">
      <c r="F289" s="4"/>
      <c r="J289" s="4"/>
    </row>
    <row r="290" spans="6:10" x14ac:dyDescent="0.4">
      <c r="F290" s="4"/>
      <c r="J290" s="4"/>
    </row>
    <row r="291" spans="6:10" x14ac:dyDescent="0.4">
      <c r="F291" s="4"/>
      <c r="J291" s="4"/>
    </row>
    <row r="292" spans="6:10" x14ac:dyDescent="0.4">
      <c r="F292" s="4"/>
      <c r="J292" s="4"/>
    </row>
    <row r="293" spans="6:10" x14ac:dyDescent="0.4">
      <c r="F293" s="4"/>
      <c r="J293" s="4"/>
    </row>
    <row r="294" spans="6:10" x14ac:dyDescent="0.4">
      <c r="F294" s="4"/>
      <c r="J294" s="4"/>
    </row>
    <row r="295" spans="6:10" x14ac:dyDescent="0.4">
      <c r="F295" s="4"/>
      <c r="J295" s="4"/>
    </row>
    <row r="296" spans="6:10" x14ac:dyDescent="0.4">
      <c r="F296" s="4"/>
      <c r="J296" s="4"/>
    </row>
    <row r="297" spans="6:10" x14ac:dyDescent="0.4">
      <c r="F297" s="4"/>
      <c r="J297" s="4"/>
    </row>
    <row r="298" spans="6:10" x14ac:dyDescent="0.4">
      <c r="F298" s="4"/>
      <c r="J298" s="4"/>
    </row>
    <row r="299" spans="6:10" x14ac:dyDescent="0.4">
      <c r="F299" s="4"/>
      <c r="J299" s="4"/>
    </row>
    <row r="300" spans="6:10" x14ac:dyDescent="0.4">
      <c r="F300" s="4"/>
      <c r="J300" s="4"/>
    </row>
    <row r="301" spans="6:10" x14ac:dyDescent="0.4">
      <c r="F301" s="4"/>
      <c r="J301" s="4"/>
    </row>
    <row r="302" spans="6:10" x14ac:dyDescent="0.4">
      <c r="F302" s="4"/>
      <c r="J302" s="4"/>
    </row>
    <row r="303" spans="6:10" x14ac:dyDescent="0.4">
      <c r="F303" s="4"/>
      <c r="J303" s="4"/>
    </row>
    <row r="304" spans="6:10" x14ac:dyDescent="0.4">
      <c r="F304" s="4"/>
      <c r="J304" s="4"/>
    </row>
    <row r="305" spans="6:10" x14ac:dyDescent="0.4">
      <c r="F305" s="4"/>
      <c r="J305" s="4"/>
    </row>
    <row r="306" spans="6:10" x14ac:dyDescent="0.4">
      <c r="F306" s="4"/>
      <c r="J306" s="4"/>
    </row>
    <row r="307" spans="6:10" x14ac:dyDescent="0.4">
      <c r="F307" s="4"/>
      <c r="J307" s="4"/>
    </row>
    <row r="308" spans="6:10" x14ac:dyDescent="0.4">
      <c r="F308" s="4"/>
      <c r="J308" s="4"/>
    </row>
    <row r="309" spans="6:10" x14ac:dyDescent="0.4">
      <c r="F309" s="4"/>
      <c r="J309" s="4"/>
    </row>
    <row r="310" spans="6:10" x14ac:dyDescent="0.4">
      <c r="F310" s="4"/>
      <c r="J310" s="4"/>
    </row>
    <row r="311" spans="6:10" x14ac:dyDescent="0.4">
      <c r="F311" s="4"/>
      <c r="J311" s="4"/>
    </row>
    <row r="312" spans="6:10" x14ac:dyDescent="0.4">
      <c r="F312" s="4"/>
      <c r="J312" s="4"/>
    </row>
    <row r="313" spans="6:10" x14ac:dyDescent="0.4">
      <c r="F313" s="4"/>
      <c r="J313" s="4"/>
    </row>
    <row r="314" spans="6:10" x14ac:dyDescent="0.4">
      <c r="F314" s="4"/>
      <c r="J314" s="4"/>
    </row>
    <row r="315" spans="6:10" x14ac:dyDescent="0.4">
      <c r="F315" s="4"/>
      <c r="J315" s="4"/>
    </row>
    <row r="316" spans="6:10" x14ac:dyDescent="0.4">
      <c r="F316" s="4"/>
      <c r="J316" s="4"/>
    </row>
    <row r="317" spans="6:10" x14ac:dyDescent="0.4">
      <c r="F317" s="4"/>
      <c r="J317" s="4"/>
    </row>
    <row r="318" spans="6:10" x14ac:dyDescent="0.4">
      <c r="F318" s="4"/>
      <c r="J318" s="4"/>
    </row>
    <row r="319" spans="6:10" x14ac:dyDescent="0.4">
      <c r="F319" s="4"/>
      <c r="J319" s="4"/>
    </row>
    <row r="320" spans="6:10" x14ac:dyDescent="0.4">
      <c r="F320" s="4"/>
      <c r="J320" s="4"/>
    </row>
    <row r="321" spans="6:10" x14ac:dyDescent="0.4">
      <c r="F321" s="4"/>
      <c r="J321" s="4"/>
    </row>
    <row r="322" spans="6:10" x14ac:dyDescent="0.4">
      <c r="F322" s="4"/>
      <c r="J322" s="4"/>
    </row>
    <row r="323" spans="6:10" x14ac:dyDescent="0.4">
      <c r="F323" s="4"/>
      <c r="J323" s="4"/>
    </row>
    <row r="324" spans="6:10" x14ac:dyDescent="0.4">
      <c r="F324" s="4"/>
      <c r="J324" s="4"/>
    </row>
    <row r="325" spans="6:10" x14ac:dyDescent="0.4">
      <c r="F325" s="4"/>
      <c r="J325" s="4"/>
    </row>
    <row r="326" spans="6:10" x14ac:dyDescent="0.4">
      <c r="F326" s="4"/>
      <c r="J326" s="4"/>
    </row>
    <row r="327" spans="6:10" x14ac:dyDescent="0.4">
      <c r="F327" s="4"/>
      <c r="J327" s="4"/>
    </row>
    <row r="328" spans="6:10" x14ac:dyDescent="0.4">
      <c r="F328" s="4"/>
      <c r="J328" s="4"/>
    </row>
    <row r="329" spans="6:10" x14ac:dyDescent="0.4">
      <c r="F329" s="4"/>
      <c r="J329" s="4"/>
    </row>
    <row r="330" spans="6:10" x14ac:dyDescent="0.4">
      <c r="F330" s="4"/>
      <c r="J330" s="4"/>
    </row>
    <row r="331" spans="6:10" x14ac:dyDescent="0.4">
      <c r="F331" s="4"/>
      <c r="J331" s="4"/>
    </row>
    <row r="332" spans="6:10" x14ac:dyDescent="0.4">
      <c r="F332" s="4"/>
      <c r="J332" s="4"/>
    </row>
    <row r="333" spans="6:10" x14ac:dyDescent="0.4">
      <c r="F333" s="4"/>
      <c r="J333" s="4"/>
    </row>
    <row r="334" spans="6:10" x14ac:dyDescent="0.4">
      <c r="F334" s="4"/>
      <c r="J334" s="4"/>
    </row>
    <row r="335" spans="6:10" x14ac:dyDescent="0.4">
      <c r="F335" s="4"/>
      <c r="J335" s="4"/>
    </row>
    <row r="336" spans="6:10" x14ac:dyDescent="0.4">
      <c r="F336" s="4"/>
      <c r="J336" s="4"/>
    </row>
    <row r="337" spans="6:10" x14ac:dyDescent="0.4">
      <c r="F337" s="4"/>
      <c r="J337" s="4"/>
    </row>
    <row r="338" spans="6:10" x14ac:dyDescent="0.4">
      <c r="F338" s="4"/>
      <c r="J338" s="4"/>
    </row>
    <row r="339" spans="6:10" x14ac:dyDescent="0.4">
      <c r="F339" s="4"/>
      <c r="J339" s="4"/>
    </row>
    <row r="340" spans="6:10" x14ac:dyDescent="0.4">
      <c r="F340" s="4"/>
      <c r="J340" s="4"/>
    </row>
    <row r="341" spans="6:10" x14ac:dyDescent="0.4">
      <c r="F341" s="4"/>
      <c r="J341" s="4"/>
    </row>
    <row r="342" spans="6:10" x14ac:dyDescent="0.4">
      <c r="F342" s="4"/>
      <c r="J342" s="4"/>
    </row>
    <row r="343" spans="6:10" x14ac:dyDescent="0.4">
      <c r="F343" s="4"/>
      <c r="J343" s="4"/>
    </row>
    <row r="344" spans="6:10" x14ac:dyDescent="0.4">
      <c r="F344" s="4"/>
      <c r="J344" s="4"/>
    </row>
    <row r="345" spans="6:10" x14ac:dyDescent="0.4">
      <c r="F345" s="4"/>
      <c r="J345" s="4"/>
    </row>
    <row r="346" spans="6:10" x14ac:dyDescent="0.4">
      <c r="F346" s="4"/>
      <c r="J346" s="4"/>
    </row>
    <row r="347" spans="6:10" x14ac:dyDescent="0.4">
      <c r="F347" s="4"/>
      <c r="J347" s="4"/>
    </row>
    <row r="348" spans="6:10" x14ac:dyDescent="0.4">
      <c r="F348" s="4"/>
      <c r="J348" s="4"/>
    </row>
    <row r="349" spans="6:10" x14ac:dyDescent="0.4">
      <c r="F349" s="4"/>
      <c r="J349" s="4"/>
    </row>
    <row r="350" spans="6:10" x14ac:dyDescent="0.4">
      <c r="F350" s="4"/>
      <c r="J350" s="4"/>
    </row>
    <row r="351" spans="6:10" x14ac:dyDescent="0.4">
      <c r="F351" s="4"/>
      <c r="J351" s="4"/>
    </row>
    <row r="352" spans="6:10" x14ac:dyDescent="0.4">
      <c r="F352" s="4"/>
      <c r="J352" s="4"/>
    </row>
    <row r="353" spans="6:10" x14ac:dyDescent="0.4">
      <c r="F353" s="4"/>
      <c r="J353" s="4"/>
    </row>
    <row r="354" spans="6:10" x14ac:dyDescent="0.4">
      <c r="F354" s="4"/>
      <c r="J354" s="4"/>
    </row>
    <row r="355" spans="6:10" x14ac:dyDescent="0.4">
      <c r="F355" s="4"/>
      <c r="J355" s="4"/>
    </row>
    <row r="356" spans="6:10" x14ac:dyDescent="0.4">
      <c r="F356" s="4"/>
      <c r="J356" s="4"/>
    </row>
    <row r="357" spans="6:10" x14ac:dyDescent="0.4">
      <c r="F357" s="4"/>
      <c r="J357" s="4"/>
    </row>
    <row r="358" spans="6:10" x14ac:dyDescent="0.4">
      <c r="F358" s="4"/>
      <c r="J358" s="4"/>
    </row>
    <row r="359" spans="6:10" x14ac:dyDescent="0.4">
      <c r="F359" s="4"/>
      <c r="J359" s="4"/>
    </row>
    <row r="360" spans="6:10" x14ac:dyDescent="0.4">
      <c r="F360" s="4"/>
      <c r="J360" s="4"/>
    </row>
    <row r="361" spans="6:10" x14ac:dyDescent="0.4">
      <c r="F361" s="4"/>
      <c r="J361" s="4"/>
    </row>
    <row r="362" spans="6:10" x14ac:dyDescent="0.4">
      <c r="F362" s="4"/>
      <c r="J362" s="4"/>
    </row>
    <row r="363" spans="6:10" x14ac:dyDescent="0.4">
      <c r="F363" s="4"/>
      <c r="J363" s="4"/>
    </row>
    <row r="364" spans="6:10" x14ac:dyDescent="0.4">
      <c r="F364" s="4"/>
      <c r="J364" s="4"/>
    </row>
    <row r="365" spans="6:10" x14ac:dyDescent="0.4">
      <c r="F365" s="4"/>
      <c r="J365" s="4"/>
    </row>
    <row r="366" spans="6:10" x14ac:dyDescent="0.4">
      <c r="F366" s="4"/>
      <c r="J366" s="4"/>
    </row>
    <row r="367" spans="6:10" x14ac:dyDescent="0.4">
      <c r="F367" s="4"/>
      <c r="J367" s="4"/>
    </row>
    <row r="368" spans="6:10" x14ac:dyDescent="0.4">
      <c r="F368" s="4"/>
      <c r="J368" s="4"/>
    </row>
    <row r="369" spans="6:10" x14ac:dyDescent="0.4">
      <c r="F369" s="4"/>
      <c r="J369" s="4"/>
    </row>
    <row r="370" spans="6:10" x14ac:dyDescent="0.4">
      <c r="F370" s="4"/>
      <c r="J370" s="4"/>
    </row>
    <row r="371" spans="6:10" x14ac:dyDescent="0.4">
      <c r="F371" s="4"/>
      <c r="J371" s="4"/>
    </row>
    <row r="372" spans="6:10" x14ac:dyDescent="0.4">
      <c r="F372" s="4"/>
      <c r="J372" s="4"/>
    </row>
    <row r="373" spans="6:10" x14ac:dyDescent="0.4">
      <c r="F373" s="4"/>
      <c r="J373" s="4"/>
    </row>
    <row r="374" spans="6:10" x14ac:dyDescent="0.4">
      <c r="F374" s="4"/>
      <c r="J374" s="4"/>
    </row>
    <row r="375" spans="6:10" x14ac:dyDescent="0.4">
      <c r="F375" s="4"/>
      <c r="J375" s="4"/>
    </row>
    <row r="376" spans="6:10" x14ac:dyDescent="0.4">
      <c r="F376" s="4"/>
      <c r="J376" s="4"/>
    </row>
    <row r="377" spans="6:10" x14ac:dyDescent="0.4">
      <c r="F377" s="4"/>
      <c r="J377" s="4"/>
    </row>
    <row r="378" spans="6:10" x14ac:dyDescent="0.4">
      <c r="F378" s="4"/>
      <c r="J378" s="4"/>
    </row>
    <row r="379" spans="6:10" x14ac:dyDescent="0.4">
      <c r="F379" s="4"/>
      <c r="J379" s="4"/>
    </row>
    <row r="380" spans="6:10" x14ac:dyDescent="0.4">
      <c r="F380" s="4"/>
      <c r="J380" s="4"/>
    </row>
    <row r="381" spans="6:10" x14ac:dyDescent="0.4">
      <c r="F381" s="4"/>
      <c r="J381" s="4"/>
    </row>
    <row r="382" spans="6:10" x14ac:dyDescent="0.4">
      <c r="F382" s="4"/>
      <c r="J382" s="4"/>
    </row>
    <row r="383" spans="6:10" x14ac:dyDescent="0.4">
      <c r="F383" s="4"/>
      <c r="J383" s="4"/>
    </row>
    <row r="384" spans="6:10" x14ac:dyDescent="0.4">
      <c r="F384" s="4"/>
      <c r="J384" s="4"/>
    </row>
    <row r="385" spans="6:10" x14ac:dyDescent="0.4">
      <c r="F385" s="4"/>
      <c r="J385" s="4"/>
    </row>
    <row r="386" spans="6:10" x14ac:dyDescent="0.4">
      <c r="F386" s="4"/>
      <c r="J386" s="4"/>
    </row>
    <row r="387" spans="6:10" x14ac:dyDescent="0.4">
      <c r="F387" s="4"/>
      <c r="J387" s="4"/>
    </row>
    <row r="388" spans="6:10" x14ac:dyDescent="0.4">
      <c r="F388" s="4"/>
      <c r="J388" s="4"/>
    </row>
    <row r="389" spans="6:10" x14ac:dyDescent="0.4">
      <c r="F389" s="4"/>
      <c r="J389" s="4"/>
    </row>
    <row r="390" spans="6:10" x14ac:dyDescent="0.4">
      <c r="F390" s="4"/>
      <c r="J390" s="4"/>
    </row>
    <row r="391" spans="6:10" x14ac:dyDescent="0.4">
      <c r="F391" s="4"/>
      <c r="J391" s="4"/>
    </row>
    <row r="392" spans="6:10" x14ac:dyDescent="0.4">
      <c r="F392" s="4"/>
      <c r="J392" s="4"/>
    </row>
    <row r="393" spans="6:10" x14ac:dyDescent="0.4">
      <c r="F393" s="4"/>
      <c r="J393" s="4"/>
    </row>
    <row r="394" spans="6:10" x14ac:dyDescent="0.4">
      <c r="F394" s="4"/>
      <c r="J394" s="4"/>
    </row>
    <row r="395" spans="6:10" x14ac:dyDescent="0.4">
      <c r="F395" s="4"/>
      <c r="J395" s="4"/>
    </row>
    <row r="396" spans="6:10" x14ac:dyDescent="0.4">
      <c r="F396" s="4"/>
      <c r="J396" s="4"/>
    </row>
    <row r="397" spans="6:10" x14ac:dyDescent="0.4">
      <c r="F397" s="4"/>
      <c r="J397" s="4"/>
    </row>
    <row r="398" spans="6:10" x14ac:dyDescent="0.4">
      <c r="F398" s="4"/>
      <c r="J398" s="4"/>
    </row>
    <row r="399" spans="6:10" x14ac:dyDescent="0.4">
      <c r="F399" s="4"/>
      <c r="J399" s="4"/>
    </row>
    <row r="400" spans="6:10" x14ac:dyDescent="0.4">
      <c r="F400" s="4"/>
      <c r="J400" s="4"/>
    </row>
    <row r="401" spans="6:10" x14ac:dyDescent="0.4">
      <c r="F401" s="4"/>
      <c r="J401" s="4"/>
    </row>
    <row r="402" spans="6:10" x14ac:dyDescent="0.4">
      <c r="F402" s="4"/>
      <c r="J402" s="4"/>
    </row>
    <row r="403" spans="6:10" x14ac:dyDescent="0.4">
      <c r="F403" s="4"/>
      <c r="J403" s="4"/>
    </row>
    <row r="404" spans="6:10" x14ac:dyDescent="0.4">
      <c r="F404" s="4"/>
      <c r="J404" s="4"/>
    </row>
    <row r="405" spans="6:10" x14ac:dyDescent="0.4">
      <c r="F405" s="4"/>
      <c r="J405" s="4"/>
    </row>
    <row r="406" spans="6:10" x14ac:dyDescent="0.4">
      <c r="F406" s="4"/>
      <c r="J406" s="4"/>
    </row>
    <row r="407" spans="6:10" x14ac:dyDescent="0.4">
      <c r="F407" s="4"/>
      <c r="J407" s="4"/>
    </row>
    <row r="408" spans="6:10" x14ac:dyDescent="0.4">
      <c r="F408" s="4"/>
      <c r="J408" s="4"/>
    </row>
    <row r="409" spans="6:10" x14ac:dyDescent="0.4">
      <c r="F409" s="4"/>
      <c r="J409" s="4"/>
    </row>
    <row r="410" spans="6:10" x14ac:dyDescent="0.4">
      <c r="F410" s="4"/>
      <c r="J410" s="4"/>
    </row>
    <row r="411" spans="6:10" x14ac:dyDescent="0.4">
      <c r="F411" s="4"/>
      <c r="J411" s="4"/>
    </row>
    <row r="412" spans="6:10" x14ac:dyDescent="0.4">
      <c r="F412" s="4"/>
      <c r="J412" s="4"/>
    </row>
    <row r="413" spans="6:10" x14ac:dyDescent="0.4">
      <c r="F413" s="4"/>
      <c r="J413" s="4"/>
    </row>
    <row r="414" spans="6:10" x14ac:dyDescent="0.4">
      <c r="F414" s="4"/>
      <c r="J414" s="4"/>
    </row>
    <row r="415" spans="6:10" x14ac:dyDescent="0.4">
      <c r="F415" s="4"/>
      <c r="J415" s="4"/>
    </row>
    <row r="416" spans="6:10" x14ac:dyDescent="0.4">
      <c r="F416" s="4"/>
      <c r="J416" s="4"/>
    </row>
    <row r="417" spans="6:10" x14ac:dyDescent="0.4">
      <c r="F417" s="4"/>
      <c r="J417" s="4"/>
    </row>
    <row r="418" spans="6:10" x14ac:dyDescent="0.4">
      <c r="F418" s="4"/>
      <c r="J418" s="4"/>
    </row>
    <row r="419" spans="6:10" x14ac:dyDescent="0.4">
      <c r="F419" s="4"/>
      <c r="J419" s="4"/>
    </row>
    <row r="420" spans="6:10" x14ac:dyDescent="0.4">
      <c r="F420" s="4"/>
      <c r="J420" s="4"/>
    </row>
    <row r="421" spans="6:10" x14ac:dyDescent="0.4">
      <c r="F421" s="4"/>
      <c r="J421" s="4"/>
    </row>
    <row r="422" spans="6:10" x14ac:dyDescent="0.4">
      <c r="F422" s="4"/>
      <c r="J422" s="4"/>
    </row>
    <row r="423" spans="6:10" x14ac:dyDescent="0.4">
      <c r="F423" s="4"/>
      <c r="J423" s="4"/>
    </row>
    <row r="424" spans="6:10" x14ac:dyDescent="0.4">
      <c r="F424" s="4"/>
      <c r="J424" s="4"/>
    </row>
    <row r="425" spans="6:10" x14ac:dyDescent="0.4">
      <c r="F425" s="4"/>
      <c r="J425" s="4"/>
    </row>
    <row r="426" spans="6:10" x14ac:dyDescent="0.4">
      <c r="F426" s="4"/>
      <c r="J426" s="4"/>
    </row>
    <row r="427" spans="6:10" x14ac:dyDescent="0.4">
      <c r="F427" s="4"/>
      <c r="J427" s="4"/>
    </row>
    <row r="428" spans="6:10" x14ac:dyDescent="0.4">
      <c r="F428" s="4"/>
      <c r="J428" s="4"/>
    </row>
    <row r="429" spans="6:10" x14ac:dyDescent="0.4">
      <c r="F429" s="4"/>
      <c r="J429" s="4"/>
    </row>
    <row r="430" spans="6:10" x14ac:dyDescent="0.4">
      <c r="F430" s="4"/>
      <c r="J430" s="4"/>
    </row>
    <row r="431" spans="6:10" x14ac:dyDescent="0.4">
      <c r="F431" s="4"/>
      <c r="J431" s="4"/>
    </row>
    <row r="432" spans="6:10" x14ac:dyDescent="0.4">
      <c r="F432" s="4"/>
      <c r="J432" s="4"/>
    </row>
    <row r="433" spans="6:10" x14ac:dyDescent="0.4">
      <c r="F433" s="4"/>
      <c r="J433" s="4"/>
    </row>
    <row r="434" spans="6:10" x14ac:dyDescent="0.4">
      <c r="F434" s="4"/>
      <c r="J434" s="4"/>
    </row>
    <row r="435" spans="6:10" x14ac:dyDescent="0.4">
      <c r="F435" s="4"/>
      <c r="J435" s="4"/>
    </row>
    <row r="436" spans="6:10" x14ac:dyDescent="0.4">
      <c r="F436" s="4"/>
      <c r="J436" s="4"/>
    </row>
    <row r="437" spans="6:10" x14ac:dyDescent="0.4">
      <c r="F437" s="4"/>
      <c r="J437" s="4"/>
    </row>
    <row r="438" spans="6:10" x14ac:dyDescent="0.4">
      <c r="F438" s="4"/>
      <c r="J438" s="4"/>
    </row>
    <row r="439" spans="6:10" x14ac:dyDescent="0.4">
      <c r="F439" s="4"/>
      <c r="J439" s="4"/>
    </row>
    <row r="440" spans="6:10" x14ac:dyDescent="0.4">
      <c r="F440" s="4"/>
      <c r="J440" s="4"/>
    </row>
    <row r="441" spans="6:10" x14ac:dyDescent="0.4">
      <c r="F441" s="4"/>
      <c r="J441" s="4"/>
    </row>
    <row r="442" spans="6:10" x14ac:dyDescent="0.4">
      <c r="F442" s="4"/>
      <c r="J442" s="4"/>
    </row>
    <row r="443" spans="6:10" x14ac:dyDescent="0.4">
      <c r="F443" s="4"/>
      <c r="J443" s="4"/>
    </row>
    <row r="444" spans="6:10" x14ac:dyDescent="0.4">
      <c r="F444" s="4"/>
      <c r="J444" s="4"/>
    </row>
    <row r="445" spans="6:10" x14ac:dyDescent="0.4">
      <c r="F445" s="4"/>
      <c r="J445" s="4"/>
    </row>
    <row r="446" spans="6:10" x14ac:dyDescent="0.4">
      <c r="F446" s="4"/>
      <c r="J446" s="4"/>
    </row>
    <row r="447" spans="6:10" x14ac:dyDescent="0.4">
      <c r="F447" s="4"/>
      <c r="J447" s="4"/>
    </row>
    <row r="448" spans="6:10" x14ac:dyDescent="0.4">
      <c r="F448" s="4"/>
      <c r="J448" s="4"/>
    </row>
    <row r="449" spans="6:10" x14ac:dyDescent="0.4">
      <c r="F449" s="4"/>
      <c r="J449" s="4"/>
    </row>
    <row r="450" spans="6:10" x14ac:dyDescent="0.4">
      <c r="F450" s="4"/>
      <c r="J450" s="4"/>
    </row>
    <row r="451" spans="6:10" x14ac:dyDescent="0.4">
      <c r="F451" s="4"/>
      <c r="J451" s="4"/>
    </row>
    <row r="452" spans="6:10" x14ac:dyDescent="0.4">
      <c r="F452" s="4"/>
      <c r="J452" s="4"/>
    </row>
    <row r="453" spans="6:10" x14ac:dyDescent="0.4">
      <c r="F453" s="4"/>
      <c r="J453" s="4"/>
    </row>
    <row r="454" spans="6:10" x14ac:dyDescent="0.4">
      <c r="F454" s="4"/>
      <c r="J454" s="4"/>
    </row>
    <row r="455" spans="6:10" x14ac:dyDescent="0.4">
      <c r="F455" s="4"/>
      <c r="J455" s="4"/>
    </row>
    <row r="456" spans="6:10" x14ac:dyDescent="0.4">
      <c r="F456" s="4"/>
      <c r="J456" s="4"/>
    </row>
    <row r="457" spans="6:10" x14ac:dyDescent="0.4">
      <c r="F457" s="4"/>
      <c r="J457" s="4"/>
    </row>
    <row r="458" spans="6:10" x14ac:dyDescent="0.4">
      <c r="F458" s="4"/>
      <c r="J458" s="4"/>
    </row>
    <row r="459" spans="6:10" x14ac:dyDescent="0.4">
      <c r="F459" s="4"/>
      <c r="J459" s="4"/>
    </row>
    <row r="460" spans="6:10" x14ac:dyDescent="0.4">
      <c r="F460" s="4"/>
      <c r="J460" s="4"/>
    </row>
    <row r="461" spans="6:10" x14ac:dyDescent="0.4">
      <c r="F461" s="4"/>
      <c r="J461" s="4"/>
    </row>
    <row r="462" spans="6:10" x14ac:dyDescent="0.4">
      <c r="F462" s="4"/>
      <c r="J462" s="4"/>
    </row>
    <row r="463" spans="6:10" x14ac:dyDescent="0.4">
      <c r="F463" s="4"/>
      <c r="J463" s="4"/>
    </row>
    <row r="464" spans="6:10" x14ac:dyDescent="0.4">
      <c r="F464" s="4"/>
      <c r="J464" s="4"/>
    </row>
    <row r="465" spans="6:10" x14ac:dyDescent="0.4">
      <c r="F465" s="4"/>
      <c r="J465" s="4"/>
    </row>
    <row r="466" spans="6:10" x14ac:dyDescent="0.4">
      <c r="F466" s="4"/>
      <c r="J466" s="4"/>
    </row>
    <row r="467" spans="6:10" x14ac:dyDescent="0.4">
      <c r="F467" s="4"/>
      <c r="J467" s="4"/>
    </row>
    <row r="468" spans="6:10" x14ac:dyDescent="0.4">
      <c r="F468" s="4"/>
      <c r="J468" s="4"/>
    </row>
    <row r="469" spans="6:10" x14ac:dyDescent="0.4">
      <c r="F469" s="4"/>
      <c r="J469" s="4"/>
    </row>
    <row r="470" spans="6:10" x14ac:dyDescent="0.4">
      <c r="F470" s="4"/>
      <c r="J470" s="4"/>
    </row>
    <row r="471" spans="6:10" x14ac:dyDescent="0.4">
      <c r="F471" s="4"/>
      <c r="J471" s="4"/>
    </row>
    <row r="472" spans="6:10" x14ac:dyDescent="0.4">
      <c r="F472" s="4"/>
      <c r="J472" s="4"/>
    </row>
    <row r="473" spans="6:10" x14ac:dyDescent="0.4">
      <c r="F473" s="4"/>
      <c r="J473" s="4"/>
    </row>
    <row r="474" spans="6:10" x14ac:dyDescent="0.4">
      <c r="F474" s="4"/>
      <c r="J474" s="4"/>
    </row>
    <row r="475" spans="6:10" x14ac:dyDescent="0.4">
      <c r="F475" s="4"/>
      <c r="J475" s="4"/>
    </row>
    <row r="476" spans="6:10" x14ac:dyDescent="0.4">
      <c r="F476" s="4"/>
      <c r="J476" s="4"/>
    </row>
    <row r="477" spans="6:10" x14ac:dyDescent="0.4">
      <c r="F477" s="4"/>
      <c r="J477" s="4"/>
    </row>
    <row r="478" spans="6:10" x14ac:dyDescent="0.4">
      <c r="F478" s="4"/>
      <c r="J478" s="4"/>
    </row>
    <row r="479" spans="6:10" x14ac:dyDescent="0.4">
      <c r="F479" s="4"/>
      <c r="J479" s="4"/>
    </row>
    <row r="480" spans="6:10" x14ac:dyDescent="0.4">
      <c r="F480" s="4"/>
      <c r="J480" s="4"/>
    </row>
    <row r="481" spans="6:10" x14ac:dyDescent="0.4">
      <c r="F481" s="4"/>
      <c r="J481" s="4"/>
    </row>
    <row r="482" spans="6:10" x14ac:dyDescent="0.4">
      <c r="F482" s="4"/>
      <c r="J482" s="4"/>
    </row>
    <row r="483" spans="6:10" x14ac:dyDescent="0.4">
      <c r="F483" s="4"/>
      <c r="J483" s="4"/>
    </row>
    <row r="484" spans="6:10" x14ac:dyDescent="0.4">
      <c r="F484" s="4"/>
      <c r="J484" s="4"/>
    </row>
    <row r="485" spans="6:10" x14ac:dyDescent="0.4">
      <c r="F485" s="4"/>
      <c r="J485" s="4"/>
    </row>
    <row r="486" spans="6:10" x14ac:dyDescent="0.4">
      <c r="F486" s="4"/>
      <c r="J486" s="4"/>
    </row>
    <row r="487" spans="6:10" x14ac:dyDescent="0.4">
      <c r="F487" s="4"/>
      <c r="J487" s="4"/>
    </row>
    <row r="488" spans="6:10" x14ac:dyDescent="0.4">
      <c r="F488" s="4"/>
      <c r="J488" s="4"/>
    </row>
    <row r="489" spans="6:10" x14ac:dyDescent="0.4">
      <c r="F489" s="4"/>
      <c r="J489" s="4"/>
    </row>
    <row r="490" spans="6:10" x14ac:dyDescent="0.4">
      <c r="F490" s="4"/>
      <c r="J490" s="4"/>
    </row>
    <row r="491" spans="6:10" x14ac:dyDescent="0.4">
      <c r="F491" s="4"/>
      <c r="J491" s="4"/>
    </row>
    <row r="492" spans="6:10" x14ac:dyDescent="0.4">
      <c r="F492" s="4"/>
      <c r="J492" s="4"/>
    </row>
    <row r="493" spans="6:10" x14ac:dyDescent="0.4">
      <c r="F493" s="4"/>
      <c r="J493" s="4"/>
    </row>
    <row r="494" spans="6:10" x14ac:dyDescent="0.4">
      <c r="F494" s="4"/>
      <c r="J494" s="4"/>
    </row>
    <row r="495" spans="6:10" x14ac:dyDescent="0.4">
      <c r="F495" s="4"/>
      <c r="J495" s="4"/>
    </row>
    <row r="496" spans="6:10" x14ac:dyDescent="0.4">
      <c r="F496" s="4"/>
      <c r="J496" s="4"/>
    </row>
    <row r="497" spans="6:10" x14ac:dyDescent="0.4">
      <c r="F497" s="4"/>
      <c r="J497" s="4"/>
    </row>
    <row r="498" spans="6:10" x14ac:dyDescent="0.4">
      <c r="F498" s="4"/>
      <c r="J498" s="4"/>
    </row>
    <row r="499" spans="6:10" x14ac:dyDescent="0.4">
      <c r="F499" s="4"/>
      <c r="J499" s="4"/>
    </row>
    <row r="500" spans="6:10" x14ac:dyDescent="0.4">
      <c r="F500" s="4"/>
      <c r="J500" s="4"/>
    </row>
    <row r="501" spans="6:10" x14ac:dyDescent="0.4">
      <c r="F501" s="4"/>
      <c r="J501" s="4"/>
    </row>
    <row r="502" spans="6:10" x14ac:dyDescent="0.4">
      <c r="F502" s="4"/>
      <c r="J502" s="4"/>
    </row>
    <row r="503" spans="6:10" x14ac:dyDescent="0.4">
      <c r="F503" s="4"/>
      <c r="J503" s="4"/>
    </row>
    <row r="504" spans="6:10" x14ac:dyDescent="0.4">
      <c r="F504" s="4"/>
      <c r="J504" s="4"/>
    </row>
    <row r="505" spans="6:10" x14ac:dyDescent="0.4">
      <c r="F505" s="4"/>
      <c r="J505" s="4"/>
    </row>
    <row r="506" spans="6:10" x14ac:dyDescent="0.4">
      <c r="F506" s="4"/>
      <c r="J506" s="4"/>
    </row>
    <row r="507" spans="6:10" x14ac:dyDescent="0.4">
      <c r="F507" s="4"/>
      <c r="J507" s="4"/>
    </row>
    <row r="508" spans="6:10" x14ac:dyDescent="0.4">
      <c r="F508" s="4"/>
      <c r="J508" s="4"/>
    </row>
    <row r="509" spans="6:10" x14ac:dyDescent="0.4">
      <c r="F509" s="4"/>
      <c r="J509" s="4"/>
    </row>
    <row r="510" spans="6:10" x14ac:dyDescent="0.4">
      <c r="F510" s="4"/>
      <c r="J510" s="4"/>
    </row>
    <row r="511" spans="6:10" x14ac:dyDescent="0.4">
      <c r="F511" s="4"/>
      <c r="J511" s="4"/>
    </row>
    <row r="512" spans="6:10" x14ac:dyDescent="0.4">
      <c r="F512" s="4"/>
      <c r="J512" s="4"/>
    </row>
    <row r="513" spans="6:10" x14ac:dyDescent="0.4">
      <c r="F513" s="4"/>
      <c r="J513" s="4"/>
    </row>
    <row r="514" spans="6:10" x14ac:dyDescent="0.4">
      <c r="F514" s="4"/>
      <c r="J514" s="4"/>
    </row>
    <row r="515" spans="6:10" x14ac:dyDescent="0.4">
      <c r="F515" s="4"/>
      <c r="J515" s="4"/>
    </row>
    <row r="516" spans="6:10" x14ac:dyDescent="0.4">
      <c r="F516" s="4"/>
      <c r="J516" s="4"/>
    </row>
    <row r="517" spans="6:10" x14ac:dyDescent="0.4">
      <c r="F517" s="4"/>
      <c r="J517" s="4"/>
    </row>
    <row r="518" spans="6:10" x14ac:dyDescent="0.4">
      <c r="F518" s="4"/>
      <c r="J518" s="4"/>
    </row>
    <row r="519" spans="6:10" x14ac:dyDescent="0.4">
      <c r="F519" s="4"/>
      <c r="J519" s="4"/>
    </row>
    <row r="520" spans="6:10" x14ac:dyDescent="0.4">
      <c r="F520" s="4"/>
      <c r="J520" s="4"/>
    </row>
    <row r="521" spans="6:10" x14ac:dyDescent="0.4">
      <c r="F521" s="4"/>
      <c r="J521" s="4"/>
    </row>
    <row r="522" spans="6:10" x14ac:dyDescent="0.4">
      <c r="F522" s="4"/>
      <c r="J522" s="4"/>
    </row>
    <row r="523" spans="6:10" x14ac:dyDescent="0.4">
      <c r="F523" s="4"/>
      <c r="J523" s="4"/>
    </row>
    <row r="524" spans="6:10" x14ac:dyDescent="0.4">
      <c r="F524" s="4"/>
      <c r="J524" s="4"/>
    </row>
    <row r="525" spans="6:10" x14ac:dyDescent="0.4">
      <c r="F525" s="4"/>
      <c r="J525" s="4"/>
    </row>
    <row r="526" spans="6:10" x14ac:dyDescent="0.4">
      <c r="F526" s="4"/>
      <c r="J526" s="4"/>
    </row>
    <row r="527" spans="6:10" x14ac:dyDescent="0.4">
      <c r="F527" s="4"/>
      <c r="J527" s="4"/>
    </row>
    <row r="528" spans="6:10" x14ac:dyDescent="0.4">
      <c r="F528" s="4"/>
      <c r="J528" s="4"/>
    </row>
    <row r="529" spans="6:10" x14ac:dyDescent="0.4">
      <c r="F529" s="4"/>
      <c r="J529" s="4"/>
    </row>
    <row r="530" spans="6:10" x14ac:dyDescent="0.4">
      <c r="F530" s="4"/>
      <c r="J530" s="4"/>
    </row>
    <row r="531" spans="6:10" x14ac:dyDescent="0.4">
      <c r="F531" s="4"/>
      <c r="J531" s="4"/>
    </row>
    <row r="532" spans="6:10" x14ac:dyDescent="0.4">
      <c r="F532" s="4"/>
      <c r="J532" s="4"/>
    </row>
    <row r="533" spans="6:10" x14ac:dyDescent="0.4">
      <c r="F533" s="4"/>
      <c r="J533" s="4"/>
    </row>
    <row r="534" spans="6:10" x14ac:dyDescent="0.4">
      <c r="F534" s="4"/>
      <c r="J534" s="4"/>
    </row>
    <row r="535" spans="6:10" x14ac:dyDescent="0.4">
      <c r="F535" s="4"/>
      <c r="J535" s="4"/>
    </row>
    <row r="536" spans="6:10" x14ac:dyDescent="0.4">
      <c r="F536" s="4"/>
      <c r="J536" s="4"/>
    </row>
    <row r="537" spans="6:10" x14ac:dyDescent="0.4">
      <c r="F537" s="4"/>
      <c r="J537" s="4"/>
    </row>
    <row r="538" spans="6:10" x14ac:dyDescent="0.4">
      <c r="F538" s="4"/>
      <c r="J538" s="4"/>
    </row>
    <row r="539" spans="6:10" x14ac:dyDescent="0.4">
      <c r="F539" s="4"/>
      <c r="J539" s="4"/>
    </row>
    <row r="540" spans="6:10" x14ac:dyDescent="0.4">
      <c r="F540" s="4"/>
      <c r="J540" s="4"/>
    </row>
    <row r="541" spans="6:10" x14ac:dyDescent="0.4">
      <c r="F541" s="4"/>
      <c r="J541" s="4"/>
    </row>
    <row r="542" spans="6:10" x14ac:dyDescent="0.4">
      <c r="F542" s="4"/>
      <c r="J542" s="4"/>
    </row>
    <row r="543" spans="6:10" x14ac:dyDescent="0.4">
      <c r="F543" s="4"/>
      <c r="J543" s="4"/>
    </row>
    <row r="544" spans="6:10" x14ac:dyDescent="0.4">
      <c r="F544" s="4"/>
      <c r="J544" s="4"/>
    </row>
    <row r="545" spans="6:10" x14ac:dyDescent="0.4">
      <c r="F545" s="4"/>
      <c r="J545" s="4"/>
    </row>
    <row r="546" spans="6:10" x14ac:dyDescent="0.4">
      <c r="F546" s="4"/>
      <c r="J546" s="4"/>
    </row>
    <row r="547" spans="6:10" x14ac:dyDescent="0.4">
      <c r="F547" s="4"/>
      <c r="J547" s="4"/>
    </row>
    <row r="548" spans="6:10" x14ac:dyDescent="0.4">
      <c r="F548" s="4"/>
      <c r="J548" s="4"/>
    </row>
    <row r="549" spans="6:10" x14ac:dyDescent="0.4">
      <c r="F549" s="4"/>
      <c r="J549" s="4"/>
    </row>
    <row r="550" spans="6:10" x14ac:dyDescent="0.4">
      <c r="F550" s="4"/>
      <c r="J550" s="4"/>
    </row>
    <row r="551" spans="6:10" x14ac:dyDescent="0.4">
      <c r="F551" s="4"/>
      <c r="J551" s="4"/>
    </row>
    <row r="552" spans="6:10" x14ac:dyDescent="0.4">
      <c r="F552" s="4"/>
      <c r="J552" s="4"/>
    </row>
    <row r="553" spans="6:10" x14ac:dyDescent="0.4">
      <c r="F553" s="4"/>
      <c r="J553" s="4"/>
    </row>
    <row r="554" spans="6:10" x14ac:dyDescent="0.4">
      <c r="F554" s="4"/>
      <c r="J554" s="4"/>
    </row>
    <row r="555" spans="6:10" x14ac:dyDescent="0.4">
      <c r="F555" s="4"/>
      <c r="J555" s="4"/>
    </row>
    <row r="556" spans="6:10" x14ac:dyDescent="0.4">
      <c r="F556" s="4"/>
      <c r="J556" s="4"/>
    </row>
    <row r="557" spans="6:10" x14ac:dyDescent="0.4">
      <c r="F557" s="4"/>
      <c r="J557" s="4"/>
    </row>
    <row r="558" spans="6:10" x14ac:dyDescent="0.4">
      <c r="F558" s="4"/>
      <c r="J558" s="4"/>
    </row>
    <row r="559" spans="6:10" x14ac:dyDescent="0.4">
      <c r="F559" s="4"/>
      <c r="J559" s="4"/>
    </row>
    <row r="560" spans="6:10" x14ac:dyDescent="0.4">
      <c r="F560" s="4"/>
      <c r="J560" s="4"/>
    </row>
    <row r="561" spans="6:10" x14ac:dyDescent="0.4">
      <c r="F561" s="4"/>
      <c r="J561" s="4"/>
    </row>
    <row r="562" spans="6:10" x14ac:dyDescent="0.4">
      <c r="F562" s="4"/>
      <c r="J562" s="4"/>
    </row>
    <row r="563" spans="6:10" x14ac:dyDescent="0.4">
      <c r="F563" s="4"/>
      <c r="J563" s="4"/>
    </row>
    <row r="564" spans="6:10" x14ac:dyDescent="0.4">
      <c r="F564" s="4"/>
      <c r="J564" s="4"/>
    </row>
    <row r="565" spans="6:10" x14ac:dyDescent="0.4">
      <c r="F565" s="4"/>
      <c r="J565" s="4"/>
    </row>
    <row r="566" spans="6:10" x14ac:dyDescent="0.4">
      <c r="F566" s="4"/>
      <c r="J566" s="4"/>
    </row>
    <row r="567" spans="6:10" x14ac:dyDescent="0.4">
      <c r="F567" s="4"/>
      <c r="J567" s="4"/>
    </row>
    <row r="568" spans="6:10" x14ac:dyDescent="0.4">
      <c r="F568" s="4"/>
      <c r="J568" s="4"/>
    </row>
    <row r="569" spans="6:10" x14ac:dyDescent="0.4">
      <c r="F569" s="4"/>
      <c r="J569" s="4"/>
    </row>
    <row r="570" spans="6:10" x14ac:dyDescent="0.4">
      <c r="F570" s="4"/>
      <c r="J570" s="4"/>
    </row>
    <row r="571" spans="6:10" x14ac:dyDescent="0.4">
      <c r="F571" s="4"/>
      <c r="J571" s="4"/>
    </row>
    <row r="572" spans="6:10" x14ac:dyDescent="0.4">
      <c r="F572" s="4"/>
      <c r="J572" s="4"/>
    </row>
    <row r="573" spans="6:10" x14ac:dyDescent="0.4">
      <c r="F573" s="4"/>
      <c r="J573" s="4"/>
    </row>
    <row r="574" spans="6:10" x14ac:dyDescent="0.4">
      <c r="F574" s="4"/>
      <c r="J574" s="4"/>
    </row>
    <row r="575" spans="6:10" x14ac:dyDescent="0.4">
      <c r="F575" s="4"/>
      <c r="J575" s="4"/>
    </row>
    <row r="576" spans="6:10" x14ac:dyDescent="0.4">
      <c r="F576" s="4"/>
      <c r="J576" s="4"/>
    </row>
    <row r="577" spans="6:10" x14ac:dyDescent="0.4">
      <c r="F577" s="4"/>
      <c r="J577" s="4"/>
    </row>
    <row r="578" spans="6:10" x14ac:dyDescent="0.4">
      <c r="F578" s="4"/>
      <c r="J578" s="4"/>
    </row>
    <row r="579" spans="6:10" x14ac:dyDescent="0.4">
      <c r="F579" s="4"/>
      <c r="J579" s="4"/>
    </row>
    <row r="580" spans="6:10" x14ac:dyDescent="0.4">
      <c r="F580" s="4"/>
      <c r="J580" s="4"/>
    </row>
    <row r="581" spans="6:10" x14ac:dyDescent="0.4">
      <c r="F581" s="4"/>
      <c r="J581" s="4"/>
    </row>
    <row r="582" spans="6:10" x14ac:dyDescent="0.4">
      <c r="F582" s="4"/>
      <c r="J582" s="4"/>
    </row>
    <row r="583" spans="6:10" x14ac:dyDescent="0.4">
      <c r="F583" s="4"/>
      <c r="J583" s="4"/>
    </row>
    <row r="584" spans="6:10" x14ac:dyDescent="0.4">
      <c r="F584" s="4"/>
      <c r="J584" s="4"/>
    </row>
    <row r="585" spans="6:10" x14ac:dyDescent="0.4">
      <c r="F585" s="4"/>
      <c r="J585" s="4"/>
    </row>
    <row r="586" spans="6:10" x14ac:dyDescent="0.4">
      <c r="F586" s="4"/>
      <c r="J586" s="4"/>
    </row>
    <row r="587" spans="6:10" x14ac:dyDescent="0.4">
      <c r="F587" s="4"/>
      <c r="J587" s="4"/>
    </row>
    <row r="588" spans="6:10" x14ac:dyDescent="0.4">
      <c r="F588" s="4"/>
      <c r="J588" s="4"/>
    </row>
    <row r="589" spans="6:10" x14ac:dyDescent="0.4">
      <c r="F589" s="4"/>
      <c r="J589" s="4"/>
    </row>
    <row r="590" spans="6:10" x14ac:dyDescent="0.4">
      <c r="F590" s="4"/>
      <c r="J590" s="4"/>
    </row>
    <row r="591" spans="6:10" x14ac:dyDescent="0.4">
      <c r="F591" s="4"/>
      <c r="J591" s="4"/>
    </row>
    <row r="592" spans="6:10" x14ac:dyDescent="0.4">
      <c r="F592" s="4"/>
      <c r="J592" s="4"/>
    </row>
    <row r="593" spans="6:10" x14ac:dyDescent="0.4">
      <c r="F593" s="4"/>
      <c r="J593" s="4"/>
    </row>
    <row r="594" spans="6:10" x14ac:dyDescent="0.4">
      <c r="F594" s="4"/>
      <c r="J594" s="4"/>
    </row>
    <row r="595" spans="6:10" x14ac:dyDescent="0.4">
      <c r="F595" s="4"/>
      <c r="J595" s="4"/>
    </row>
    <row r="596" spans="6:10" x14ac:dyDescent="0.4">
      <c r="F596" s="4"/>
      <c r="J596" s="4"/>
    </row>
    <row r="597" spans="6:10" x14ac:dyDescent="0.4">
      <c r="F597" s="4"/>
      <c r="J597" s="4"/>
    </row>
    <row r="598" spans="6:10" x14ac:dyDescent="0.4">
      <c r="F598" s="4"/>
      <c r="J598" s="4"/>
    </row>
    <row r="599" spans="6:10" x14ac:dyDescent="0.4">
      <c r="F599" s="4"/>
      <c r="J599" s="4"/>
    </row>
    <row r="600" spans="6:10" x14ac:dyDescent="0.4">
      <c r="F600" s="4"/>
      <c r="J600" s="4"/>
    </row>
    <row r="601" spans="6:10" x14ac:dyDescent="0.4">
      <c r="F601" s="4"/>
      <c r="J601" s="4"/>
    </row>
    <row r="602" spans="6:10" x14ac:dyDescent="0.4">
      <c r="F602" s="4"/>
      <c r="J602" s="4"/>
    </row>
    <row r="603" spans="6:10" x14ac:dyDescent="0.4">
      <c r="F603" s="4"/>
      <c r="J603" s="4"/>
    </row>
    <row r="604" spans="6:10" x14ac:dyDescent="0.4">
      <c r="F604" s="4"/>
      <c r="J604" s="4"/>
    </row>
    <row r="605" spans="6:10" x14ac:dyDescent="0.4">
      <c r="F605" s="4"/>
      <c r="J605" s="4"/>
    </row>
    <row r="606" spans="6:10" x14ac:dyDescent="0.4">
      <c r="F606" s="4"/>
      <c r="J606" s="4"/>
    </row>
    <row r="607" spans="6:10" x14ac:dyDescent="0.4">
      <c r="F607" s="4"/>
      <c r="J607" s="4"/>
    </row>
    <row r="608" spans="6:10" x14ac:dyDescent="0.4">
      <c r="F608" s="4"/>
      <c r="J608" s="4"/>
    </row>
    <row r="609" spans="6:10" x14ac:dyDescent="0.4">
      <c r="F609" s="4"/>
      <c r="J609" s="4"/>
    </row>
    <row r="610" spans="6:10" x14ac:dyDescent="0.4">
      <c r="F610" s="4"/>
      <c r="J610" s="4"/>
    </row>
    <row r="611" spans="6:10" x14ac:dyDescent="0.4">
      <c r="F611" s="4"/>
      <c r="J611" s="4"/>
    </row>
    <row r="612" spans="6:10" x14ac:dyDescent="0.4">
      <c r="F612" s="4"/>
      <c r="J612" s="4"/>
    </row>
    <row r="613" spans="6:10" x14ac:dyDescent="0.4">
      <c r="F613" s="4"/>
      <c r="J613" s="4"/>
    </row>
    <row r="614" spans="6:10" x14ac:dyDescent="0.4">
      <c r="F614" s="4"/>
      <c r="J614" s="4"/>
    </row>
    <row r="615" spans="6:10" x14ac:dyDescent="0.4">
      <c r="F615" s="4"/>
      <c r="J615" s="4"/>
    </row>
    <row r="616" spans="6:10" x14ac:dyDescent="0.4">
      <c r="F616" s="4"/>
      <c r="J616" s="4"/>
    </row>
    <row r="617" spans="6:10" x14ac:dyDescent="0.4">
      <c r="F617" s="4"/>
      <c r="J617" s="4"/>
    </row>
    <row r="618" spans="6:10" x14ac:dyDescent="0.4">
      <c r="F618" s="4"/>
      <c r="J618" s="4"/>
    </row>
    <row r="619" spans="6:10" x14ac:dyDescent="0.4">
      <c r="F619" s="4"/>
      <c r="J619" s="4"/>
    </row>
    <row r="620" spans="6:10" x14ac:dyDescent="0.4">
      <c r="F620" s="4"/>
      <c r="J620" s="4"/>
    </row>
    <row r="621" spans="6:10" x14ac:dyDescent="0.4">
      <c r="F621" s="4"/>
      <c r="J621" s="4"/>
    </row>
    <row r="622" spans="6:10" x14ac:dyDescent="0.4">
      <c r="F622" s="4"/>
      <c r="J622" s="4"/>
    </row>
    <row r="623" spans="6:10" x14ac:dyDescent="0.4">
      <c r="F623" s="4"/>
      <c r="J623" s="4"/>
    </row>
    <row r="624" spans="6:10" x14ac:dyDescent="0.4">
      <c r="F624" s="4"/>
      <c r="J624" s="4"/>
    </row>
    <row r="625" spans="6:10" x14ac:dyDescent="0.4">
      <c r="F625" s="4"/>
      <c r="J625" s="4"/>
    </row>
    <row r="626" spans="6:10" x14ac:dyDescent="0.4">
      <c r="F626" s="4"/>
      <c r="J626" s="4"/>
    </row>
    <row r="627" spans="6:10" x14ac:dyDescent="0.4">
      <c r="F627" s="4"/>
      <c r="J627" s="4"/>
    </row>
    <row r="628" spans="6:10" x14ac:dyDescent="0.4">
      <c r="F628" s="4"/>
      <c r="J628" s="4"/>
    </row>
    <row r="629" spans="6:10" x14ac:dyDescent="0.4">
      <c r="F629" s="4"/>
      <c r="J629" s="4"/>
    </row>
    <row r="630" spans="6:10" x14ac:dyDescent="0.4">
      <c r="F630" s="4"/>
      <c r="J630" s="4"/>
    </row>
    <row r="631" spans="6:10" x14ac:dyDescent="0.4">
      <c r="F631" s="4"/>
      <c r="J631" s="4"/>
    </row>
    <row r="632" spans="6:10" x14ac:dyDescent="0.4">
      <c r="F632" s="4"/>
      <c r="J632" s="4"/>
    </row>
    <row r="633" spans="6:10" x14ac:dyDescent="0.4">
      <c r="F633" s="4"/>
      <c r="J633" s="4"/>
    </row>
    <row r="634" spans="6:10" x14ac:dyDescent="0.4">
      <c r="F634" s="4"/>
      <c r="J634" s="4"/>
    </row>
    <row r="635" spans="6:10" x14ac:dyDescent="0.4">
      <c r="F635" s="4"/>
      <c r="J635" s="4"/>
    </row>
    <row r="636" spans="6:10" x14ac:dyDescent="0.4">
      <c r="F636" s="4"/>
      <c r="J636" s="4"/>
    </row>
    <row r="637" spans="6:10" x14ac:dyDescent="0.4">
      <c r="F637" s="4"/>
      <c r="J637" s="4"/>
    </row>
    <row r="638" spans="6:10" x14ac:dyDescent="0.4">
      <c r="F638" s="4"/>
      <c r="J638" s="4"/>
    </row>
    <row r="639" spans="6:10" x14ac:dyDescent="0.4">
      <c r="F639" s="4"/>
      <c r="J639" s="4"/>
    </row>
    <row r="640" spans="6:10" x14ac:dyDescent="0.4">
      <c r="F640" s="4"/>
      <c r="J640" s="4"/>
    </row>
    <row r="641" spans="6:10" x14ac:dyDescent="0.4">
      <c r="F641" s="4"/>
      <c r="J641" s="4"/>
    </row>
    <row r="642" spans="6:10" x14ac:dyDescent="0.4">
      <c r="F642" s="4"/>
      <c r="J642" s="4"/>
    </row>
    <row r="643" spans="6:10" x14ac:dyDescent="0.4">
      <c r="F643" s="4"/>
      <c r="J643" s="4"/>
    </row>
    <row r="644" spans="6:10" x14ac:dyDescent="0.4">
      <c r="F644" s="4"/>
      <c r="J644" s="4"/>
    </row>
    <row r="645" spans="6:10" x14ac:dyDescent="0.4">
      <c r="F645" s="4"/>
      <c r="J645" s="4"/>
    </row>
    <row r="646" spans="6:10" x14ac:dyDescent="0.4">
      <c r="F646" s="4"/>
      <c r="J646" s="4"/>
    </row>
    <row r="647" spans="6:10" x14ac:dyDescent="0.4">
      <c r="F647" s="4"/>
      <c r="J647" s="4"/>
    </row>
    <row r="648" spans="6:10" x14ac:dyDescent="0.4">
      <c r="F648" s="4"/>
      <c r="J648" s="4"/>
    </row>
    <row r="649" spans="6:10" x14ac:dyDescent="0.4">
      <c r="F649" s="4"/>
      <c r="J649" s="4"/>
    </row>
    <row r="650" spans="6:10" x14ac:dyDescent="0.4">
      <c r="F650" s="4"/>
      <c r="J650" s="4"/>
    </row>
    <row r="651" spans="6:10" x14ac:dyDescent="0.4">
      <c r="F651" s="4"/>
      <c r="J651" s="4"/>
    </row>
    <row r="652" spans="6:10" x14ac:dyDescent="0.4">
      <c r="F652" s="4"/>
      <c r="J652" s="4"/>
    </row>
    <row r="653" spans="6:10" x14ac:dyDescent="0.4">
      <c r="F653" s="4"/>
      <c r="J653" s="4"/>
    </row>
    <row r="654" spans="6:10" x14ac:dyDescent="0.4">
      <c r="F654" s="4"/>
      <c r="J654" s="4"/>
    </row>
    <row r="655" spans="6:10" x14ac:dyDescent="0.4">
      <c r="F655" s="4"/>
      <c r="J655" s="4"/>
    </row>
    <row r="656" spans="6:10" x14ac:dyDescent="0.4">
      <c r="F656" s="4"/>
      <c r="J656" s="4"/>
    </row>
    <row r="657" spans="6:10" x14ac:dyDescent="0.4">
      <c r="F657" s="4"/>
      <c r="J657" s="4"/>
    </row>
    <row r="658" spans="6:10" x14ac:dyDescent="0.4">
      <c r="F658" s="4"/>
      <c r="J658" s="4"/>
    </row>
    <row r="659" spans="6:10" x14ac:dyDescent="0.4">
      <c r="F659" s="4"/>
      <c r="J659" s="4"/>
    </row>
    <row r="660" spans="6:10" x14ac:dyDescent="0.4">
      <c r="F660" s="4"/>
      <c r="J660" s="4"/>
    </row>
    <row r="661" spans="6:10" x14ac:dyDescent="0.4">
      <c r="F661" s="4"/>
      <c r="J661" s="4"/>
    </row>
    <row r="662" spans="6:10" x14ac:dyDescent="0.4">
      <c r="F662" s="4"/>
      <c r="J662" s="4"/>
    </row>
    <row r="663" spans="6:10" x14ac:dyDescent="0.4">
      <c r="F663" s="4"/>
      <c r="J663" s="4"/>
    </row>
    <row r="664" spans="6:10" x14ac:dyDescent="0.4">
      <c r="F664" s="4"/>
      <c r="J664" s="4"/>
    </row>
    <row r="665" spans="6:10" x14ac:dyDescent="0.4">
      <c r="F665" s="4"/>
      <c r="J665" s="4"/>
    </row>
    <row r="666" spans="6:10" x14ac:dyDescent="0.4">
      <c r="F666" s="4"/>
      <c r="J666" s="4"/>
    </row>
    <row r="667" spans="6:10" x14ac:dyDescent="0.4">
      <c r="F667" s="4"/>
      <c r="J667" s="4"/>
    </row>
    <row r="668" spans="6:10" x14ac:dyDescent="0.4">
      <c r="F668" s="4"/>
      <c r="J668" s="4"/>
    </row>
    <row r="669" spans="6:10" x14ac:dyDescent="0.4">
      <c r="F669" s="4"/>
      <c r="J669" s="4"/>
    </row>
    <row r="670" spans="6:10" x14ac:dyDescent="0.4">
      <c r="F670" s="4"/>
      <c r="J670" s="4"/>
    </row>
    <row r="671" spans="6:10" x14ac:dyDescent="0.4">
      <c r="F671" s="4"/>
      <c r="J671" s="4"/>
    </row>
    <row r="672" spans="6:10" x14ac:dyDescent="0.4">
      <c r="F672" s="4"/>
      <c r="J672" s="4"/>
    </row>
    <row r="673" spans="6:10" x14ac:dyDescent="0.4">
      <c r="F673" s="4"/>
      <c r="J673" s="4"/>
    </row>
    <row r="674" spans="6:10" x14ac:dyDescent="0.4">
      <c r="F674" s="4"/>
      <c r="J674" s="4"/>
    </row>
    <row r="675" spans="6:10" x14ac:dyDescent="0.4">
      <c r="F675" s="4"/>
      <c r="J675" s="4"/>
    </row>
    <row r="676" spans="6:10" x14ac:dyDescent="0.4">
      <c r="F676" s="4"/>
      <c r="J676" s="4"/>
    </row>
    <row r="677" spans="6:10" x14ac:dyDescent="0.4">
      <c r="F677" s="4"/>
      <c r="J677" s="4"/>
    </row>
    <row r="678" spans="6:10" x14ac:dyDescent="0.4">
      <c r="F678" s="4"/>
      <c r="J678" s="4"/>
    </row>
    <row r="679" spans="6:10" x14ac:dyDescent="0.4">
      <c r="F679" s="4"/>
      <c r="J679" s="4"/>
    </row>
    <row r="680" spans="6:10" x14ac:dyDescent="0.4">
      <c r="F680" s="4"/>
      <c r="J680" s="4"/>
    </row>
    <row r="681" spans="6:10" x14ac:dyDescent="0.4">
      <c r="F681" s="4"/>
      <c r="J681" s="4"/>
    </row>
    <row r="682" spans="6:10" x14ac:dyDescent="0.4">
      <c r="F682" s="4"/>
      <c r="J682" s="4"/>
    </row>
    <row r="683" spans="6:10" x14ac:dyDescent="0.4">
      <c r="F683" s="4"/>
      <c r="J683" s="4"/>
    </row>
    <row r="684" spans="6:10" x14ac:dyDescent="0.4">
      <c r="F684" s="4"/>
      <c r="J684" s="4"/>
    </row>
    <row r="685" spans="6:10" x14ac:dyDescent="0.4">
      <c r="F685" s="4"/>
      <c r="J685" s="4"/>
    </row>
    <row r="686" spans="6:10" x14ac:dyDescent="0.4">
      <c r="F686" s="4"/>
      <c r="J686" s="4"/>
    </row>
    <row r="687" spans="6:10" x14ac:dyDescent="0.4">
      <c r="F687" s="4"/>
      <c r="J687" s="4"/>
    </row>
    <row r="688" spans="6:10" x14ac:dyDescent="0.4">
      <c r="F688" s="4"/>
      <c r="J688" s="4"/>
    </row>
    <row r="689" spans="6:10" x14ac:dyDescent="0.4">
      <c r="F689" s="4"/>
      <c r="J689" s="4"/>
    </row>
    <row r="690" spans="6:10" x14ac:dyDescent="0.4">
      <c r="F690" s="4"/>
      <c r="J690" s="4"/>
    </row>
    <row r="691" spans="6:10" x14ac:dyDescent="0.4">
      <c r="F691" s="4"/>
      <c r="J691" s="4"/>
    </row>
    <row r="692" spans="6:10" x14ac:dyDescent="0.4">
      <c r="F692" s="4"/>
      <c r="J692" s="4"/>
    </row>
    <row r="693" spans="6:10" x14ac:dyDescent="0.4">
      <c r="F693" s="4"/>
      <c r="J693" s="4"/>
    </row>
    <row r="694" spans="6:10" x14ac:dyDescent="0.4">
      <c r="F694" s="4"/>
      <c r="J694" s="4"/>
    </row>
    <row r="695" spans="6:10" x14ac:dyDescent="0.4">
      <c r="F695" s="4"/>
      <c r="J695" s="4"/>
    </row>
    <row r="696" spans="6:10" x14ac:dyDescent="0.4">
      <c r="F696" s="4"/>
      <c r="J696" s="4"/>
    </row>
    <row r="697" spans="6:10" x14ac:dyDescent="0.4">
      <c r="F697" s="4"/>
      <c r="J697" s="4"/>
    </row>
    <row r="698" spans="6:10" x14ac:dyDescent="0.4">
      <c r="F698" s="4"/>
      <c r="J698" s="4"/>
    </row>
    <row r="699" spans="6:10" x14ac:dyDescent="0.4">
      <c r="F699" s="4"/>
      <c r="J699" s="4"/>
    </row>
    <row r="700" spans="6:10" x14ac:dyDescent="0.4">
      <c r="F700" s="4"/>
      <c r="J700" s="4"/>
    </row>
    <row r="701" spans="6:10" x14ac:dyDescent="0.4">
      <c r="F701" s="4"/>
      <c r="J701" s="4"/>
    </row>
    <row r="702" spans="6:10" x14ac:dyDescent="0.4">
      <c r="F702" s="4"/>
      <c r="J702" s="4"/>
    </row>
    <row r="703" spans="6:10" x14ac:dyDescent="0.4">
      <c r="F703" s="4"/>
      <c r="J703" s="4"/>
    </row>
    <row r="704" spans="6:10" x14ac:dyDescent="0.4">
      <c r="F704" s="4"/>
      <c r="J704" s="4"/>
    </row>
    <row r="705" spans="6:10" x14ac:dyDescent="0.4">
      <c r="F705" s="4"/>
      <c r="J705" s="4"/>
    </row>
    <row r="706" spans="6:10" x14ac:dyDescent="0.4">
      <c r="F706" s="4"/>
      <c r="J706" s="4"/>
    </row>
    <row r="707" spans="6:10" x14ac:dyDescent="0.4">
      <c r="F707" s="4"/>
      <c r="J707" s="4"/>
    </row>
    <row r="708" spans="6:10" x14ac:dyDescent="0.4">
      <c r="F708" s="4"/>
      <c r="J708" s="4"/>
    </row>
    <row r="709" spans="6:10" x14ac:dyDescent="0.4">
      <c r="F709" s="4"/>
      <c r="J709" s="4"/>
    </row>
    <row r="710" spans="6:10" x14ac:dyDescent="0.4">
      <c r="F710" s="4"/>
      <c r="J710" s="4"/>
    </row>
    <row r="711" spans="6:10" x14ac:dyDescent="0.4">
      <c r="F711" s="4"/>
      <c r="J711" s="4"/>
    </row>
    <row r="712" spans="6:10" x14ac:dyDescent="0.4">
      <c r="F712" s="4"/>
      <c r="J712" s="4"/>
    </row>
    <row r="713" spans="6:10" x14ac:dyDescent="0.4">
      <c r="F713" s="4"/>
      <c r="J713" s="4"/>
    </row>
    <row r="714" spans="6:10" x14ac:dyDescent="0.4">
      <c r="F714" s="4"/>
      <c r="J714" s="4"/>
    </row>
    <row r="715" spans="6:10" x14ac:dyDescent="0.4">
      <c r="F715" s="4"/>
      <c r="J715" s="4"/>
    </row>
    <row r="716" spans="6:10" x14ac:dyDescent="0.4">
      <c r="F716" s="4"/>
      <c r="J716" s="4"/>
    </row>
    <row r="717" spans="6:10" x14ac:dyDescent="0.4">
      <c r="F717" s="4"/>
      <c r="J717" s="4"/>
    </row>
    <row r="718" spans="6:10" x14ac:dyDescent="0.4">
      <c r="F718" s="4"/>
      <c r="J718" s="4"/>
    </row>
    <row r="719" spans="6:10" x14ac:dyDescent="0.4">
      <c r="F719" s="4"/>
      <c r="J719" s="4"/>
    </row>
    <row r="720" spans="6:10" x14ac:dyDescent="0.4">
      <c r="F720" s="4"/>
      <c r="J720" s="4"/>
    </row>
    <row r="721" spans="6:10" x14ac:dyDescent="0.4">
      <c r="F721" s="4"/>
      <c r="J721" s="4"/>
    </row>
    <row r="722" spans="6:10" x14ac:dyDescent="0.4">
      <c r="F722" s="4"/>
      <c r="J722" s="4"/>
    </row>
    <row r="723" spans="6:10" x14ac:dyDescent="0.4">
      <c r="F723" s="4"/>
      <c r="J723" s="4"/>
    </row>
    <row r="724" spans="6:10" x14ac:dyDescent="0.4">
      <c r="F724" s="4"/>
      <c r="J724" s="4"/>
    </row>
    <row r="725" spans="6:10" x14ac:dyDescent="0.4">
      <c r="F725" s="4"/>
      <c r="J725" s="4"/>
    </row>
    <row r="726" spans="6:10" x14ac:dyDescent="0.4">
      <c r="F726" s="4"/>
      <c r="J726" s="4"/>
    </row>
    <row r="727" spans="6:10" x14ac:dyDescent="0.4">
      <c r="F727" s="4"/>
      <c r="J727" s="4"/>
    </row>
    <row r="728" spans="6:10" x14ac:dyDescent="0.4">
      <c r="F728" s="4"/>
      <c r="J728" s="4"/>
    </row>
    <row r="729" spans="6:10" x14ac:dyDescent="0.4">
      <c r="F729" s="4"/>
      <c r="J729" s="4"/>
    </row>
    <row r="730" spans="6:10" x14ac:dyDescent="0.4">
      <c r="F730" s="4"/>
      <c r="J730" s="4"/>
    </row>
    <row r="731" spans="6:10" x14ac:dyDescent="0.4">
      <c r="F731" s="4"/>
      <c r="J731" s="4"/>
    </row>
    <row r="732" spans="6:10" x14ac:dyDescent="0.4">
      <c r="F732" s="4"/>
      <c r="J732" s="4"/>
    </row>
    <row r="733" spans="6:10" x14ac:dyDescent="0.4">
      <c r="F733" s="4"/>
      <c r="J733" s="4"/>
    </row>
    <row r="734" spans="6:10" x14ac:dyDescent="0.4">
      <c r="F734" s="4"/>
      <c r="J734" s="4"/>
    </row>
    <row r="735" spans="6:10" x14ac:dyDescent="0.4">
      <c r="F735" s="4"/>
      <c r="J735" s="4"/>
    </row>
    <row r="736" spans="6:10" x14ac:dyDescent="0.4">
      <c r="F736" s="4"/>
      <c r="J736" s="4"/>
    </row>
    <row r="737" spans="6:10" x14ac:dyDescent="0.4">
      <c r="F737" s="4"/>
      <c r="J737" s="4"/>
    </row>
    <row r="738" spans="6:10" x14ac:dyDescent="0.4">
      <c r="F738" s="4"/>
      <c r="J738" s="4"/>
    </row>
    <row r="739" spans="6:10" x14ac:dyDescent="0.4">
      <c r="F739" s="4"/>
      <c r="J739" s="4"/>
    </row>
    <row r="740" spans="6:10" x14ac:dyDescent="0.4">
      <c r="F740" s="4"/>
      <c r="J740" s="4"/>
    </row>
    <row r="741" spans="6:10" x14ac:dyDescent="0.4">
      <c r="F741" s="4"/>
      <c r="J741" s="4"/>
    </row>
    <row r="742" spans="6:10" x14ac:dyDescent="0.4">
      <c r="F742" s="4"/>
      <c r="J742" s="4"/>
    </row>
    <row r="743" spans="6:10" x14ac:dyDescent="0.4">
      <c r="F743" s="4"/>
      <c r="J743" s="4"/>
    </row>
    <row r="744" spans="6:10" x14ac:dyDescent="0.4">
      <c r="F744" s="4"/>
      <c r="J744" s="4"/>
    </row>
    <row r="745" spans="6:10" x14ac:dyDescent="0.4">
      <c r="F745" s="4"/>
      <c r="J745" s="4"/>
    </row>
    <row r="746" spans="6:10" x14ac:dyDescent="0.4">
      <c r="F746" s="4"/>
      <c r="J746" s="4"/>
    </row>
    <row r="747" spans="6:10" x14ac:dyDescent="0.4">
      <c r="F747" s="4"/>
      <c r="J747" s="4"/>
    </row>
    <row r="748" spans="6:10" x14ac:dyDescent="0.4">
      <c r="F748" s="4"/>
      <c r="J748" s="4"/>
    </row>
    <row r="749" spans="6:10" x14ac:dyDescent="0.4">
      <c r="F749" s="4"/>
      <c r="J749" s="4"/>
    </row>
    <row r="750" spans="6:10" x14ac:dyDescent="0.4">
      <c r="F750" s="4"/>
      <c r="J750" s="4"/>
    </row>
    <row r="751" spans="6:10" x14ac:dyDescent="0.4">
      <c r="F751" s="4"/>
      <c r="J751" s="4"/>
    </row>
    <row r="752" spans="6:10" x14ac:dyDescent="0.4">
      <c r="F752" s="4"/>
      <c r="J752" s="4"/>
    </row>
    <row r="753" spans="6:10" x14ac:dyDescent="0.4">
      <c r="F753" s="4"/>
      <c r="J753" s="4"/>
    </row>
    <row r="754" spans="6:10" x14ac:dyDescent="0.4">
      <c r="F754" s="4"/>
      <c r="J754" s="4"/>
    </row>
    <row r="755" spans="6:10" x14ac:dyDescent="0.4">
      <c r="F755" s="4"/>
      <c r="J755" s="4"/>
    </row>
    <row r="756" spans="6:10" x14ac:dyDescent="0.4">
      <c r="F756" s="4"/>
      <c r="J756" s="4"/>
    </row>
    <row r="757" spans="6:10" x14ac:dyDescent="0.4">
      <c r="F757" s="4"/>
      <c r="J757" s="4"/>
    </row>
    <row r="758" spans="6:10" x14ac:dyDescent="0.4">
      <c r="F758" s="4"/>
      <c r="J758" s="4"/>
    </row>
    <row r="759" spans="6:10" x14ac:dyDescent="0.4">
      <c r="F759" s="4"/>
      <c r="J759" s="4"/>
    </row>
    <row r="760" spans="6:10" x14ac:dyDescent="0.4">
      <c r="F760" s="4"/>
      <c r="J760" s="4"/>
    </row>
    <row r="761" spans="6:10" x14ac:dyDescent="0.4">
      <c r="F761" s="4"/>
      <c r="J761" s="4"/>
    </row>
    <row r="762" spans="6:10" x14ac:dyDescent="0.4">
      <c r="F762" s="4"/>
      <c r="J762" s="4"/>
    </row>
    <row r="763" spans="6:10" x14ac:dyDescent="0.4">
      <c r="F763" s="4"/>
      <c r="J763" s="4"/>
    </row>
    <row r="764" spans="6:10" x14ac:dyDescent="0.4">
      <c r="F764" s="4"/>
      <c r="J764" s="4"/>
    </row>
    <row r="765" spans="6:10" x14ac:dyDescent="0.4">
      <c r="F765" s="4"/>
      <c r="J765" s="4"/>
    </row>
    <row r="766" spans="6:10" x14ac:dyDescent="0.4">
      <c r="F766" s="4"/>
      <c r="J766" s="4"/>
    </row>
    <row r="767" spans="6:10" x14ac:dyDescent="0.4">
      <c r="F767" s="4"/>
      <c r="J767" s="4"/>
    </row>
    <row r="768" spans="6:10" x14ac:dyDescent="0.4">
      <c r="F768" s="4"/>
      <c r="J768" s="4"/>
    </row>
    <row r="769" spans="6:10" x14ac:dyDescent="0.4">
      <c r="F769" s="4"/>
      <c r="J769" s="4"/>
    </row>
    <row r="770" spans="6:10" x14ac:dyDescent="0.4">
      <c r="F770" s="4"/>
      <c r="J770" s="4"/>
    </row>
    <row r="771" spans="6:10" x14ac:dyDescent="0.4">
      <c r="F771" s="4"/>
      <c r="J771" s="4"/>
    </row>
    <row r="772" spans="6:10" x14ac:dyDescent="0.4">
      <c r="F772" s="4"/>
      <c r="J772" s="4"/>
    </row>
    <row r="773" spans="6:10" x14ac:dyDescent="0.4">
      <c r="F773" s="4"/>
      <c r="J773" s="4"/>
    </row>
    <row r="774" spans="6:10" x14ac:dyDescent="0.4">
      <c r="F774" s="4"/>
      <c r="J774" s="4"/>
    </row>
    <row r="775" spans="6:10" x14ac:dyDescent="0.4">
      <c r="F775" s="4"/>
      <c r="J775" s="4"/>
    </row>
    <row r="776" spans="6:10" x14ac:dyDescent="0.4">
      <c r="F776" s="4"/>
      <c r="J776" s="4"/>
    </row>
    <row r="777" spans="6:10" x14ac:dyDescent="0.4">
      <c r="F777" s="4"/>
      <c r="J777" s="4"/>
    </row>
    <row r="778" spans="6:10" x14ac:dyDescent="0.4">
      <c r="F778" s="4"/>
      <c r="J778" s="4"/>
    </row>
    <row r="779" spans="6:10" x14ac:dyDescent="0.4">
      <c r="F779" s="4"/>
      <c r="J779" s="4"/>
    </row>
    <row r="780" spans="6:10" x14ac:dyDescent="0.4">
      <c r="F780" s="4"/>
      <c r="J780" s="4"/>
    </row>
    <row r="781" spans="6:10" x14ac:dyDescent="0.4">
      <c r="F781" s="4"/>
      <c r="J781" s="4"/>
    </row>
    <row r="782" spans="6:10" x14ac:dyDescent="0.4">
      <c r="F782" s="4"/>
      <c r="J782" s="4"/>
    </row>
    <row r="783" spans="6:10" x14ac:dyDescent="0.4">
      <c r="F783" s="4"/>
      <c r="J783" s="4"/>
    </row>
    <row r="784" spans="6:10" x14ac:dyDescent="0.4">
      <c r="F784" s="4"/>
      <c r="J784" s="4"/>
    </row>
    <row r="785" spans="6:10" x14ac:dyDescent="0.4">
      <c r="F785" s="4"/>
      <c r="J785" s="4"/>
    </row>
    <row r="786" spans="6:10" x14ac:dyDescent="0.4">
      <c r="F786" s="4"/>
      <c r="J786" s="4"/>
    </row>
    <row r="787" spans="6:10" x14ac:dyDescent="0.4">
      <c r="F787" s="4"/>
      <c r="J787" s="4"/>
    </row>
    <row r="788" spans="6:10" x14ac:dyDescent="0.4">
      <c r="F788" s="4"/>
      <c r="J788" s="4"/>
    </row>
    <row r="789" spans="6:10" x14ac:dyDescent="0.4">
      <c r="F789" s="4"/>
      <c r="J789" s="4"/>
    </row>
    <row r="790" spans="6:10" x14ac:dyDescent="0.4">
      <c r="F790" s="4"/>
      <c r="J790" s="4"/>
    </row>
    <row r="791" spans="6:10" x14ac:dyDescent="0.4">
      <c r="F791" s="4"/>
      <c r="J791" s="4"/>
    </row>
    <row r="792" spans="6:10" x14ac:dyDescent="0.4">
      <c r="F792" s="4"/>
      <c r="J792" s="4"/>
    </row>
    <row r="793" spans="6:10" x14ac:dyDescent="0.4">
      <c r="F793" s="4"/>
      <c r="J793" s="4"/>
    </row>
    <row r="794" spans="6:10" x14ac:dyDescent="0.4">
      <c r="F794" s="4"/>
      <c r="J794" s="4"/>
    </row>
    <row r="795" spans="6:10" x14ac:dyDescent="0.4">
      <c r="F795" s="4"/>
      <c r="J795" s="4"/>
    </row>
    <row r="796" spans="6:10" x14ac:dyDescent="0.4">
      <c r="F796" s="4"/>
      <c r="J796" s="4"/>
    </row>
    <row r="797" spans="6:10" x14ac:dyDescent="0.4">
      <c r="F797" s="4"/>
      <c r="J797" s="4"/>
    </row>
    <row r="798" spans="6:10" x14ac:dyDescent="0.4">
      <c r="F798" s="4"/>
      <c r="J798" s="4"/>
    </row>
    <row r="799" spans="6:10" x14ac:dyDescent="0.4">
      <c r="F799" s="4"/>
      <c r="J799" s="4"/>
    </row>
    <row r="800" spans="6:10" x14ac:dyDescent="0.4">
      <c r="F800" s="4"/>
      <c r="J800" s="4"/>
    </row>
    <row r="801" spans="6:10" x14ac:dyDescent="0.4">
      <c r="F801" s="4"/>
      <c r="J801" s="4"/>
    </row>
    <row r="802" spans="6:10" x14ac:dyDescent="0.4">
      <c r="F802" s="4"/>
      <c r="J802" s="4"/>
    </row>
    <row r="803" spans="6:10" x14ac:dyDescent="0.4">
      <c r="F803" s="4"/>
      <c r="J803" s="4"/>
    </row>
    <row r="804" spans="6:10" x14ac:dyDescent="0.4">
      <c r="F804" s="4"/>
      <c r="J804" s="4"/>
    </row>
    <row r="805" spans="6:10" x14ac:dyDescent="0.4">
      <c r="F805" s="4"/>
      <c r="J805" s="4"/>
    </row>
    <row r="806" spans="6:10" x14ac:dyDescent="0.4">
      <c r="F806" s="4"/>
      <c r="J806" s="4"/>
    </row>
    <row r="807" spans="6:10" x14ac:dyDescent="0.4">
      <c r="F807" s="4"/>
      <c r="J807" s="4"/>
    </row>
    <row r="808" spans="6:10" x14ac:dyDescent="0.4">
      <c r="F808" s="4"/>
      <c r="J808" s="4"/>
    </row>
    <row r="809" spans="6:10" x14ac:dyDescent="0.4">
      <c r="F809" s="4"/>
      <c r="J809" s="4"/>
    </row>
    <row r="810" spans="6:10" x14ac:dyDescent="0.4">
      <c r="F810" s="4"/>
      <c r="J810" s="4"/>
    </row>
    <row r="811" spans="6:10" x14ac:dyDescent="0.4">
      <c r="F811" s="4"/>
      <c r="J811" s="4"/>
    </row>
    <row r="812" spans="6:10" x14ac:dyDescent="0.4">
      <c r="F812" s="4"/>
      <c r="J812" s="4"/>
    </row>
    <row r="813" spans="6:10" x14ac:dyDescent="0.4">
      <c r="F813" s="4"/>
      <c r="J813" s="4"/>
    </row>
    <row r="814" spans="6:10" x14ac:dyDescent="0.4">
      <c r="F814" s="4"/>
      <c r="J814" s="4"/>
    </row>
    <row r="815" spans="6:10" x14ac:dyDescent="0.4">
      <c r="F815" s="4"/>
      <c r="J815" s="4"/>
    </row>
    <row r="816" spans="6:10" x14ac:dyDescent="0.4">
      <c r="F816" s="4"/>
      <c r="J816" s="4"/>
    </row>
    <row r="817" spans="6:10" x14ac:dyDescent="0.4">
      <c r="F817" s="4"/>
      <c r="J817" s="4"/>
    </row>
    <row r="818" spans="6:10" x14ac:dyDescent="0.4">
      <c r="F818" s="4"/>
      <c r="J818" s="4"/>
    </row>
    <row r="819" spans="6:10" x14ac:dyDescent="0.4">
      <c r="F819" s="4"/>
      <c r="J819" s="4"/>
    </row>
    <row r="820" spans="6:10" x14ac:dyDescent="0.4">
      <c r="F820" s="4"/>
      <c r="J820" s="4"/>
    </row>
    <row r="821" spans="6:10" x14ac:dyDescent="0.4">
      <c r="F821" s="4"/>
      <c r="J821" s="4"/>
    </row>
    <row r="822" spans="6:10" x14ac:dyDescent="0.4">
      <c r="F822" s="4"/>
      <c r="J822" s="4"/>
    </row>
    <row r="823" spans="6:10" x14ac:dyDescent="0.4">
      <c r="F823" s="4"/>
      <c r="J823" s="4"/>
    </row>
    <row r="824" spans="6:10" x14ac:dyDescent="0.4">
      <c r="F824" s="4"/>
      <c r="J824" s="4"/>
    </row>
    <row r="825" spans="6:10" x14ac:dyDescent="0.4">
      <c r="F825" s="4"/>
      <c r="J825" s="4"/>
    </row>
    <row r="826" spans="6:10" x14ac:dyDescent="0.4">
      <c r="F826" s="4"/>
      <c r="J826" s="4"/>
    </row>
    <row r="827" spans="6:10" x14ac:dyDescent="0.4">
      <c r="F827" s="4"/>
      <c r="J827" s="4"/>
    </row>
    <row r="828" spans="6:10" x14ac:dyDescent="0.4">
      <c r="F828" s="4"/>
      <c r="J828" s="4"/>
    </row>
    <row r="829" spans="6:10" x14ac:dyDescent="0.4">
      <c r="F829" s="4"/>
      <c r="J829" s="4"/>
    </row>
    <row r="830" spans="6:10" x14ac:dyDescent="0.4">
      <c r="F830" s="4"/>
      <c r="J830" s="4"/>
    </row>
    <row r="831" spans="6:10" x14ac:dyDescent="0.4">
      <c r="F831" s="4"/>
      <c r="J831" s="4"/>
    </row>
    <row r="832" spans="6:10" x14ac:dyDescent="0.4">
      <c r="F832" s="4"/>
      <c r="J832" s="4"/>
    </row>
    <row r="833" spans="6:10" x14ac:dyDescent="0.4">
      <c r="F833" s="4"/>
      <c r="J833" s="4"/>
    </row>
    <row r="834" spans="6:10" x14ac:dyDescent="0.4">
      <c r="F834" s="4"/>
      <c r="J834" s="4"/>
    </row>
    <row r="835" spans="6:10" x14ac:dyDescent="0.4">
      <c r="F835" s="4"/>
      <c r="J835" s="4"/>
    </row>
    <row r="836" spans="6:10" x14ac:dyDescent="0.4">
      <c r="F836" s="4"/>
      <c r="J836" s="4"/>
    </row>
    <row r="837" spans="6:10" x14ac:dyDescent="0.4">
      <c r="F837" s="4"/>
      <c r="J837" s="4"/>
    </row>
    <row r="838" spans="6:10" x14ac:dyDescent="0.4">
      <c r="F838" s="4"/>
      <c r="J838" s="4"/>
    </row>
    <row r="839" spans="6:10" x14ac:dyDescent="0.4">
      <c r="F839" s="4"/>
      <c r="J839" s="4"/>
    </row>
    <row r="840" spans="6:10" x14ac:dyDescent="0.4">
      <c r="F840" s="4"/>
      <c r="J840" s="4"/>
    </row>
    <row r="841" spans="6:10" x14ac:dyDescent="0.4">
      <c r="F841" s="4"/>
      <c r="J841" s="4"/>
    </row>
    <row r="842" spans="6:10" x14ac:dyDescent="0.4">
      <c r="F842" s="4"/>
      <c r="J842" s="4"/>
    </row>
    <row r="843" spans="6:10" x14ac:dyDescent="0.4">
      <c r="F843" s="4"/>
      <c r="J843" s="4"/>
    </row>
    <row r="844" spans="6:10" x14ac:dyDescent="0.4">
      <c r="F844" s="4"/>
      <c r="J844" s="4"/>
    </row>
    <row r="845" spans="6:10" x14ac:dyDescent="0.4">
      <c r="F845" s="4"/>
      <c r="J845" s="4"/>
    </row>
    <row r="846" spans="6:10" x14ac:dyDescent="0.4">
      <c r="F846" s="4"/>
      <c r="J846" s="4"/>
    </row>
    <row r="847" spans="6:10" x14ac:dyDescent="0.4">
      <c r="F847" s="4"/>
      <c r="J847" s="4"/>
    </row>
    <row r="848" spans="6:10" x14ac:dyDescent="0.4">
      <c r="F848" s="4"/>
      <c r="J848" s="4"/>
    </row>
  </sheetData>
  <sortState xmlns:xlrd2="http://schemas.microsoft.com/office/spreadsheetml/2017/richdata2" ref="M2:M45">
    <sortCondition ref="M2:M45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1670-61DF-488A-BAAE-6C687A685544}">
  <dimension ref="B1:C114"/>
  <sheetViews>
    <sheetView workbookViewId="0"/>
  </sheetViews>
  <sheetFormatPr defaultColWidth="11.44140625" defaultRowHeight="12.3" x14ac:dyDescent="0.4"/>
  <cols>
    <col min="2" max="2" width="34.83203125" style="63" customWidth="1"/>
  </cols>
  <sheetData>
    <row r="1" spans="2:3" x14ac:dyDescent="0.4">
      <c r="B1" s="64" t="s">
        <v>130</v>
      </c>
      <c r="C1" s="63">
        <v>1</v>
      </c>
    </row>
    <row r="2" spans="2:3" x14ac:dyDescent="0.4">
      <c r="B2" s="63" t="s">
        <v>131</v>
      </c>
      <c r="C2" s="63">
        <v>1</v>
      </c>
    </row>
    <row r="3" spans="2:3" x14ac:dyDescent="0.4">
      <c r="B3" s="63" t="s">
        <v>132</v>
      </c>
      <c r="C3" s="63">
        <v>1</v>
      </c>
    </row>
    <row r="4" spans="2:3" x14ac:dyDescent="0.4">
      <c r="B4" s="63" t="s">
        <v>133</v>
      </c>
      <c r="C4" s="63">
        <v>1</v>
      </c>
    </row>
    <row r="5" spans="2:3" x14ac:dyDescent="0.4">
      <c r="B5" s="63" t="s">
        <v>134</v>
      </c>
      <c r="C5" s="63">
        <v>1</v>
      </c>
    </row>
    <row r="6" spans="2:3" x14ac:dyDescent="0.4">
      <c r="B6" s="63" t="s">
        <v>73</v>
      </c>
      <c r="C6" s="63">
        <v>4</v>
      </c>
    </row>
    <row r="7" spans="2:3" x14ac:dyDescent="0.4">
      <c r="B7" s="63" t="s">
        <v>44</v>
      </c>
      <c r="C7">
        <v>96</v>
      </c>
    </row>
    <row r="8" spans="2:3" x14ac:dyDescent="0.4">
      <c r="B8" s="63" t="s">
        <v>74</v>
      </c>
      <c r="C8" s="63">
        <v>8</v>
      </c>
    </row>
    <row r="9" spans="2:3" x14ac:dyDescent="0.4">
      <c r="B9" s="63" t="s">
        <v>46</v>
      </c>
      <c r="C9">
        <v>53</v>
      </c>
    </row>
    <row r="10" spans="2:3" x14ac:dyDescent="0.4">
      <c r="B10" s="63" t="s">
        <v>47</v>
      </c>
      <c r="C10">
        <v>10</v>
      </c>
    </row>
    <row r="11" spans="2:3" x14ac:dyDescent="0.4">
      <c r="B11" s="63" t="s">
        <v>48</v>
      </c>
      <c r="C11">
        <v>56</v>
      </c>
    </row>
    <row r="12" spans="2:3" x14ac:dyDescent="0.4">
      <c r="B12" s="63" t="s">
        <v>49</v>
      </c>
      <c r="C12" s="63">
        <v>4</v>
      </c>
    </row>
    <row r="13" spans="2:3" x14ac:dyDescent="0.4">
      <c r="B13" s="63" t="s">
        <v>50</v>
      </c>
      <c r="C13">
        <v>28</v>
      </c>
    </row>
    <row r="14" spans="2:3" x14ac:dyDescent="0.4">
      <c r="B14" s="63" t="s">
        <v>76</v>
      </c>
      <c r="C14">
        <v>6</v>
      </c>
    </row>
    <row r="15" spans="2:3" x14ac:dyDescent="0.4">
      <c r="B15" s="63" t="s">
        <v>51</v>
      </c>
      <c r="C15" s="63">
        <v>2</v>
      </c>
    </row>
    <row r="16" spans="2:3" x14ac:dyDescent="0.4">
      <c r="B16" s="63" t="s">
        <v>79</v>
      </c>
      <c r="C16" s="63">
        <v>1</v>
      </c>
    </row>
    <row r="17" spans="2:3" x14ac:dyDescent="0.4">
      <c r="B17" s="63" t="s">
        <v>81</v>
      </c>
      <c r="C17" s="63">
        <v>3</v>
      </c>
    </row>
    <row r="18" spans="2:3" x14ac:dyDescent="0.4">
      <c r="B18" s="63" t="s">
        <v>82</v>
      </c>
      <c r="C18" s="63">
        <v>2</v>
      </c>
    </row>
    <row r="19" spans="2:3" x14ac:dyDescent="0.4">
      <c r="B19" s="63" t="s">
        <v>135</v>
      </c>
      <c r="C19" s="63">
        <v>2</v>
      </c>
    </row>
    <row r="20" spans="2:3" x14ac:dyDescent="0.4">
      <c r="B20" s="63" t="s">
        <v>136</v>
      </c>
      <c r="C20" s="63">
        <v>2</v>
      </c>
    </row>
    <row r="21" spans="2:3" x14ac:dyDescent="0.4">
      <c r="B21" s="63" t="s">
        <v>137</v>
      </c>
      <c r="C21" s="63">
        <v>2</v>
      </c>
    </row>
    <row r="22" spans="2:3" x14ac:dyDescent="0.4">
      <c r="B22" s="63" t="s">
        <v>32</v>
      </c>
      <c r="C22">
        <v>18</v>
      </c>
    </row>
    <row r="23" spans="2:3" x14ac:dyDescent="0.4">
      <c r="B23" s="63" t="s">
        <v>34</v>
      </c>
      <c r="C23" s="63">
        <v>1</v>
      </c>
    </row>
    <row r="24" spans="2:3" x14ac:dyDescent="0.4">
      <c r="B24" s="63" t="s">
        <v>36</v>
      </c>
      <c r="C24" s="63">
        <v>1</v>
      </c>
    </row>
    <row r="25" spans="2:3" x14ac:dyDescent="0.4">
      <c r="B25" s="63" t="s">
        <v>11</v>
      </c>
    </row>
    <row r="26" spans="2:3" x14ac:dyDescent="0.4">
      <c r="B26" s="63" t="s">
        <v>14</v>
      </c>
      <c r="C26">
        <v>3</v>
      </c>
    </row>
    <row r="27" spans="2:3" x14ac:dyDescent="0.4">
      <c r="B27" s="63" t="s">
        <v>16</v>
      </c>
      <c r="C27">
        <v>2</v>
      </c>
    </row>
    <row r="28" spans="2:3" x14ac:dyDescent="0.4">
      <c r="B28" s="63" t="s">
        <v>17</v>
      </c>
      <c r="C28">
        <v>2</v>
      </c>
    </row>
    <row r="29" spans="2:3" x14ac:dyDescent="0.4">
      <c r="B29" s="63" t="s">
        <v>18</v>
      </c>
    </row>
    <row r="31" spans="2:3" x14ac:dyDescent="0.4">
      <c r="B31" s="63" t="s">
        <v>138</v>
      </c>
    </row>
    <row r="32" spans="2:3" x14ac:dyDescent="0.4">
      <c r="B32" s="59" t="s">
        <v>139</v>
      </c>
      <c r="C32" s="59"/>
    </row>
    <row r="34" spans="2:3" x14ac:dyDescent="0.4">
      <c r="B34" s="63" t="s">
        <v>140</v>
      </c>
      <c r="C34">
        <v>18</v>
      </c>
    </row>
    <row r="35" spans="2:3" x14ac:dyDescent="0.4">
      <c r="B35" s="63" t="s">
        <v>73</v>
      </c>
      <c r="C35">
        <v>8</v>
      </c>
    </row>
    <row r="36" spans="2:3" x14ac:dyDescent="0.4">
      <c r="B36" s="63" t="s">
        <v>44</v>
      </c>
      <c r="C36" s="63">
        <v>42</v>
      </c>
    </row>
    <row r="37" spans="2:3" x14ac:dyDescent="0.4">
      <c r="B37" s="63" t="s">
        <v>74</v>
      </c>
      <c r="C37">
        <v>16</v>
      </c>
    </row>
    <row r="38" spans="2:3" x14ac:dyDescent="0.4">
      <c r="B38" s="63" t="s">
        <v>46</v>
      </c>
      <c r="C38">
        <v>49</v>
      </c>
    </row>
    <row r="39" spans="2:3" x14ac:dyDescent="0.4">
      <c r="B39" s="63" t="s">
        <v>47</v>
      </c>
      <c r="C39">
        <v>10</v>
      </c>
    </row>
    <row r="40" spans="2:3" x14ac:dyDescent="0.4">
      <c r="B40" s="63" t="s">
        <v>75</v>
      </c>
      <c r="C40" s="63">
        <v>2</v>
      </c>
    </row>
    <row r="41" spans="2:3" x14ac:dyDescent="0.4">
      <c r="B41" s="63" t="s">
        <v>50</v>
      </c>
      <c r="C41">
        <v>34</v>
      </c>
    </row>
    <row r="42" spans="2:3" x14ac:dyDescent="0.4">
      <c r="B42" s="63" t="s">
        <v>76</v>
      </c>
      <c r="C42">
        <v>13</v>
      </c>
    </row>
    <row r="43" spans="2:3" x14ac:dyDescent="0.4">
      <c r="B43" s="63" t="s">
        <v>77</v>
      </c>
      <c r="C43" s="63">
        <v>2</v>
      </c>
    </row>
    <row r="44" spans="2:3" x14ac:dyDescent="0.4">
      <c r="B44" s="63" t="s">
        <v>78</v>
      </c>
      <c r="C44" s="63">
        <v>1</v>
      </c>
    </row>
    <row r="45" spans="2:3" x14ac:dyDescent="0.4">
      <c r="B45" s="63" t="s">
        <v>79</v>
      </c>
      <c r="C45">
        <v>3</v>
      </c>
    </row>
    <row r="46" spans="2:3" x14ac:dyDescent="0.4">
      <c r="B46" s="63" t="s">
        <v>80</v>
      </c>
    </row>
    <row r="47" spans="2:3" x14ac:dyDescent="0.4">
      <c r="B47" s="63" t="s">
        <v>81</v>
      </c>
      <c r="C47">
        <v>10</v>
      </c>
    </row>
    <row r="48" spans="2:3" x14ac:dyDescent="0.4">
      <c r="B48" s="63" t="s">
        <v>82</v>
      </c>
      <c r="C48">
        <v>4</v>
      </c>
    </row>
    <row r="49" spans="2:3" x14ac:dyDescent="0.4">
      <c r="B49" s="63" t="s">
        <v>85</v>
      </c>
      <c r="C49">
        <v>6</v>
      </c>
    </row>
    <row r="50" spans="2:3" x14ac:dyDescent="0.4">
      <c r="B50" s="63" t="s">
        <v>121</v>
      </c>
      <c r="C50">
        <v>2</v>
      </c>
    </row>
    <row r="51" spans="2:3" x14ac:dyDescent="0.4">
      <c r="B51" s="63" t="s">
        <v>141</v>
      </c>
      <c r="C51">
        <v>2</v>
      </c>
    </row>
    <row r="52" spans="2:3" x14ac:dyDescent="0.4">
      <c r="B52" s="63" t="s">
        <v>61</v>
      </c>
      <c r="C52" s="63">
        <v>1</v>
      </c>
    </row>
    <row r="53" spans="2:3" x14ac:dyDescent="0.4">
      <c r="B53" s="63" t="s">
        <v>63</v>
      </c>
      <c r="C53" s="63">
        <v>1</v>
      </c>
    </row>
    <row r="54" spans="2:3" x14ac:dyDescent="0.4">
      <c r="B54" s="63" t="s">
        <v>65</v>
      </c>
      <c r="C54" s="63">
        <v>1</v>
      </c>
    </row>
    <row r="55" spans="2:3" x14ac:dyDescent="0.4">
      <c r="B55" s="63" t="s">
        <v>67</v>
      </c>
      <c r="C55" s="63">
        <v>1</v>
      </c>
    </row>
    <row r="56" spans="2:3" x14ac:dyDescent="0.4">
      <c r="B56" s="63" t="s">
        <v>142</v>
      </c>
      <c r="C56" s="63">
        <v>1</v>
      </c>
    </row>
    <row r="57" spans="2:3" x14ac:dyDescent="0.4">
      <c r="B57" s="63" t="s">
        <v>143</v>
      </c>
      <c r="C57" s="63">
        <v>1</v>
      </c>
    </row>
    <row r="58" spans="2:3" x14ac:dyDescent="0.4">
      <c r="B58" s="63" t="s">
        <v>144</v>
      </c>
      <c r="C58" s="63">
        <v>1</v>
      </c>
    </row>
    <row r="59" spans="2:3" x14ac:dyDescent="0.4">
      <c r="B59" s="63" t="s">
        <v>88</v>
      </c>
      <c r="C59" s="63">
        <v>2</v>
      </c>
    </row>
    <row r="60" spans="2:3" x14ac:dyDescent="0.4">
      <c r="B60" s="63" t="s">
        <v>56</v>
      </c>
      <c r="C60" s="63">
        <v>1</v>
      </c>
    </row>
    <row r="61" spans="2:3" x14ac:dyDescent="0.4">
      <c r="B61" s="63" t="s">
        <v>58</v>
      </c>
      <c r="C61" s="63">
        <v>1</v>
      </c>
    </row>
    <row r="62" spans="2:3" x14ac:dyDescent="0.4">
      <c r="B62" s="63" t="s">
        <v>59</v>
      </c>
      <c r="C62" s="63">
        <v>1</v>
      </c>
    </row>
    <row r="63" spans="2:3" x14ac:dyDescent="0.4">
      <c r="B63" s="63" t="s">
        <v>60</v>
      </c>
      <c r="C63">
        <v>10</v>
      </c>
    </row>
    <row r="64" spans="2:3" x14ac:dyDescent="0.4">
      <c r="B64" s="63" t="s">
        <v>145</v>
      </c>
      <c r="C64">
        <v>2</v>
      </c>
    </row>
    <row r="65" spans="2:3" x14ac:dyDescent="0.4">
      <c r="B65" s="63" t="s">
        <v>146</v>
      </c>
      <c r="C65">
        <v>2</v>
      </c>
    </row>
    <row r="66" spans="2:3" x14ac:dyDescent="0.4">
      <c r="B66" s="63" t="s">
        <v>92</v>
      </c>
      <c r="C66">
        <v>14</v>
      </c>
    </row>
    <row r="68" spans="2:3" x14ac:dyDescent="0.4">
      <c r="B68" s="63" t="s">
        <v>138</v>
      </c>
    </row>
    <row r="69" spans="2:3" x14ac:dyDescent="0.4">
      <c r="B69" s="59" t="s">
        <v>147</v>
      </c>
      <c r="C69" s="59"/>
    </row>
    <row r="71" spans="2:3" x14ac:dyDescent="0.4">
      <c r="B71" s="63" t="s">
        <v>83</v>
      </c>
      <c r="C71">
        <v>8</v>
      </c>
    </row>
    <row r="72" spans="2:3" x14ac:dyDescent="0.4">
      <c r="B72" s="63" t="s">
        <v>148</v>
      </c>
      <c r="C72" s="63">
        <v>1</v>
      </c>
    </row>
    <row r="73" spans="2:3" x14ac:dyDescent="0.4">
      <c r="B73" s="63" t="s">
        <v>149</v>
      </c>
      <c r="C73" s="63">
        <v>1</v>
      </c>
    </row>
    <row r="74" spans="2:3" x14ac:dyDescent="0.4">
      <c r="B74" s="63" t="s">
        <v>150</v>
      </c>
      <c r="C74" s="63">
        <v>1</v>
      </c>
    </row>
    <row r="75" spans="2:3" x14ac:dyDescent="0.4">
      <c r="B75" s="63" t="s">
        <v>150</v>
      </c>
      <c r="C75" s="63">
        <v>1</v>
      </c>
    </row>
    <row r="76" spans="2:3" x14ac:dyDescent="0.4">
      <c r="B76" s="63" t="s">
        <v>151</v>
      </c>
      <c r="C76" s="63">
        <v>1</v>
      </c>
    </row>
    <row r="77" spans="2:3" x14ac:dyDescent="0.4">
      <c r="B77" s="63" t="s">
        <v>152</v>
      </c>
      <c r="C77" s="63">
        <v>1</v>
      </c>
    </row>
    <row r="78" spans="2:3" x14ac:dyDescent="0.4">
      <c r="B78" s="63" t="s">
        <v>73</v>
      </c>
      <c r="C78" s="63">
        <v>4</v>
      </c>
    </row>
    <row r="79" spans="2:3" x14ac:dyDescent="0.4">
      <c r="B79" s="63" t="s">
        <v>44</v>
      </c>
      <c r="C79" s="63">
        <v>54</v>
      </c>
    </row>
    <row r="80" spans="2:3" x14ac:dyDescent="0.4">
      <c r="B80" s="63" t="s">
        <v>74</v>
      </c>
      <c r="C80" s="63">
        <v>15</v>
      </c>
    </row>
    <row r="81" spans="2:3" x14ac:dyDescent="0.4">
      <c r="B81" s="63" t="s">
        <v>110</v>
      </c>
      <c r="C81" s="63">
        <v>12</v>
      </c>
    </row>
    <row r="82" spans="2:3" x14ac:dyDescent="0.4">
      <c r="B82" s="63" t="s">
        <v>46</v>
      </c>
      <c r="C82">
        <v>33</v>
      </c>
    </row>
    <row r="83" spans="2:3" x14ac:dyDescent="0.4">
      <c r="B83" s="63" t="s">
        <v>47</v>
      </c>
      <c r="C83">
        <v>5</v>
      </c>
    </row>
    <row r="84" spans="2:3" x14ac:dyDescent="0.4">
      <c r="B84" s="63" t="s">
        <v>111</v>
      </c>
      <c r="C84" s="63">
        <v>4</v>
      </c>
    </row>
    <row r="85" spans="2:3" x14ac:dyDescent="0.4">
      <c r="B85" s="63" t="s">
        <v>112</v>
      </c>
      <c r="C85" s="63">
        <v>4</v>
      </c>
    </row>
    <row r="86" spans="2:3" x14ac:dyDescent="0.4">
      <c r="B86" s="63" t="s">
        <v>48</v>
      </c>
      <c r="C86" s="63">
        <v>1</v>
      </c>
    </row>
    <row r="87" spans="2:3" x14ac:dyDescent="0.4">
      <c r="B87" s="63" t="s">
        <v>113</v>
      </c>
      <c r="C87" s="63">
        <v>12</v>
      </c>
    </row>
    <row r="88" spans="2:3" x14ac:dyDescent="0.4">
      <c r="B88" s="63" t="s">
        <v>75</v>
      </c>
      <c r="C88" s="63">
        <v>2</v>
      </c>
    </row>
    <row r="89" spans="2:3" x14ac:dyDescent="0.4">
      <c r="B89" s="63" t="s">
        <v>114</v>
      </c>
      <c r="C89" s="63">
        <v>8</v>
      </c>
    </row>
    <row r="90" spans="2:3" x14ac:dyDescent="0.4">
      <c r="B90" s="63" t="s">
        <v>50</v>
      </c>
      <c r="C90" s="63">
        <v>15</v>
      </c>
    </row>
    <row r="91" spans="2:3" x14ac:dyDescent="0.4">
      <c r="B91" s="63" t="s">
        <v>76</v>
      </c>
      <c r="C91">
        <v>23</v>
      </c>
    </row>
    <row r="92" spans="2:3" x14ac:dyDescent="0.4">
      <c r="B92" s="63" t="s">
        <v>51</v>
      </c>
      <c r="C92" s="63">
        <v>4</v>
      </c>
    </row>
    <row r="93" spans="2:3" x14ac:dyDescent="0.4">
      <c r="B93" s="63" t="s">
        <v>79</v>
      </c>
      <c r="C93" s="63">
        <v>1</v>
      </c>
    </row>
    <row r="94" spans="2:3" x14ac:dyDescent="0.4">
      <c r="B94" s="63" t="s">
        <v>80</v>
      </c>
      <c r="C94" s="63">
        <v>2</v>
      </c>
    </row>
    <row r="95" spans="2:3" x14ac:dyDescent="0.4">
      <c r="B95" s="63" t="s">
        <v>81</v>
      </c>
      <c r="C95" s="63">
        <v>19</v>
      </c>
    </row>
    <row r="96" spans="2:3" x14ac:dyDescent="0.4">
      <c r="B96" s="63" t="s">
        <v>82</v>
      </c>
      <c r="C96" s="63">
        <v>6</v>
      </c>
    </row>
    <row r="97" spans="2:3" x14ac:dyDescent="0.4">
      <c r="B97" s="63" t="s">
        <v>85</v>
      </c>
      <c r="C97" s="63">
        <v>15</v>
      </c>
    </row>
    <row r="98" spans="2:3" x14ac:dyDescent="0.4">
      <c r="B98" s="63" t="s">
        <v>121</v>
      </c>
      <c r="C98">
        <v>3</v>
      </c>
    </row>
    <row r="99" spans="2:3" x14ac:dyDescent="0.4">
      <c r="B99" s="63" t="s">
        <v>153</v>
      </c>
      <c r="C99">
        <v>2</v>
      </c>
    </row>
    <row r="100" spans="2:3" x14ac:dyDescent="0.4">
      <c r="B100" s="63" t="s">
        <v>154</v>
      </c>
      <c r="C100" s="63">
        <v>1</v>
      </c>
    </row>
    <row r="101" spans="2:3" x14ac:dyDescent="0.4">
      <c r="B101" s="63" t="s">
        <v>155</v>
      </c>
      <c r="C101" s="63">
        <v>1</v>
      </c>
    </row>
    <row r="102" spans="2:3" x14ac:dyDescent="0.4">
      <c r="B102" s="63" t="s">
        <v>100</v>
      </c>
      <c r="C102" s="63">
        <v>1</v>
      </c>
    </row>
    <row r="103" spans="2:3" x14ac:dyDescent="0.4">
      <c r="B103" s="63" t="s">
        <v>102</v>
      </c>
      <c r="C103" s="63">
        <v>1</v>
      </c>
    </row>
    <row r="104" spans="2:3" x14ac:dyDescent="0.4">
      <c r="B104" s="63" t="s">
        <v>104</v>
      </c>
      <c r="C104" s="63">
        <v>1</v>
      </c>
    </row>
    <row r="105" spans="2:3" x14ac:dyDescent="0.4">
      <c r="B105" s="63" t="s">
        <v>106</v>
      </c>
      <c r="C105" s="63">
        <v>1</v>
      </c>
    </row>
    <row r="106" spans="2:3" x14ac:dyDescent="0.4">
      <c r="B106" s="63" t="s">
        <v>156</v>
      </c>
      <c r="C106" s="63">
        <v>1</v>
      </c>
    </row>
    <row r="107" spans="2:3" x14ac:dyDescent="0.4">
      <c r="B107" s="63" t="s">
        <v>124</v>
      </c>
      <c r="C107" s="63">
        <v>1</v>
      </c>
    </row>
    <row r="108" spans="2:3" x14ac:dyDescent="0.4">
      <c r="B108" s="63" t="s">
        <v>88</v>
      </c>
      <c r="C108" s="63">
        <v>1</v>
      </c>
    </row>
    <row r="109" spans="2:3" x14ac:dyDescent="0.4">
      <c r="B109" s="63" t="s">
        <v>95</v>
      </c>
      <c r="C109" s="63">
        <v>1</v>
      </c>
    </row>
    <row r="110" spans="2:3" x14ac:dyDescent="0.4">
      <c r="B110" s="63" t="s">
        <v>157</v>
      </c>
      <c r="C110" s="63">
        <v>1</v>
      </c>
    </row>
    <row r="111" spans="2:3" x14ac:dyDescent="0.4">
      <c r="B111" s="63" t="s">
        <v>145</v>
      </c>
      <c r="C111" s="63">
        <v>1</v>
      </c>
    </row>
    <row r="112" spans="2:3" x14ac:dyDescent="0.4">
      <c r="B112" s="63" t="s">
        <v>146</v>
      </c>
      <c r="C112" s="63">
        <v>1</v>
      </c>
    </row>
    <row r="113" spans="2:3" x14ac:dyDescent="0.4">
      <c r="B113" s="63" t="s">
        <v>158</v>
      </c>
      <c r="C113" s="63">
        <v>1</v>
      </c>
    </row>
    <row r="114" spans="2:3" x14ac:dyDescent="0.4">
      <c r="B114" s="63" t="s">
        <v>92</v>
      </c>
      <c r="C11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2"/>
  <sheetViews>
    <sheetView workbookViewId="0"/>
  </sheetViews>
  <sheetFormatPr defaultColWidth="14.44140625" defaultRowHeight="36" customHeight="1" x14ac:dyDescent="0.4"/>
  <cols>
    <col min="1" max="1" width="11.71875" style="43" customWidth="1"/>
    <col min="2" max="2" width="22" style="43" customWidth="1"/>
    <col min="3" max="3" width="57.1640625" style="13" customWidth="1"/>
    <col min="4" max="4" width="22.83203125" style="13" hidden="1" customWidth="1"/>
    <col min="5" max="5" width="19.71875" style="13" hidden="1" customWidth="1"/>
    <col min="6" max="6" width="5.83203125" style="43" hidden="1" customWidth="1"/>
    <col min="7" max="7" width="44.27734375" style="13" hidden="1" customWidth="1"/>
    <col min="8" max="8" width="16.1640625" style="43" hidden="1" customWidth="1"/>
    <col min="9" max="9" width="15.71875" style="43" hidden="1" customWidth="1"/>
    <col min="10" max="10" width="5" style="45" hidden="1" customWidth="1"/>
    <col min="11" max="11" width="12.44140625" style="43" customWidth="1"/>
    <col min="12" max="12" width="13.71875" style="43" customWidth="1"/>
    <col min="13" max="13" width="14.1640625" style="43" customWidth="1"/>
    <col min="14" max="14" width="35.27734375" style="43" customWidth="1"/>
    <col min="15" max="16384" width="14.44140625" style="43"/>
  </cols>
  <sheetData>
    <row r="1" spans="1:33" s="19" customFormat="1" ht="36" customHeight="1" x14ac:dyDescent="0.5">
      <c r="A1" s="14"/>
      <c r="B1" s="14"/>
      <c r="C1" s="15" t="s">
        <v>0</v>
      </c>
      <c r="D1" s="16" t="s">
        <v>159</v>
      </c>
      <c r="E1" s="16" t="s">
        <v>160</v>
      </c>
      <c r="F1" s="14" t="s">
        <v>161</v>
      </c>
      <c r="G1" s="15" t="s">
        <v>1</v>
      </c>
      <c r="H1" s="14" t="s">
        <v>2</v>
      </c>
      <c r="I1" s="17" t="s">
        <v>3</v>
      </c>
      <c r="J1" s="18" t="s">
        <v>4</v>
      </c>
      <c r="K1" s="14" t="s">
        <v>5</v>
      </c>
      <c r="L1" s="14" t="s">
        <v>6</v>
      </c>
      <c r="M1" s="17" t="s">
        <v>7</v>
      </c>
      <c r="N1" s="14" t="s">
        <v>8</v>
      </c>
    </row>
    <row r="2" spans="1:33" ht="36" customHeight="1" x14ac:dyDescent="0.85">
      <c r="A2" s="1"/>
      <c r="B2" s="46" t="s">
        <v>9</v>
      </c>
      <c r="C2" s="11"/>
      <c r="D2" s="11"/>
      <c r="E2" s="11"/>
      <c r="F2" s="1"/>
      <c r="G2" s="11"/>
      <c r="H2" s="1"/>
      <c r="I2" s="2"/>
      <c r="J2" s="9"/>
      <c r="K2" s="1"/>
      <c r="L2" s="1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s="44" customFormat="1" ht="36" customHeight="1" x14ac:dyDescent="0.55000000000000004">
      <c r="A3" s="47"/>
      <c r="B3" s="23" t="s">
        <v>10</v>
      </c>
      <c r="C3" s="24" t="s">
        <v>162</v>
      </c>
      <c r="D3" s="24"/>
      <c r="E3" s="24"/>
      <c r="F3" s="8" t="s">
        <v>163</v>
      </c>
      <c r="G3" s="26" t="s">
        <v>164</v>
      </c>
      <c r="H3" s="27"/>
      <c r="I3" s="25">
        <v>1.1399999999999999</v>
      </c>
      <c r="J3" s="25">
        <v>6</v>
      </c>
      <c r="K3" s="25">
        <v>5.6</v>
      </c>
      <c r="L3" s="22">
        <f>I3*K3</f>
        <v>6.3839999999999995</v>
      </c>
      <c r="M3" s="29">
        <f>L3*1.2</f>
        <v>7.6607999999999992</v>
      </c>
      <c r="N3" s="22" t="s">
        <v>13</v>
      </c>
      <c r="O3" s="22"/>
      <c r="P3" s="22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3" s="44" customFormat="1" ht="36" customHeight="1" x14ac:dyDescent="0.55000000000000004">
      <c r="A4" s="47"/>
      <c r="B4" s="23" t="s">
        <v>10</v>
      </c>
      <c r="C4" s="30" t="s">
        <v>165</v>
      </c>
      <c r="D4" s="30"/>
      <c r="E4" s="30"/>
      <c r="F4" s="8" t="s">
        <v>163</v>
      </c>
      <c r="G4" s="26" t="s">
        <v>164</v>
      </c>
      <c r="H4" s="27"/>
      <c r="I4" s="25">
        <v>0.85499999999999998</v>
      </c>
      <c r="J4" s="25">
        <v>4</v>
      </c>
      <c r="K4" s="25">
        <v>5.6</v>
      </c>
      <c r="L4" s="22">
        <f t="shared" ref="L4:L10" si="0">I4*K4</f>
        <v>4.7879999999999994</v>
      </c>
      <c r="M4" s="29">
        <f t="shared" ref="M4:M34" si="1">L4*1.2</f>
        <v>5.7455999999999987</v>
      </c>
      <c r="N4" s="22" t="s">
        <v>13</v>
      </c>
      <c r="O4" s="22"/>
      <c r="P4" s="22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3" s="44" customFormat="1" ht="36" customHeight="1" x14ac:dyDescent="0.55000000000000004">
      <c r="A5" s="47"/>
      <c r="B5" s="23" t="s">
        <v>10</v>
      </c>
      <c r="C5" s="26" t="s">
        <v>166</v>
      </c>
      <c r="D5" s="26"/>
      <c r="E5" s="26"/>
      <c r="F5" s="8" t="s">
        <v>163</v>
      </c>
      <c r="G5" s="26" t="s">
        <v>164</v>
      </c>
      <c r="H5" s="27"/>
      <c r="I5" s="25">
        <v>0.85499999999999998</v>
      </c>
      <c r="J5" s="25">
        <v>2</v>
      </c>
      <c r="K5" s="25">
        <v>5.6</v>
      </c>
      <c r="L5" s="22">
        <f t="shared" si="0"/>
        <v>4.7879999999999994</v>
      </c>
      <c r="M5" s="29">
        <f t="shared" si="1"/>
        <v>5.7455999999999987</v>
      </c>
      <c r="N5" s="22" t="s">
        <v>13</v>
      </c>
      <c r="O5" s="22"/>
      <c r="P5" s="22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3" s="44" customFormat="1" ht="36" customHeight="1" x14ac:dyDescent="0.55000000000000004">
      <c r="A6" s="47"/>
      <c r="B6" s="23" t="s">
        <v>10</v>
      </c>
      <c r="C6" s="26" t="s">
        <v>167</v>
      </c>
      <c r="D6" s="26"/>
      <c r="E6" s="26"/>
      <c r="F6" s="8" t="s">
        <v>163</v>
      </c>
      <c r="G6" s="26" t="s">
        <v>164</v>
      </c>
      <c r="H6" s="27"/>
      <c r="I6" s="25">
        <v>0.85499999999999998</v>
      </c>
      <c r="J6" s="25">
        <v>2</v>
      </c>
      <c r="K6" s="25">
        <v>5.6</v>
      </c>
      <c r="L6" s="22">
        <f t="shared" si="0"/>
        <v>4.7879999999999994</v>
      </c>
      <c r="M6" s="29">
        <f t="shared" si="1"/>
        <v>5.7455999999999987</v>
      </c>
      <c r="N6" s="22" t="s">
        <v>13</v>
      </c>
      <c r="O6" s="22"/>
      <c r="P6" s="22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1:33" s="44" customFormat="1" ht="36" customHeight="1" x14ac:dyDescent="0.55000000000000004">
      <c r="A7" s="47"/>
      <c r="B7" s="23" t="s">
        <v>10</v>
      </c>
      <c r="C7" s="26" t="s">
        <v>168</v>
      </c>
      <c r="D7" s="26"/>
      <c r="E7" s="26"/>
      <c r="F7" s="8" t="s">
        <v>163</v>
      </c>
      <c r="G7" s="26" t="s">
        <v>164</v>
      </c>
      <c r="H7" s="27"/>
      <c r="I7" s="25">
        <v>0.82499999999999996</v>
      </c>
      <c r="J7" s="25">
        <v>4</v>
      </c>
      <c r="K7" s="25">
        <v>5.6</v>
      </c>
      <c r="L7" s="22">
        <f t="shared" si="0"/>
        <v>4.6199999999999992</v>
      </c>
      <c r="M7" s="29">
        <f t="shared" si="1"/>
        <v>5.5439999999999987</v>
      </c>
      <c r="N7" s="22" t="s">
        <v>13</v>
      </c>
      <c r="O7" s="22"/>
      <c r="P7" s="22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s="44" customFormat="1" ht="36" customHeight="1" x14ac:dyDescent="0.55000000000000004">
      <c r="A8" s="47"/>
      <c r="B8" s="23" t="s">
        <v>10</v>
      </c>
      <c r="C8" s="26" t="s">
        <v>169</v>
      </c>
      <c r="D8" s="26"/>
      <c r="E8" s="26"/>
      <c r="F8" s="8" t="s">
        <v>163</v>
      </c>
      <c r="G8" s="26" t="s">
        <v>164</v>
      </c>
      <c r="H8" s="27"/>
      <c r="I8" s="25">
        <v>1.1399999999999999</v>
      </c>
      <c r="J8" s="25">
        <v>1</v>
      </c>
      <c r="K8" s="25">
        <v>5.6</v>
      </c>
      <c r="L8" s="22">
        <f t="shared" si="0"/>
        <v>6.3839999999999995</v>
      </c>
      <c r="M8" s="29">
        <f t="shared" si="1"/>
        <v>7.6607999999999992</v>
      </c>
      <c r="N8" s="22" t="s">
        <v>13</v>
      </c>
      <c r="O8" s="22"/>
      <c r="P8" s="22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s="44" customFormat="1" ht="36" customHeight="1" x14ac:dyDescent="0.55000000000000004">
      <c r="A9" s="47"/>
      <c r="B9" s="23" t="s">
        <v>10</v>
      </c>
      <c r="C9" s="26" t="s">
        <v>170</v>
      </c>
      <c r="D9" s="26"/>
      <c r="E9" s="26"/>
      <c r="F9" s="8" t="s">
        <v>163</v>
      </c>
      <c r="G9" s="26" t="s">
        <v>164</v>
      </c>
      <c r="H9" s="27"/>
      <c r="I9" s="25">
        <v>0.89800000000000002</v>
      </c>
      <c r="J9" s="25">
        <v>2</v>
      </c>
      <c r="K9" s="25">
        <v>5.6</v>
      </c>
      <c r="L9" s="22">
        <f t="shared" si="0"/>
        <v>5.0287999999999995</v>
      </c>
      <c r="M9" s="29">
        <f t="shared" si="1"/>
        <v>6.034559999999999</v>
      </c>
      <c r="N9" s="22" t="s">
        <v>13</v>
      </c>
      <c r="O9" s="22"/>
      <c r="P9" s="22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s="44" customFormat="1" ht="36" customHeight="1" x14ac:dyDescent="0.55000000000000004">
      <c r="A10" s="47"/>
      <c r="B10" s="23" t="s">
        <v>10</v>
      </c>
      <c r="C10" s="26" t="s">
        <v>171</v>
      </c>
      <c r="D10" s="26"/>
      <c r="E10" s="26"/>
      <c r="F10" s="8" t="s">
        <v>163</v>
      </c>
      <c r="G10" s="26" t="s">
        <v>164</v>
      </c>
      <c r="H10" s="27"/>
      <c r="I10" s="25">
        <v>0.83099999999999996</v>
      </c>
      <c r="J10" s="25">
        <v>2</v>
      </c>
      <c r="K10" s="25">
        <v>5.6</v>
      </c>
      <c r="L10" s="22">
        <f t="shared" si="0"/>
        <v>4.6535999999999991</v>
      </c>
      <c r="M10" s="29">
        <f t="shared" si="1"/>
        <v>5.5843199999999991</v>
      </c>
      <c r="N10" s="22" t="s">
        <v>13</v>
      </c>
      <c r="O10" s="22"/>
      <c r="P10" s="22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3" s="44" customFormat="1" ht="36" customHeight="1" x14ac:dyDescent="0.55000000000000004">
      <c r="A11" s="47"/>
      <c r="B11" s="31" t="s">
        <v>19</v>
      </c>
      <c r="C11" s="26" t="s">
        <v>172</v>
      </c>
      <c r="D11" s="26"/>
      <c r="E11" s="26"/>
      <c r="F11" s="8" t="s">
        <v>163</v>
      </c>
      <c r="G11" s="26"/>
      <c r="H11" s="27"/>
      <c r="I11" s="25"/>
      <c r="J11" s="25">
        <v>3</v>
      </c>
      <c r="K11" s="22"/>
      <c r="L11" s="22">
        <v>60</v>
      </c>
      <c r="M11" s="29">
        <f t="shared" si="1"/>
        <v>72</v>
      </c>
      <c r="N11" s="22"/>
      <c r="O11" s="22"/>
      <c r="P11" s="22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s="44" customFormat="1" ht="36" customHeight="1" x14ac:dyDescent="0.55000000000000004">
      <c r="A12" s="47"/>
      <c r="B12" s="31" t="s">
        <v>19</v>
      </c>
      <c r="C12" s="26" t="s">
        <v>173</v>
      </c>
      <c r="D12" s="26"/>
      <c r="E12" s="26"/>
      <c r="F12" s="8" t="s">
        <v>163</v>
      </c>
      <c r="G12" s="26"/>
      <c r="H12" s="27"/>
      <c r="I12" s="25"/>
      <c r="J12" s="25">
        <v>16</v>
      </c>
      <c r="K12" s="22"/>
      <c r="L12" s="22">
        <v>0</v>
      </c>
      <c r="M12" s="29">
        <f t="shared" si="1"/>
        <v>0</v>
      </c>
      <c r="N12" s="22"/>
      <c r="O12" s="22"/>
      <c r="P12" s="22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s="44" customFormat="1" ht="36" customHeight="1" x14ac:dyDescent="0.55000000000000004">
      <c r="A13" s="47"/>
      <c r="B13" s="31"/>
      <c r="C13" s="26" t="s">
        <v>174</v>
      </c>
      <c r="D13" s="26"/>
      <c r="E13" s="27"/>
      <c r="F13" s="8" t="s">
        <v>163</v>
      </c>
      <c r="G13" s="26"/>
      <c r="H13" s="27"/>
      <c r="I13" s="25"/>
      <c r="J13" s="25">
        <v>1</v>
      </c>
      <c r="K13" s="22"/>
      <c r="L13" s="22">
        <v>0</v>
      </c>
      <c r="M13" s="29">
        <f t="shared" si="1"/>
        <v>0</v>
      </c>
      <c r="N13" s="22"/>
      <c r="O13" s="22"/>
      <c r="P13" s="22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1:33" s="44" customFormat="1" ht="36" customHeight="1" x14ac:dyDescent="0.55000000000000004">
      <c r="A14" s="47"/>
      <c r="B14" s="31" t="s">
        <v>19</v>
      </c>
      <c r="C14" s="26" t="s">
        <v>175</v>
      </c>
      <c r="D14" s="26"/>
      <c r="E14" s="26"/>
      <c r="F14" s="8" t="s">
        <v>163</v>
      </c>
      <c r="G14" s="26"/>
      <c r="H14" s="27"/>
      <c r="I14" s="25"/>
      <c r="J14" s="25">
        <v>4</v>
      </c>
      <c r="K14" s="22"/>
      <c r="L14" s="22">
        <v>0</v>
      </c>
      <c r="M14" s="29">
        <f t="shared" si="1"/>
        <v>0</v>
      </c>
      <c r="N14" s="22"/>
      <c r="O14" s="22"/>
      <c r="P14" s="22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 s="44" customFormat="1" ht="36" customHeight="1" x14ac:dyDescent="0.55000000000000004">
      <c r="A15" s="47"/>
      <c r="B15" s="31" t="s">
        <v>19</v>
      </c>
      <c r="C15" s="26" t="s">
        <v>176</v>
      </c>
      <c r="D15" s="26"/>
      <c r="E15" s="26"/>
      <c r="F15" s="8" t="s">
        <v>163</v>
      </c>
      <c r="G15" s="26"/>
      <c r="H15" s="27"/>
      <c r="I15" s="25"/>
      <c r="J15" s="25">
        <v>8</v>
      </c>
      <c r="K15" s="22"/>
      <c r="L15" s="22">
        <v>0</v>
      </c>
      <c r="M15" s="29">
        <f t="shared" si="1"/>
        <v>0</v>
      </c>
      <c r="N15" s="22"/>
      <c r="O15" s="22"/>
      <c r="P15" s="22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 s="44" customFormat="1" ht="36" customHeight="1" x14ac:dyDescent="0.55000000000000004">
      <c r="A16" s="47"/>
      <c r="B16" s="31" t="s">
        <v>19</v>
      </c>
      <c r="C16" s="26" t="s">
        <v>177</v>
      </c>
      <c r="D16" s="26"/>
      <c r="E16" s="26"/>
      <c r="F16" s="8" t="s">
        <v>163</v>
      </c>
      <c r="G16" s="26"/>
      <c r="H16" s="27"/>
      <c r="I16" s="25"/>
      <c r="J16" s="25">
        <v>4</v>
      </c>
      <c r="K16" s="22"/>
      <c r="L16" s="22">
        <v>0</v>
      </c>
      <c r="M16" s="29">
        <f t="shared" si="1"/>
        <v>0</v>
      </c>
      <c r="N16" s="22"/>
      <c r="O16" s="22"/>
      <c r="P16" s="22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 s="44" customFormat="1" ht="36" customHeight="1" x14ac:dyDescent="0.55000000000000004">
      <c r="A17" s="48"/>
      <c r="B17" s="31" t="s">
        <v>19</v>
      </c>
      <c r="C17" s="26" t="s">
        <v>178</v>
      </c>
      <c r="D17" s="26"/>
      <c r="E17" s="26"/>
      <c r="F17" s="8" t="s">
        <v>163</v>
      </c>
      <c r="G17" s="26"/>
      <c r="H17" s="27"/>
      <c r="I17" s="25"/>
      <c r="J17" s="25">
        <v>1</v>
      </c>
      <c r="K17" s="22"/>
      <c r="L17" s="22">
        <v>0</v>
      </c>
      <c r="M17" s="29">
        <f t="shared" si="1"/>
        <v>0</v>
      </c>
      <c r="N17" s="22"/>
      <c r="O17" s="22"/>
      <c r="P17" s="22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 s="44" customFormat="1" ht="36" customHeight="1" x14ac:dyDescent="0.55000000000000004">
      <c r="A18" s="48"/>
      <c r="B18" s="31" t="s">
        <v>19</v>
      </c>
      <c r="C18" s="26" t="s">
        <v>179</v>
      </c>
      <c r="D18" s="26"/>
      <c r="E18" s="26"/>
      <c r="F18" s="8" t="s">
        <v>163</v>
      </c>
      <c r="G18" s="26"/>
      <c r="H18" s="27"/>
      <c r="I18" s="25"/>
      <c r="J18" s="25">
        <v>4</v>
      </c>
      <c r="K18" s="22"/>
      <c r="L18" s="22">
        <v>0</v>
      </c>
      <c r="M18" s="29">
        <f t="shared" si="1"/>
        <v>0</v>
      </c>
      <c r="N18" s="22"/>
      <c r="O18" s="22"/>
      <c r="P18" s="22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 s="44" customFormat="1" ht="36" customHeight="1" x14ac:dyDescent="0.55000000000000004">
      <c r="A19" s="48"/>
      <c r="B19" s="31" t="s">
        <v>19</v>
      </c>
      <c r="C19" s="26" t="s">
        <v>180</v>
      </c>
      <c r="D19" s="26"/>
      <c r="E19" s="26"/>
      <c r="F19" s="8" t="s">
        <v>163</v>
      </c>
      <c r="G19" s="26"/>
      <c r="H19" s="27"/>
      <c r="I19" s="25"/>
      <c r="J19" s="25">
        <v>1</v>
      </c>
      <c r="K19" s="22"/>
      <c r="L19" s="22">
        <v>0</v>
      </c>
      <c r="M19" s="29">
        <f t="shared" si="1"/>
        <v>0</v>
      </c>
      <c r="N19" s="22"/>
      <c r="O19" s="22"/>
      <c r="P19" s="22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 s="44" customFormat="1" ht="36" customHeight="1" x14ac:dyDescent="0.55000000000000004">
      <c r="A20" s="48"/>
      <c r="B20" s="31" t="s">
        <v>19</v>
      </c>
      <c r="C20" s="26" t="s">
        <v>181</v>
      </c>
      <c r="D20" s="26"/>
      <c r="E20" s="26"/>
      <c r="F20" s="8" t="s">
        <v>163</v>
      </c>
      <c r="G20" s="26"/>
      <c r="H20" s="27"/>
      <c r="I20" s="25"/>
      <c r="J20" s="25">
        <v>4</v>
      </c>
      <c r="K20" s="22"/>
      <c r="L20" s="22">
        <v>0</v>
      </c>
      <c r="M20" s="29">
        <f t="shared" si="1"/>
        <v>0</v>
      </c>
      <c r="N20" s="22"/>
      <c r="O20" s="22"/>
      <c r="P20" s="22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s="44" customFormat="1" ht="36" customHeight="1" x14ac:dyDescent="0.55000000000000004">
      <c r="A21" s="48"/>
      <c r="B21" s="31" t="s">
        <v>19</v>
      </c>
      <c r="C21" s="26" t="s">
        <v>182</v>
      </c>
      <c r="D21" s="26"/>
      <c r="E21" s="26"/>
      <c r="F21" s="8" t="s">
        <v>163</v>
      </c>
      <c r="G21" s="26"/>
      <c r="H21" s="27"/>
      <c r="I21" s="25"/>
      <c r="J21" s="25">
        <v>4</v>
      </c>
      <c r="K21" s="22"/>
      <c r="L21" s="22">
        <v>0</v>
      </c>
      <c r="M21" s="29">
        <f t="shared" si="1"/>
        <v>0</v>
      </c>
      <c r="N21" s="22"/>
      <c r="O21" s="22"/>
      <c r="P21" s="22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s="44" customFormat="1" ht="36" customHeight="1" x14ac:dyDescent="0.55000000000000004">
      <c r="A22" s="48"/>
      <c r="B22" s="31" t="s">
        <v>19</v>
      </c>
      <c r="C22" s="26" t="s">
        <v>183</v>
      </c>
      <c r="D22" s="26"/>
      <c r="E22" s="26"/>
      <c r="F22" s="8" t="s">
        <v>163</v>
      </c>
      <c r="G22" s="26"/>
      <c r="H22" s="27"/>
      <c r="I22" s="25"/>
      <c r="J22" s="25">
        <v>1</v>
      </c>
      <c r="K22" s="22"/>
      <c r="L22" s="22">
        <v>0</v>
      </c>
      <c r="M22" s="29">
        <f t="shared" si="1"/>
        <v>0</v>
      </c>
      <c r="N22" s="22"/>
      <c r="O22" s="22"/>
      <c r="P22" s="22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s="44" customFormat="1" ht="36" customHeight="1" x14ac:dyDescent="0.55000000000000004">
      <c r="A23" s="47"/>
      <c r="B23" s="31" t="s">
        <v>19</v>
      </c>
      <c r="C23" s="26" t="s">
        <v>184</v>
      </c>
      <c r="D23" s="26"/>
      <c r="E23" s="26"/>
      <c r="F23" s="8" t="s">
        <v>163</v>
      </c>
      <c r="G23" s="26"/>
      <c r="H23" s="27"/>
      <c r="I23" s="25"/>
      <c r="J23" s="25">
        <v>1</v>
      </c>
      <c r="K23" s="22"/>
      <c r="L23" s="22">
        <v>0</v>
      </c>
      <c r="M23" s="29">
        <f t="shared" si="1"/>
        <v>0</v>
      </c>
      <c r="N23" s="22"/>
      <c r="O23" s="22"/>
      <c r="P23" s="22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 s="44" customFormat="1" ht="36" customHeight="1" x14ac:dyDescent="0.55000000000000004">
      <c r="A24" s="48"/>
      <c r="B24" s="31" t="s">
        <v>19</v>
      </c>
      <c r="C24" s="26" t="s">
        <v>185</v>
      </c>
      <c r="D24" s="26"/>
      <c r="E24" s="26"/>
      <c r="F24" s="8" t="s">
        <v>163</v>
      </c>
      <c r="G24" s="26"/>
      <c r="H24" s="27"/>
      <c r="I24" s="25"/>
      <c r="J24" s="25">
        <v>1</v>
      </c>
      <c r="K24" s="22"/>
      <c r="L24" s="22">
        <v>0</v>
      </c>
      <c r="M24" s="29">
        <f t="shared" si="1"/>
        <v>0</v>
      </c>
      <c r="N24" s="22"/>
      <c r="O24" s="22"/>
      <c r="P24" s="22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s="44" customFormat="1" ht="36" customHeight="1" x14ac:dyDescent="0.55000000000000004">
      <c r="A25" s="48"/>
      <c r="B25" s="31" t="s">
        <v>19</v>
      </c>
      <c r="C25" s="26" t="s">
        <v>186</v>
      </c>
      <c r="D25" s="26"/>
      <c r="E25" s="27"/>
      <c r="F25" s="8" t="s">
        <v>163</v>
      </c>
      <c r="G25" s="26"/>
      <c r="H25" s="27"/>
      <c r="I25" s="25"/>
      <c r="J25" s="25">
        <v>1</v>
      </c>
      <c r="K25" s="22"/>
      <c r="L25" s="22">
        <v>0</v>
      </c>
      <c r="M25" s="29">
        <f t="shared" si="1"/>
        <v>0</v>
      </c>
      <c r="N25" s="22"/>
      <c r="O25" s="22"/>
      <c r="P25" s="22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s="44" customFormat="1" ht="36" customHeight="1" x14ac:dyDescent="0.55000000000000004">
      <c r="A26" s="48"/>
      <c r="B26" s="31" t="s">
        <v>19</v>
      </c>
      <c r="C26" s="26" t="s">
        <v>187</v>
      </c>
      <c r="D26" s="26"/>
      <c r="E26" s="27"/>
      <c r="F26" s="8" t="s">
        <v>163</v>
      </c>
      <c r="G26" s="26"/>
      <c r="H26" s="27"/>
      <c r="I26" s="25"/>
      <c r="J26" s="25">
        <v>1</v>
      </c>
      <c r="K26" s="22"/>
      <c r="L26" s="22">
        <v>0</v>
      </c>
      <c r="M26" s="29">
        <f t="shared" si="1"/>
        <v>0</v>
      </c>
      <c r="N26" s="22"/>
      <c r="O26" s="22"/>
      <c r="P26" s="22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1:33" s="44" customFormat="1" ht="36" customHeight="1" x14ac:dyDescent="0.55000000000000004">
      <c r="A27" s="48"/>
      <c r="B27" s="31" t="s">
        <v>19</v>
      </c>
      <c r="C27" s="26" t="s">
        <v>188</v>
      </c>
      <c r="D27" s="26"/>
      <c r="E27" s="27"/>
      <c r="F27" s="8" t="s">
        <v>163</v>
      </c>
      <c r="G27" s="26"/>
      <c r="H27" s="27"/>
      <c r="I27" s="25"/>
      <c r="J27" s="25">
        <v>1</v>
      </c>
      <c r="K27" s="22"/>
      <c r="L27" s="22">
        <v>0</v>
      </c>
      <c r="M27" s="29">
        <f t="shared" si="1"/>
        <v>0</v>
      </c>
      <c r="N27" s="22"/>
      <c r="O27" s="22"/>
      <c r="P27" s="22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1:33" s="44" customFormat="1" ht="36" customHeight="1" x14ac:dyDescent="0.55000000000000004">
      <c r="A28" s="48"/>
      <c r="B28" s="31" t="s">
        <v>19</v>
      </c>
      <c r="C28" s="26" t="s">
        <v>189</v>
      </c>
      <c r="D28" s="26"/>
      <c r="E28" s="27"/>
      <c r="F28" s="8" t="s">
        <v>163</v>
      </c>
      <c r="G28" s="26"/>
      <c r="H28" s="27"/>
      <c r="I28" s="25"/>
      <c r="J28" s="25">
        <v>1</v>
      </c>
      <c r="K28" s="22"/>
      <c r="L28" s="22">
        <v>0</v>
      </c>
      <c r="M28" s="29">
        <f t="shared" si="1"/>
        <v>0</v>
      </c>
      <c r="N28" s="22"/>
      <c r="O28" s="22"/>
      <c r="P28" s="22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 s="44" customFormat="1" ht="36" customHeight="1" x14ac:dyDescent="0.55000000000000004">
      <c r="A29" s="48"/>
      <c r="B29" s="31" t="s">
        <v>19</v>
      </c>
      <c r="C29" s="26" t="s">
        <v>190</v>
      </c>
      <c r="D29" s="26"/>
      <c r="E29" s="27"/>
      <c r="F29" s="8" t="s">
        <v>163</v>
      </c>
      <c r="G29" s="26"/>
      <c r="H29" s="27"/>
      <c r="I29" s="25"/>
      <c r="J29" s="25">
        <v>1</v>
      </c>
      <c r="K29" s="22"/>
      <c r="L29" s="22">
        <v>0</v>
      </c>
      <c r="M29" s="29">
        <f t="shared" si="1"/>
        <v>0</v>
      </c>
      <c r="N29" s="22"/>
      <c r="O29" s="22"/>
      <c r="P29" s="22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33" s="44" customFormat="1" ht="36" customHeight="1" x14ac:dyDescent="0.55000000000000004">
      <c r="A30" s="48"/>
      <c r="B30" s="31" t="s">
        <v>19</v>
      </c>
      <c r="C30" s="26" t="s">
        <v>191</v>
      </c>
      <c r="D30" s="26"/>
      <c r="E30" s="27"/>
      <c r="F30" s="8" t="s">
        <v>163</v>
      </c>
      <c r="G30" s="26"/>
      <c r="H30" s="27"/>
      <c r="I30" s="25"/>
      <c r="J30" s="25">
        <v>1</v>
      </c>
      <c r="K30" s="22"/>
      <c r="L30" s="22">
        <v>0</v>
      </c>
      <c r="M30" s="29">
        <f t="shared" si="1"/>
        <v>0</v>
      </c>
      <c r="N30" s="22"/>
      <c r="O30" s="22"/>
      <c r="P30" s="22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33" s="44" customFormat="1" ht="36" customHeight="1" x14ac:dyDescent="0.55000000000000004">
      <c r="A31" s="47"/>
      <c r="B31" s="32" t="s">
        <v>38</v>
      </c>
      <c r="C31" s="26" t="s">
        <v>192</v>
      </c>
      <c r="D31" s="26"/>
      <c r="E31" s="26"/>
      <c r="G31" s="26"/>
      <c r="H31" s="22"/>
      <c r="I31" s="29"/>
      <c r="J31" s="25">
        <v>1</v>
      </c>
      <c r="K31" s="22"/>
      <c r="L31" s="22">
        <f>254*J31</f>
        <v>254</v>
      </c>
      <c r="M31" s="29">
        <f t="shared" si="1"/>
        <v>304.8</v>
      </c>
      <c r="N31" s="22" t="s">
        <v>193</v>
      </c>
      <c r="O31" s="22"/>
      <c r="P31" s="22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 s="44" customFormat="1" ht="36" customHeight="1" x14ac:dyDescent="0.55000000000000004">
      <c r="A32" s="47"/>
      <c r="B32" s="32" t="s">
        <v>38</v>
      </c>
      <c r="C32" s="26" t="s">
        <v>194</v>
      </c>
      <c r="D32" s="26"/>
      <c r="E32" s="26"/>
      <c r="G32" s="26"/>
      <c r="H32" s="22"/>
      <c r="I32" s="29"/>
      <c r="J32" s="25">
        <v>1</v>
      </c>
      <c r="K32" s="22"/>
      <c r="L32" s="22">
        <v>69</v>
      </c>
      <c r="M32" s="29">
        <f t="shared" si="1"/>
        <v>82.8</v>
      </c>
      <c r="N32" s="21" t="s">
        <v>84</v>
      </c>
      <c r="O32" s="22"/>
      <c r="P32" s="22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1:33" ht="36" customHeight="1" x14ac:dyDescent="0.55000000000000004">
      <c r="A33" s="49"/>
      <c r="B33" s="32" t="s">
        <v>38</v>
      </c>
      <c r="C33" s="26" t="s">
        <v>195</v>
      </c>
      <c r="D33" s="26"/>
      <c r="E33" s="26"/>
      <c r="F33" s="8" t="s">
        <v>163</v>
      </c>
      <c r="G33" s="26"/>
      <c r="H33" s="21"/>
      <c r="I33" s="25"/>
      <c r="J33" s="25">
        <v>2</v>
      </c>
      <c r="K33" s="25">
        <v>2.9</v>
      </c>
      <c r="L33" s="21">
        <f>K33*J33</f>
        <v>5.8</v>
      </c>
      <c r="M33" s="29">
        <f t="shared" si="1"/>
        <v>6.96</v>
      </c>
      <c r="N33" s="21" t="s">
        <v>84</v>
      </c>
      <c r="O33" s="21"/>
      <c r="P33" s="21"/>
    </row>
    <row r="34" spans="1:33" ht="36" customHeight="1" x14ac:dyDescent="0.55000000000000004">
      <c r="A34" s="47"/>
      <c r="B34" s="35" t="s">
        <v>52</v>
      </c>
      <c r="C34" s="26" t="s">
        <v>196</v>
      </c>
      <c r="D34" s="26"/>
      <c r="E34" s="26"/>
      <c r="F34" s="8" t="s">
        <v>163</v>
      </c>
      <c r="G34" s="26"/>
      <c r="H34" s="21"/>
      <c r="I34" s="25"/>
      <c r="J34" s="25">
        <v>6</v>
      </c>
      <c r="K34" s="25">
        <v>15</v>
      </c>
      <c r="L34" s="21">
        <f>K34*J34</f>
        <v>90</v>
      </c>
      <c r="M34" s="34">
        <f t="shared" si="1"/>
        <v>108</v>
      </c>
      <c r="N34" s="21" t="s">
        <v>84</v>
      </c>
      <c r="O34" s="21"/>
      <c r="P34" s="21"/>
    </row>
    <row r="35" spans="1:33" s="44" customFormat="1" ht="36" customHeight="1" x14ac:dyDescent="0.55000000000000004">
      <c r="A35" s="47"/>
      <c r="B35" s="35" t="s">
        <v>52</v>
      </c>
      <c r="C35" s="36" t="s">
        <v>197</v>
      </c>
      <c r="D35" s="36"/>
      <c r="E35" s="36"/>
      <c r="G35" s="26"/>
      <c r="H35" s="27"/>
      <c r="I35" s="22"/>
      <c r="J35" s="25">
        <v>4</v>
      </c>
      <c r="K35" s="25">
        <v>1</v>
      </c>
      <c r="L35" s="22">
        <f>J35*K35</f>
        <v>4</v>
      </c>
      <c r="M35" s="29">
        <f>L35*1.2</f>
        <v>4.8</v>
      </c>
      <c r="N35" s="21" t="s">
        <v>84</v>
      </c>
      <c r="O35" s="22"/>
      <c r="P35" s="22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3" s="44" customFormat="1" ht="36" customHeight="1" x14ac:dyDescent="0.55000000000000004">
      <c r="A36" s="47"/>
      <c r="B36" s="37" t="s">
        <v>43</v>
      </c>
      <c r="C36" s="36"/>
      <c r="D36" s="26" t="s">
        <v>198</v>
      </c>
      <c r="E36" s="26" t="s">
        <v>199</v>
      </c>
      <c r="G36" s="26"/>
      <c r="H36" s="27"/>
      <c r="I36" s="22"/>
      <c r="J36" s="25">
        <v>69</v>
      </c>
      <c r="K36" s="25">
        <v>0.1</v>
      </c>
      <c r="L36" s="22">
        <f>K36*J36</f>
        <v>6.9</v>
      </c>
      <c r="M36" s="29">
        <f>L36*1.2</f>
        <v>8.2799999999999994</v>
      </c>
      <c r="N36" s="22" t="s">
        <v>45</v>
      </c>
      <c r="O36" s="22"/>
      <c r="P36" s="22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1:33" s="44" customFormat="1" ht="36" customHeight="1" x14ac:dyDescent="0.55000000000000004">
      <c r="A37" s="47"/>
      <c r="B37" s="37" t="s">
        <v>43</v>
      </c>
      <c r="C37" s="30" t="s">
        <v>200</v>
      </c>
      <c r="D37" s="30"/>
      <c r="E37" s="30"/>
      <c r="G37" s="38"/>
      <c r="H37" s="27"/>
      <c r="I37" s="22"/>
      <c r="J37" s="25">
        <v>16</v>
      </c>
      <c r="K37" s="25">
        <v>0.03</v>
      </c>
      <c r="L37" s="22">
        <f t="shared" ref="L37:L61" si="2">K37*J37</f>
        <v>0.48</v>
      </c>
      <c r="M37" s="29">
        <f t="shared" ref="M37:M61" si="3">L37*1.2</f>
        <v>0.57599999999999996</v>
      </c>
      <c r="N37" s="22" t="s">
        <v>45</v>
      </c>
      <c r="O37" s="22"/>
      <c r="P37" s="22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1:33" s="44" customFormat="1" ht="36" customHeight="1" x14ac:dyDescent="0.55000000000000004">
      <c r="A38" s="47"/>
      <c r="B38" s="37" t="s">
        <v>43</v>
      </c>
      <c r="C38" s="30" t="s">
        <v>201</v>
      </c>
      <c r="D38" s="30"/>
      <c r="E38" s="30"/>
      <c r="G38" s="26"/>
      <c r="H38" s="27"/>
      <c r="I38" s="22"/>
      <c r="J38" s="25">
        <v>32</v>
      </c>
      <c r="K38" s="25">
        <v>0.03</v>
      </c>
      <c r="L38" s="22">
        <f t="shared" si="2"/>
        <v>0.96</v>
      </c>
      <c r="M38" s="29">
        <f t="shared" si="3"/>
        <v>1.1519999999999999</v>
      </c>
      <c r="N38" s="22" t="s">
        <v>45</v>
      </c>
      <c r="O38" s="22"/>
      <c r="P38" s="22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1:33" s="44" customFormat="1" ht="36" customHeight="1" x14ac:dyDescent="0.55000000000000004">
      <c r="A39" s="47"/>
      <c r="B39" s="37" t="s">
        <v>43</v>
      </c>
      <c r="C39" s="30" t="s">
        <v>202</v>
      </c>
      <c r="D39" s="30"/>
      <c r="E39" s="30"/>
      <c r="G39" s="26"/>
      <c r="H39" s="27"/>
      <c r="I39" s="22"/>
      <c r="J39" s="25">
        <v>68</v>
      </c>
      <c r="K39" s="25">
        <v>0.03</v>
      </c>
      <c r="L39" s="22">
        <f t="shared" si="2"/>
        <v>2.04</v>
      </c>
      <c r="M39" s="29">
        <f t="shared" si="3"/>
        <v>2.448</v>
      </c>
      <c r="N39" s="22" t="s">
        <v>45</v>
      </c>
      <c r="O39" s="22"/>
      <c r="P39" s="22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1:33" s="44" customFormat="1" ht="36" customHeight="1" x14ac:dyDescent="0.55000000000000004">
      <c r="A40" s="47"/>
      <c r="B40" s="37" t="s">
        <v>43</v>
      </c>
      <c r="C40" s="30" t="s">
        <v>203</v>
      </c>
      <c r="D40" s="30"/>
      <c r="E40" s="30"/>
      <c r="G40" s="38"/>
      <c r="H40" s="27"/>
      <c r="I40" s="22"/>
      <c r="J40" s="25">
        <v>2</v>
      </c>
      <c r="K40" s="25">
        <v>0.04</v>
      </c>
      <c r="L40" s="22">
        <f t="shared" si="2"/>
        <v>0.08</v>
      </c>
      <c r="M40" s="29">
        <f t="shared" si="3"/>
        <v>9.6000000000000002E-2</v>
      </c>
      <c r="N40" s="22" t="s">
        <v>45</v>
      </c>
      <c r="O40" s="22"/>
      <c r="P40" s="22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1:33" s="44" customFormat="1" ht="36" customHeight="1" x14ac:dyDescent="0.55000000000000004">
      <c r="A41" s="47"/>
      <c r="B41" s="37" t="s">
        <v>43</v>
      </c>
      <c r="C41" s="30" t="s">
        <v>203</v>
      </c>
      <c r="D41" s="30"/>
      <c r="E41" s="30"/>
      <c r="G41" s="38"/>
      <c r="H41" s="27"/>
      <c r="I41" s="22"/>
      <c r="J41" s="25">
        <v>2</v>
      </c>
      <c r="K41" s="25">
        <v>0.04</v>
      </c>
      <c r="L41" s="22">
        <f t="shared" si="2"/>
        <v>0.08</v>
      </c>
      <c r="M41" s="29">
        <f t="shared" si="3"/>
        <v>9.6000000000000002E-2</v>
      </c>
      <c r="N41" s="22" t="s">
        <v>45</v>
      </c>
      <c r="O41" s="22"/>
      <c r="P41" s="22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spans="1:33" s="44" customFormat="1" ht="36" customHeight="1" x14ac:dyDescent="0.55000000000000004">
      <c r="A42" s="47"/>
      <c r="B42" s="37" t="s">
        <v>43</v>
      </c>
      <c r="C42" s="30" t="s">
        <v>204</v>
      </c>
      <c r="D42" s="30"/>
      <c r="E42" s="30"/>
      <c r="G42" s="38"/>
      <c r="H42" s="27"/>
      <c r="I42" s="22"/>
      <c r="J42" s="25">
        <v>8</v>
      </c>
      <c r="K42" s="25">
        <v>0.05</v>
      </c>
      <c r="L42" s="22">
        <f t="shared" si="2"/>
        <v>0.4</v>
      </c>
      <c r="M42" s="29">
        <f t="shared" si="3"/>
        <v>0.48</v>
      </c>
      <c r="N42" s="22" t="s">
        <v>45</v>
      </c>
      <c r="O42" s="22"/>
      <c r="P42" s="22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1:33" s="44" customFormat="1" ht="36" customHeight="1" x14ac:dyDescent="0.55000000000000004">
      <c r="A43" s="47"/>
      <c r="B43" s="37" t="s">
        <v>43</v>
      </c>
      <c r="C43" s="30" t="s">
        <v>205</v>
      </c>
      <c r="D43" s="30"/>
      <c r="E43" s="30"/>
      <c r="G43" s="38"/>
      <c r="H43" s="27"/>
      <c r="I43" s="22"/>
      <c r="J43" s="25">
        <v>16</v>
      </c>
      <c r="K43" s="25">
        <v>0.05</v>
      </c>
      <c r="L43" s="22">
        <f t="shared" si="2"/>
        <v>0.8</v>
      </c>
      <c r="M43" s="29">
        <f t="shared" si="3"/>
        <v>0.96</v>
      </c>
      <c r="N43" s="22" t="s">
        <v>45</v>
      </c>
      <c r="O43" s="22"/>
      <c r="P43" s="22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1:33" s="44" customFormat="1" ht="36" customHeight="1" x14ac:dyDescent="0.55000000000000004">
      <c r="A44" s="47"/>
      <c r="B44" s="37" t="s">
        <v>43</v>
      </c>
      <c r="C44" s="30" t="s">
        <v>206</v>
      </c>
      <c r="D44" s="30"/>
      <c r="E44" s="30"/>
      <c r="G44" s="38"/>
      <c r="H44" s="27"/>
      <c r="I44" s="22"/>
      <c r="J44" s="25">
        <v>4</v>
      </c>
      <c r="K44" s="25">
        <v>0.05</v>
      </c>
      <c r="L44" s="22">
        <f t="shared" si="2"/>
        <v>0.2</v>
      </c>
      <c r="M44" s="29">
        <f t="shared" si="3"/>
        <v>0.24</v>
      </c>
      <c r="N44" s="22" t="s">
        <v>45</v>
      </c>
      <c r="O44" s="22"/>
      <c r="P44" s="22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1:33" s="44" customFormat="1" ht="36" customHeight="1" x14ac:dyDescent="0.55000000000000004">
      <c r="A45" s="47"/>
      <c r="B45" s="37" t="s">
        <v>43</v>
      </c>
      <c r="C45" s="30" t="s">
        <v>207</v>
      </c>
      <c r="D45" s="30"/>
      <c r="E45" s="30"/>
      <c r="G45" s="26"/>
      <c r="H45" s="27"/>
      <c r="I45" s="22"/>
      <c r="J45" s="25">
        <v>16</v>
      </c>
      <c r="K45" s="25">
        <v>0.05</v>
      </c>
      <c r="L45" s="22">
        <f t="shared" si="2"/>
        <v>0.8</v>
      </c>
      <c r="M45" s="29">
        <f t="shared" si="3"/>
        <v>0.96</v>
      </c>
      <c r="N45" s="22" t="s">
        <v>45</v>
      </c>
      <c r="O45" s="22"/>
      <c r="P45" s="22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1:33" s="44" customFormat="1" ht="36" customHeight="1" x14ac:dyDescent="0.55000000000000004">
      <c r="A46" s="47"/>
      <c r="B46" s="37" t="s">
        <v>43</v>
      </c>
      <c r="C46" s="30" t="s">
        <v>208</v>
      </c>
      <c r="D46" s="30"/>
      <c r="E46" s="30"/>
      <c r="G46" s="26"/>
      <c r="H46" s="27"/>
      <c r="I46" s="22"/>
      <c r="J46" s="25">
        <v>2</v>
      </c>
      <c r="K46" s="25">
        <v>0.05</v>
      </c>
      <c r="L46" s="22">
        <f t="shared" si="2"/>
        <v>0.1</v>
      </c>
      <c r="M46" s="29">
        <f t="shared" si="3"/>
        <v>0.12</v>
      </c>
      <c r="N46" s="22" t="s">
        <v>45</v>
      </c>
      <c r="O46" s="22"/>
      <c r="P46" s="22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s="44" customFormat="1" ht="36" customHeight="1" x14ac:dyDescent="0.55000000000000004">
      <c r="A47" s="47"/>
      <c r="B47" s="37" t="s">
        <v>43</v>
      </c>
      <c r="C47" s="27"/>
      <c r="D47" s="30" t="s">
        <v>207</v>
      </c>
      <c r="E47" s="30" t="s">
        <v>209</v>
      </c>
      <c r="G47" s="38"/>
      <c r="H47" s="27"/>
      <c r="I47" s="22"/>
      <c r="J47" s="25">
        <v>31</v>
      </c>
      <c r="K47" s="25">
        <v>0.05</v>
      </c>
      <c r="L47" s="22">
        <f t="shared" si="2"/>
        <v>1.55</v>
      </c>
      <c r="M47" s="29">
        <f t="shared" si="3"/>
        <v>1.8599999999999999</v>
      </c>
      <c r="N47" s="22" t="s">
        <v>45</v>
      </c>
      <c r="O47" s="22"/>
      <c r="P47" s="22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1:33" s="44" customFormat="1" ht="36" customHeight="1" x14ac:dyDescent="0.55000000000000004">
      <c r="A48" s="47"/>
      <c r="B48" s="37" t="s">
        <v>43</v>
      </c>
      <c r="C48" s="27"/>
      <c r="D48" s="30" t="s">
        <v>210</v>
      </c>
      <c r="E48" s="30" t="s">
        <v>211</v>
      </c>
      <c r="G48" s="38"/>
      <c r="H48" s="27"/>
      <c r="I48" s="22"/>
      <c r="J48" s="25">
        <v>4</v>
      </c>
      <c r="K48" s="25">
        <v>0.05</v>
      </c>
      <c r="L48" s="22">
        <f t="shared" si="2"/>
        <v>0.2</v>
      </c>
      <c r="M48" s="29">
        <f t="shared" si="3"/>
        <v>0.24</v>
      </c>
      <c r="N48" s="22" t="s">
        <v>45</v>
      </c>
      <c r="O48" s="22"/>
      <c r="P48" s="22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 s="44" customFormat="1" ht="36" customHeight="1" x14ac:dyDescent="0.55000000000000004">
      <c r="A49" s="47"/>
      <c r="B49" s="37" t="s">
        <v>43</v>
      </c>
      <c r="C49" s="30" t="s">
        <v>212</v>
      </c>
      <c r="D49" s="30"/>
      <c r="E49" s="30"/>
      <c r="G49" s="26"/>
      <c r="H49" s="27"/>
      <c r="I49" s="22"/>
      <c r="J49" s="25">
        <v>2</v>
      </c>
      <c r="K49" s="25">
        <v>0.05</v>
      </c>
      <c r="L49" s="22">
        <f t="shared" si="2"/>
        <v>0.1</v>
      </c>
      <c r="M49" s="29">
        <f t="shared" si="3"/>
        <v>0.12</v>
      </c>
      <c r="N49" s="22" t="s">
        <v>45</v>
      </c>
      <c r="O49" s="22"/>
      <c r="P49" s="22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 s="44" customFormat="1" ht="36" customHeight="1" x14ac:dyDescent="0.55000000000000004">
      <c r="A50" s="47"/>
      <c r="B50" s="37" t="s">
        <v>43</v>
      </c>
      <c r="C50" s="27"/>
      <c r="D50" s="30" t="s">
        <v>212</v>
      </c>
      <c r="E50" s="30" t="s">
        <v>213</v>
      </c>
      <c r="G50" s="38"/>
      <c r="H50" s="27"/>
      <c r="I50" s="22"/>
      <c r="J50" s="25">
        <v>4</v>
      </c>
      <c r="K50" s="25">
        <v>0.05</v>
      </c>
      <c r="L50" s="22">
        <f t="shared" si="2"/>
        <v>0.2</v>
      </c>
      <c r="M50" s="29">
        <f t="shared" si="3"/>
        <v>0.24</v>
      </c>
      <c r="N50" s="22" t="s">
        <v>45</v>
      </c>
      <c r="O50" s="22"/>
      <c r="P50" s="22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s="44" customFormat="1" ht="36" customHeight="1" x14ac:dyDescent="0.55000000000000004">
      <c r="A51" s="47"/>
      <c r="B51" s="37" t="s">
        <v>43</v>
      </c>
      <c r="C51" s="27"/>
      <c r="D51" s="30" t="s">
        <v>214</v>
      </c>
      <c r="E51" s="30" t="s">
        <v>215</v>
      </c>
      <c r="G51" s="38"/>
      <c r="H51" s="27"/>
      <c r="I51" s="22"/>
      <c r="J51" s="25">
        <v>8</v>
      </c>
      <c r="K51" s="25">
        <v>0.05</v>
      </c>
      <c r="L51" s="22">
        <f t="shared" si="2"/>
        <v>0.4</v>
      </c>
      <c r="M51" s="29">
        <f t="shared" si="3"/>
        <v>0.48</v>
      </c>
      <c r="N51" s="22" t="s">
        <v>45</v>
      </c>
      <c r="O51" s="22"/>
      <c r="P51" s="22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 s="44" customFormat="1" ht="36" customHeight="1" x14ac:dyDescent="0.55000000000000004">
      <c r="A52" s="47"/>
      <c r="B52" s="37" t="s">
        <v>43</v>
      </c>
      <c r="C52" s="27"/>
      <c r="D52" s="39" t="s">
        <v>216</v>
      </c>
      <c r="E52" s="39" t="s">
        <v>217</v>
      </c>
      <c r="G52" s="38"/>
      <c r="H52" s="27"/>
      <c r="I52" s="22"/>
      <c r="J52" s="25">
        <v>24</v>
      </c>
      <c r="K52" s="25">
        <v>0.05</v>
      </c>
      <c r="L52" s="22">
        <f t="shared" si="2"/>
        <v>1.2000000000000002</v>
      </c>
      <c r="M52" s="29">
        <f t="shared" si="3"/>
        <v>1.4400000000000002</v>
      </c>
      <c r="N52" s="22" t="s">
        <v>45</v>
      </c>
      <c r="O52" s="22"/>
      <c r="P52" s="22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s="44" customFormat="1" ht="36" customHeight="1" x14ac:dyDescent="0.55000000000000004">
      <c r="A53" s="47"/>
      <c r="B53" s="37" t="s">
        <v>43</v>
      </c>
      <c r="C53" s="30" t="s">
        <v>215</v>
      </c>
      <c r="D53" s="30"/>
      <c r="E53" s="30"/>
      <c r="G53" s="26"/>
      <c r="H53" s="27"/>
      <c r="I53" s="22"/>
      <c r="J53" s="25">
        <v>12</v>
      </c>
      <c r="K53" s="25">
        <v>0.05</v>
      </c>
      <c r="L53" s="22">
        <f t="shared" si="2"/>
        <v>0.60000000000000009</v>
      </c>
      <c r="M53" s="29">
        <f t="shared" si="3"/>
        <v>0.72000000000000008</v>
      </c>
      <c r="N53" s="22" t="s">
        <v>45</v>
      </c>
      <c r="O53" s="22"/>
      <c r="P53" s="22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s="44" customFormat="1" ht="36" customHeight="1" x14ac:dyDescent="0.55000000000000004">
      <c r="A54" s="47"/>
      <c r="B54" s="37" t="s">
        <v>43</v>
      </c>
      <c r="C54" s="30" t="s">
        <v>218</v>
      </c>
      <c r="D54" s="30"/>
      <c r="E54" s="30"/>
      <c r="G54" s="26"/>
      <c r="H54" s="27"/>
      <c r="I54" s="22"/>
      <c r="J54" s="25">
        <v>24</v>
      </c>
      <c r="K54" s="25">
        <v>0.05</v>
      </c>
      <c r="L54" s="22">
        <f t="shared" si="2"/>
        <v>1.2000000000000002</v>
      </c>
      <c r="M54" s="29">
        <f t="shared" si="3"/>
        <v>1.4400000000000002</v>
      </c>
      <c r="N54" s="22" t="s">
        <v>45</v>
      </c>
      <c r="O54" s="22"/>
      <c r="P54" s="22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s="44" customFormat="1" ht="36" customHeight="1" x14ac:dyDescent="0.55000000000000004">
      <c r="A55" s="47"/>
      <c r="B55" s="37" t="s">
        <v>43</v>
      </c>
      <c r="C55" s="30" t="s">
        <v>217</v>
      </c>
      <c r="D55" s="30"/>
      <c r="E55" s="30"/>
      <c r="G55" s="26"/>
      <c r="H55" s="27"/>
      <c r="I55" s="22"/>
      <c r="J55" s="25">
        <v>4</v>
      </c>
      <c r="K55" s="25">
        <v>0.05</v>
      </c>
      <c r="L55" s="22">
        <f t="shared" si="2"/>
        <v>0.2</v>
      </c>
      <c r="M55" s="29">
        <f>L55*1.2</f>
        <v>0.24</v>
      </c>
      <c r="N55" s="22" t="s">
        <v>45</v>
      </c>
      <c r="O55" s="22"/>
      <c r="P55" s="22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s="44" customFormat="1" ht="36" customHeight="1" x14ac:dyDescent="0.55000000000000004">
      <c r="A56" s="47"/>
      <c r="B56" s="37" t="s">
        <v>43</v>
      </c>
      <c r="C56" s="30" t="s">
        <v>219</v>
      </c>
      <c r="D56" s="30"/>
      <c r="E56" s="30"/>
      <c r="G56" s="26"/>
      <c r="H56" s="27"/>
      <c r="I56" s="22"/>
      <c r="J56" s="25">
        <v>8</v>
      </c>
      <c r="K56" s="25">
        <v>0.05</v>
      </c>
      <c r="L56" s="22">
        <f t="shared" si="2"/>
        <v>0.4</v>
      </c>
      <c r="M56" s="29">
        <f t="shared" si="3"/>
        <v>0.48</v>
      </c>
      <c r="N56" s="22" t="s">
        <v>45</v>
      </c>
      <c r="O56" s="22"/>
      <c r="P56" s="22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s="44" customFormat="1" ht="36" customHeight="1" x14ac:dyDescent="0.55000000000000004">
      <c r="A57" s="47"/>
      <c r="B57" s="37" t="s">
        <v>43</v>
      </c>
      <c r="C57" s="30" t="s">
        <v>220</v>
      </c>
      <c r="D57" s="30"/>
      <c r="E57" s="30"/>
      <c r="G57" s="26"/>
      <c r="H57" s="27"/>
      <c r="I57" s="22"/>
      <c r="J57" s="25">
        <v>16</v>
      </c>
      <c r="K57" s="25">
        <v>0.12</v>
      </c>
      <c r="L57" s="22">
        <f t="shared" si="2"/>
        <v>1.92</v>
      </c>
      <c r="M57" s="29">
        <f t="shared" si="3"/>
        <v>2.3039999999999998</v>
      </c>
      <c r="N57" s="22" t="s">
        <v>45</v>
      </c>
      <c r="O57" s="22"/>
      <c r="P57" s="22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s="44" customFormat="1" ht="36" customHeight="1" x14ac:dyDescent="0.55000000000000004">
      <c r="A58" s="47"/>
      <c r="B58" s="37" t="s">
        <v>43</v>
      </c>
      <c r="C58" s="30" t="s">
        <v>221</v>
      </c>
      <c r="D58" s="30"/>
      <c r="E58" s="30"/>
      <c r="G58" s="26"/>
      <c r="H58" s="27"/>
      <c r="I58" s="22"/>
      <c r="J58" s="25">
        <v>4</v>
      </c>
      <c r="K58" s="25">
        <v>0.05</v>
      </c>
      <c r="L58" s="22">
        <f t="shared" si="2"/>
        <v>0.2</v>
      </c>
      <c r="M58" s="29">
        <f t="shared" si="3"/>
        <v>0.24</v>
      </c>
      <c r="N58" s="22" t="s">
        <v>45</v>
      </c>
      <c r="O58" s="22"/>
      <c r="P58" s="22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s="44" customFormat="1" ht="36" customHeight="1" x14ac:dyDescent="0.55000000000000004">
      <c r="A59" s="47"/>
      <c r="B59" s="37" t="s">
        <v>43</v>
      </c>
      <c r="C59" s="30" t="s">
        <v>116</v>
      </c>
      <c r="D59" s="30"/>
      <c r="E59" s="30"/>
      <c r="G59" s="26"/>
      <c r="H59" s="27"/>
      <c r="I59" s="22"/>
      <c r="J59" s="25">
        <v>16</v>
      </c>
      <c r="K59" s="25">
        <v>0.05</v>
      </c>
      <c r="L59" s="22">
        <f t="shared" si="2"/>
        <v>0.8</v>
      </c>
      <c r="M59" s="29">
        <f t="shared" si="3"/>
        <v>0.96</v>
      </c>
      <c r="N59" s="22" t="s">
        <v>45</v>
      </c>
      <c r="O59" s="22"/>
      <c r="P59" s="22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s="44" customFormat="1" ht="36" customHeight="1" x14ac:dyDescent="0.55000000000000004">
      <c r="A60" s="47"/>
      <c r="B60" s="35" t="s">
        <v>52</v>
      </c>
      <c r="C60" s="30" t="s">
        <v>222</v>
      </c>
      <c r="D60" s="30"/>
      <c r="E60" s="30"/>
      <c r="F60" s="8" t="s">
        <v>163</v>
      </c>
      <c r="G60" s="38"/>
      <c r="H60" s="27"/>
      <c r="I60" s="22"/>
      <c r="J60" s="25">
        <v>2</v>
      </c>
      <c r="K60" s="25">
        <v>1.8</v>
      </c>
      <c r="L60" s="22">
        <f t="shared" si="2"/>
        <v>3.6</v>
      </c>
      <c r="M60" s="29">
        <f t="shared" si="3"/>
        <v>4.32</v>
      </c>
      <c r="N60" s="21" t="s">
        <v>84</v>
      </c>
      <c r="O60" s="22"/>
      <c r="P60" s="22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s="44" customFormat="1" ht="36" customHeight="1" x14ac:dyDescent="0.55000000000000004">
      <c r="A61" s="47"/>
      <c r="B61" s="35" t="s">
        <v>52</v>
      </c>
      <c r="C61" s="30" t="s">
        <v>223</v>
      </c>
      <c r="D61" s="30"/>
      <c r="E61" s="30"/>
      <c r="F61" s="8" t="s">
        <v>163</v>
      </c>
      <c r="G61" s="26"/>
      <c r="H61" s="27"/>
      <c r="I61" s="22">
        <v>600</v>
      </c>
      <c r="J61" s="25">
        <v>2</v>
      </c>
      <c r="K61" s="25">
        <v>21.9</v>
      </c>
      <c r="L61" s="22">
        <f t="shared" si="2"/>
        <v>43.8</v>
      </c>
      <c r="M61" s="29">
        <f t="shared" si="3"/>
        <v>52.559999999999995</v>
      </c>
      <c r="N61" s="21" t="s">
        <v>84</v>
      </c>
      <c r="O61" s="22"/>
      <c r="P61" s="22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s="44" customFormat="1" ht="36" customHeight="1" x14ac:dyDescent="0.55000000000000004">
      <c r="A62" s="47"/>
      <c r="B62" s="35" t="s">
        <v>52</v>
      </c>
      <c r="C62" s="30" t="s">
        <v>224</v>
      </c>
      <c r="D62" s="30"/>
      <c r="E62" s="30"/>
      <c r="F62" s="8" t="s">
        <v>163</v>
      </c>
      <c r="G62" s="38"/>
      <c r="H62" s="27"/>
      <c r="I62" s="22"/>
      <c r="J62" s="25">
        <v>4</v>
      </c>
      <c r="K62" s="25">
        <v>1.5</v>
      </c>
      <c r="L62" s="22">
        <f t="shared" ref="L62" si="4">K62*J62</f>
        <v>6</v>
      </c>
      <c r="M62" s="29">
        <f t="shared" ref="M62:M63" si="5">L62*1.2</f>
        <v>7.1999999999999993</v>
      </c>
      <c r="N62" s="21" t="s">
        <v>84</v>
      </c>
      <c r="O62" s="22"/>
      <c r="P62" s="22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s="44" customFormat="1" ht="36" customHeight="1" x14ac:dyDescent="0.6">
      <c r="A63" s="30"/>
      <c r="B63" s="30"/>
      <c r="C63" s="30"/>
      <c r="D63" s="30"/>
      <c r="E63" s="30"/>
      <c r="F63" s="8"/>
      <c r="G63" s="38"/>
      <c r="H63" s="27"/>
      <c r="I63" s="22"/>
      <c r="J63" s="33"/>
      <c r="K63" s="22"/>
      <c r="L63" s="55">
        <f>SUM(L3:L62)</f>
        <v>599.4444000000002</v>
      </c>
      <c r="M63" s="56">
        <f t="shared" si="5"/>
        <v>719.33328000000017</v>
      </c>
      <c r="N63" s="21"/>
      <c r="O63" s="22"/>
      <c r="P63" s="22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s="44" customFormat="1" ht="36" customHeight="1" x14ac:dyDescent="0.55000000000000004">
      <c r="A64" s="30"/>
      <c r="B64" s="30"/>
      <c r="C64" s="30"/>
      <c r="D64" s="30"/>
      <c r="E64" s="30"/>
      <c r="F64" s="8"/>
      <c r="G64" s="38"/>
      <c r="H64" s="27"/>
      <c r="I64" s="22"/>
      <c r="J64" s="33"/>
      <c r="K64" s="22"/>
      <c r="L64" s="22"/>
      <c r="M64" s="29"/>
      <c r="N64" s="21"/>
      <c r="O64" s="22"/>
      <c r="P64" s="22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 s="19" customFormat="1" ht="36" customHeight="1" x14ac:dyDescent="0.5">
      <c r="A65" s="14"/>
      <c r="B65" s="14"/>
      <c r="C65" s="15" t="s">
        <v>0</v>
      </c>
      <c r="D65" s="16" t="s">
        <v>159</v>
      </c>
      <c r="E65" s="16" t="s">
        <v>160</v>
      </c>
      <c r="F65" s="14" t="s">
        <v>161</v>
      </c>
      <c r="G65" s="15" t="s">
        <v>1</v>
      </c>
      <c r="H65" s="14" t="s">
        <v>2</v>
      </c>
      <c r="I65" s="17" t="s">
        <v>3</v>
      </c>
      <c r="J65" s="18" t="s">
        <v>4</v>
      </c>
      <c r="K65" s="14" t="s">
        <v>5</v>
      </c>
      <c r="L65" s="14" t="s">
        <v>6</v>
      </c>
      <c r="M65" s="17" t="s">
        <v>7</v>
      </c>
      <c r="N65" s="14" t="s">
        <v>8</v>
      </c>
    </row>
    <row r="66" spans="1:33" ht="36" customHeight="1" x14ac:dyDescent="0.85">
      <c r="A66" s="5"/>
      <c r="B66" s="46" t="s">
        <v>225</v>
      </c>
      <c r="C66" s="12"/>
      <c r="D66" s="12"/>
      <c r="E66" s="12"/>
      <c r="F66" s="5"/>
      <c r="G66" s="12"/>
      <c r="H66" s="5"/>
      <c r="I66" s="6"/>
      <c r="J66" s="10"/>
      <c r="K66" s="5"/>
      <c r="L66" s="5"/>
      <c r="M66" s="6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s="44" customFormat="1" ht="36" customHeight="1" x14ac:dyDescent="0.55000000000000004">
      <c r="A67" s="47"/>
      <c r="B67" s="23" t="s">
        <v>10</v>
      </c>
      <c r="C67" s="26" t="s">
        <v>226</v>
      </c>
      <c r="D67" s="26"/>
      <c r="E67" s="26"/>
      <c r="F67" s="8" t="s">
        <v>163</v>
      </c>
      <c r="G67" s="26" t="s">
        <v>164</v>
      </c>
      <c r="H67" s="27"/>
      <c r="I67" s="25">
        <v>1.04</v>
      </c>
      <c r="J67" s="25">
        <v>2</v>
      </c>
      <c r="K67" s="25">
        <v>5.6</v>
      </c>
      <c r="L67" s="22">
        <f>I67*K67</f>
        <v>5.8239999999999998</v>
      </c>
      <c r="M67" s="29">
        <f>L67*1.21</f>
        <v>7.04704</v>
      </c>
      <c r="N67" s="22" t="s">
        <v>13</v>
      </c>
      <c r="O67" s="22"/>
      <c r="P67" s="22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s="44" customFormat="1" ht="36" customHeight="1" x14ac:dyDescent="0.55000000000000004">
      <c r="A68" s="47"/>
      <c r="B68" s="23" t="s">
        <v>10</v>
      </c>
      <c r="C68" s="26" t="s">
        <v>227</v>
      </c>
      <c r="D68" s="26"/>
      <c r="E68" s="26"/>
      <c r="F68" s="8" t="s">
        <v>163</v>
      </c>
      <c r="G68" s="26" t="s">
        <v>164</v>
      </c>
      <c r="H68" s="27"/>
      <c r="I68" s="25">
        <v>0.52</v>
      </c>
      <c r="J68" s="25">
        <v>4</v>
      </c>
      <c r="K68" s="25">
        <v>5.6</v>
      </c>
      <c r="L68" s="22">
        <f>I68*K68</f>
        <v>2.9119999999999999</v>
      </c>
      <c r="M68" s="29">
        <f>L68*1.21</f>
        <v>3.52352</v>
      </c>
      <c r="N68" s="22" t="s">
        <v>13</v>
      </c>
      <c r="O68" s="22"/>
      <c r="P68" s="22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ht="36" customHeight="1" x14ac:dyDescent="0.55000000000000004">
      <c r="A69" s="47"/>
      <c r="B69" s="23" t="s">
        <v>10</v>
      </c>
      <c r="C69" s="26" t="s">
        <v>228</v>
      </c>
      <c r="D69" s="26"/>
      <c r="E69" s="26"/>
      <c r="F69" s="8" t="s">
        <v>163</v>
      </c>
      <c r="G69" s="26" t="s">
        <v>229</v>
      </c>
      <c r="H69" s="21"/>
      <c r="I69" s="25"/>
      <c r="J69" s="25">
        <v>1</v>
      </c>
      <c r="K69" s="25"/>
      <c r="L69" s="22">
        <v>18.600000000000001</v>
      </c>
      <c r="M69" s="34">
        <f>L69*1.21</f>
        <v>22.506</v>
      </c>
      <c r="N69" s="41" t="s">
        <v>230</v>
      </c>
      <c r="O69" s="21"/>
      <c r="P69" s="21"/>
    </row>
    <row r="70" spans="1:33" s="44" customFormat="1" ht="36" customHeight="1" x14ac:dyDescent="0.55000000000000004">
      <c r="A70" s="47"/>
      <c r="B70" s="31" t="s">
        <v>19</v>
      </c>
      <c r="C70" s="26" t="s">
        <v>231</v>
      </c>
      <c r="D70" s="26"/>
      <c r="E70" s="26"/>
      <c r="F70" s="8" t="s">
        <v>163</v>
      </c>
      <c r="G70" s="26"/>
      <c r="H70" s="27"/>
      <c r="I70" s="25"/>
      <c r="J70" s="25">
        <v>6</v>
      </c>
      <c r="K70" s="40"/>
      <c r="L70" s="40"/>
      <c r="M70" s="29"/>
      <c r="N70" s="22"/>
      <c r="O70" s="22"/>
      <c r="P70" s="22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1:33" s="44" customFormat="1" ht="36" customHeight="1" x14ac:dyDescent="0.55000000000000004">
      <c r="A71" s="47"/>
      <c r="B71" s="31" t="s">
        <v>19</v>
      </c>
      <c r="C71" s="26" t="s">
        <v>232</v>
      </c>
      <c r="D71" s="26"/>
      <c r="E71" s="26"/>
      <c r="F71" s="8" t="s">
        <v>163</v>
      </c>
      <c r="G71" s="26"/>
      <c r="H71" s="27"/>
      <c r="I71" s="25"/>
      <c r="J71" s="25">
        <v>6</v>
      </c>
      <c r="K71" s="40"/>
      <c r="L71" s="40"/>
      <c r="M71" s="29"/>
      <c r="N71" s="22"/>
      <c r="O71" s="22"/>
      <c r="P71" s="22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s="44" customFormat="1" ht="36" customHeight="1" x14ac:dyDescent="0.55000000000000004">
      <c r="A72" s="47"/>
      <c r="B72" s="31" t="s">
        <v>19</v>
      </c>
      <c r="C72" s="26" t="s">
        <v>233</v>
      </c>
      <c r="D72" s="26"/>
      <c r="E72" s="26"/>
      <c r="F72" s="8" t="s">
        <v>163</v>
      </c>
      <c r="G72" s="26"/>
      <c r="H72" s="27"/>
      <c r="I72" s="25"/>
      <c r="J72" s="25">
        <v>4</v>
      </c>
      <c r="K72" s="40"/>
      <c r="L72" s="40"/>
      <c r="M72" s="29"/>
      <c r="N72" s="22"/>
      <c r="O72" s="22"/>
      <c r="P72" s="22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3" s="44" customFormat="1" ht="36" customHeight="1" x14ac:dyDescent="0.55000000000000004">
      <c r="A73" s="47"/>
      <c r="B73" s="31" t="s">
        <v>19</v>
      </c>
      <c r="C73" s="26" t="s">
        <v>234</v>
      </c>
      <c r="D73" s="26"/>
      <c r="E73" s="26"/>
      <c r="F73" s="8" t="s">
        <v>163</v>
      </c>
      <c r="G73" s="26"/>
      <c r="H73" s="27"/>
      <c r="I73" s="25"/>
      <c r="J73" s="25">
        <v>4</v>
      </c>
      <c r="K73" s="40"/>
      <c r="L73" s="40"/>
      <c r="M73" s="29"/>
      <c r="N73" s="22"/>
      <c r="O73" s="22"/>
      <c r="P73" s="22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3" s="44" customFormat="1" ht="36" customHeight="1" x14ac:dyDescent="0.55000000000000004">
      <c r="A74" s="47"/>
      <c r="B74" s="31" t="s">
        <v>19</v>
      </c>
      <c r="C74" s="26" t="s">
        <v>235</v>
      </c>
      <c r="D74" s="26"/>
      <c r="E74" s="26"/>
      <c r="F74" s="8" t="s">
        <v>163</v>
      </c>
      <c r="G74" s="26"/>
      <c r="H74" s="27"/>
      <c r="I74" s="25"/>
      <c r="J74" s="25">
        <v>4</v>
      </c>
      <c r="K74" s="40"/>
      <c r="L74" s="40"/>
      <c r="M74" s="29"/>
      <c r="N74" s="22"/>
      <c r="O74" s="22"/>
      <c r="P74" s="22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 s="44" customFormat="1" ht="36" customHeight="1" x14ac:dyDescent="0.55000000000000004">
      <c r="A75" s="47"/>
      <c r="B75" s="31" t="s">
        <v>19</v>
      </c>
      <c r="C75" s="26" t="s">
        <v>236</v>
      </c>
      <c r="D75" s="26"/>
      <c r="E75" s="26"/>
      <c r="F75" s="8" t="s">
        <v>163</v>
      </c>
      <c r="G75" s="26"/>
      <c r="H75" s="27"/>
      <c r="I75" s="25"/>
      <c r="J75" s="25">
        <v>4</v>
      </c>
      <c r="K75" s="40"/>
      <c r="L75" s="40"/>
      <c r="M75" s="29"/>
      <c r="N75" s="22"/>
      <c r="O75" s="22"/>
      <c r="P75" s="22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3" s="44" customFormat="1" ht="36" customHeight="1" x14ac:dyDescent="0.55000000000000004">
      <c r="A76" s="47"/>
      <c r="B76" s="31" t="s">
        <v>19</v>
      </c>
      <c r="C76" s="26" t="s">
        <v>237</v>
      </c>
      <c r="D76" s="26"/>
      <c r="E76" s="26"/>
      <c r="F76" s="8" t="s">
        <v>163</v>
      </c>
      <c r="G76" s="26"/>
      <c r="H76" s="27"/>
      <c r="I76" s="25"/>
      <c r="J76" s="25">
        <v>4</v>
      </c>
      <c r="K76" s="40"/>
      <c r="L76" s="40"/>
      <c r="M76" s="29"/>
      <c r="N76" s="22"/>
      <c r="O76" s="22"/>
      <c r="P76" s="22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1:33" s="44" customFormat="1" ht="36" customHeight="1" x14ac:dyDescent="0.55000000000000004">
      <c r="A77" s="47"/>
      <c r="B77" s="31" t="s">
        <v>19</v>
      </c>
      <c r="C77" s="26" t="s">
        <v>238</v>
      </c>
      <c r="D77" s="26"/>
      <c r="E77" s="26"/>
      <c r="F77" s="8" t="s">
        <v>163</v>
      </c>
      <c r="G77" s="26"/>
      <c r="H77" s="27"/>
      <c r="I77" s="25"/>
      <c r="J77" s="25">
        <v>4</v>
      </c>
      <c r="K77" s="40"/>
      <c r="L77" s="40"/>
      <c r="M77" s="29"/>
      <c r="N77" s="22"/>
      <c r="O77" s="22"/>
      <c r="P77" s="22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 ht="36" customHeight="1" x14ac:dyDescent="0.55000000000000004">
      <c r="A78" s="47"/>
      <c r="B78" s="31" t="s">
        <v>19</v>
      </c>
      <c r="C78" s="38" t="s">
        <v>239</v>
      </c>
      <c r="D78" s="38"/>
      <c r="E78" s="38"/>
      <c r="F78" s="8" t="s">
        <v>163</v>
      </c>
      <c r="G78" s="26"/>
      <c r="H78" s="21"/>
      <c r="I78" s="25"/>
      <c r="J78" s="25">
        <v>1</v>
      </c>
      <c r="K78" s="40"/>
      <c r="L78" s="40"/>
      <c r="M78" s="34"/>
      <c r="N78" s="41"/>
      <c r="O78" s="21"/>
      <c r="P78" s="21"/>
    </row>
    <row r="79" spans="1:33" ht="36" customHeight="1" x14ac:dyDescent="0.55000000000000004">
      <c r="A79" s="47"/>
      <c r="B79" s="31" t="s">
        <v>19</v>
      </c>
      <c r="C79" s="26" t="s">
        <v>240</v>
      </c>
      <c r="D79" s="26"/>
      <c r="E79" s="26"/>
      <c r="F79" s="8" t="s">
        <v>163</v>
      </c>
      <c r="G79" s="26"/>
      <c r="H79" s="21"/>
      <c r="I79" s="25"/>
      <c r="J79" s="25">
        <v>1</v>
      </c>
      <c r="K79" s="40"/>
      <c r="L79" s="40"/>
      <c r="M79" s="34"/>
      <c r="N79" s="41"/>
      <c r="O79" s="21"/>
      <c r="P79" s="21"/>
    </row>
    <row r="80" spans="1:33" ht="36" customHeight="1" x14ac:dyDescent="0.55000000000000004">
      <c r="A80" s="47"/>
      <c r="B80" s="37" t="s">
        <v>43</v>
      </c>
      <c r="C80" s="26" t="s">
        <v>201</v>
      </c>
      <c r="D80" s="26"/>
      <c r="E80" s="26"/>
      <c r="F80" s="44"/>
      <c r="G80" s="26"/>
      <c r="H80" s="21"/>
      <c r="I80" s="25"/>
      <c r="J80" s="25">
        <v>3</v>
      </c>
      <c r="K80" s="25">
        <v>0.03</v>
      </c>
      <c r="L80" s="22">
        <f>J80*K80</f>
        <v>0.09</v>
      </c>
      <c r="M80" s="34">
        <f>L80*1.2</f>
        <v>0.108</v>
      </c>
      <c r="N80" s="22" t="s">
        <v>45</v>
      </c>
      <c r="O80" s="21"/>
      <c r="P80" s="21"/>
    </row>
    <row r="81" spans="1:16" ht="36" customHeight="1" x14ac:dyDescent="0.55000000000000004">
      <c r="A81" s="47"/>
      <c r="B81" s="37" t="s">
        <v>43</v>
      </c>
      <c r="C81" s="26" t="s">
        <v>202</v>
      </c>
      <c r="D81" s="26"/>
      <c r="E81" s="26"/>
      <c r="G81" s="26"/>
      <c r="H81" s="21"/>
      <c r="I81" s="25"/>
      <c r="J81" s="25">
        <v>8</v>
      </c>
      <c r="K81" s="25">
        <v>0.03</v>
      </c>
      <c r="L81" s="22">
        <f t="shared" ref="L81:L92" si="6">J81*K81</f>
        <v>0.24</v>
      </c>
      <c r="M81" s="34">
        <f t="shared" ref="M81:M92" si="7">L81*1.2</f>
        <v>0.28799999999999998</v>
      </c>
      <c r="N81" s="22" t="s">
        <v>45</v>
      </c>
      <c r="O81" s="21"/>
      <c r="P81" s="21"/>
    </row>
    <row r="82" spans="1:16" ht="36" customHeight="1" x14ac:dyDescent="0.55000000000000004">
      <c r="A82" s="47"/>
      <c r="B82" s="37" t="s">
        <v>43</v>
      </c>
      <c r="C82" s="26"/>
      <c r="D82" s="26" t="s">
        <v>198</v>
      </c>
      <c r="E82" s="26" t="s">
        <v>199</v>
      </c>
      <c r="G82" s="26"/>
      <c r="H82" s="21"/>
      <c r="I82" s="25"/>
      <c r="J82" s="25">
        <v>31</v>
      </c>
      <c r="K82" s="25">
        <v>0.1</v>
      </c>
      <c r="L82" s="22">
        <f t="shared" si="6"/>
        <v>3.1</v>
      </c>
      <c r="M82" s="34">
        <f t="shared" si="7"/>
        <v>3.7199999999999998</v>
      </c>
      <c r="N82" s="22" t="s">
        <v>45</v>
      </c>
      <c r="O82" s="21"/>
      <c r="P82" s="21"/>
    </row>
    <row r="83" spans="1:16" ht="36" customHeight="1" x14ac:dyDescent="0.55000000000000004">
      <c r="A83" s="47"/>
      <c r="B83" s="37" t="s">
        <v>43</v>
      </c>
      <c r="C83" s="26"/>
      <c r="D83" s="26" t="s">
        <v>208</v>
      </c>
      <c r="E83" s="26" t="s">
        <v>241</v>
      </c>
      <c r="F83" s="44"/>
      <c r="G83" s="26"/>
      <c r="H83" s="21"/>
      <c r="I83" s="25"/>
      <c r="J83" s="25">
        <v>6</v>
      </c>
      <c r="K83" s="25">
        <v>0.05</v>
      </c>
      <c r="L83" s="22">
        <f t="shared" si="6"/>
        <v>0.30000000000000004</v>
      </c>
      <c r="M83" s="34">
        <f t="shared" si="7"/>
        <v>0.36000000000000004</v>
      </c>
      <c r="N83" s="22" t="s">
        <v>45</v>
      </c>
      <c r="O83" s="21"/>
      <c r="P83" s="21"/>
    </row>
    <row r="84" spans="1:16" ht="36" customHeight="1" x14ac:dyDescent="0.55000000000000004">
      <c r="A84" s="47"/>
      <c r="B84" s="37" t="s">
        <v>43</v>
      </c>
      <c r="C84" s="26"/>
      <c r="D84" s="26" t="s">
        <v>212</v>
      </c>
      <c r="E84" s="26" t="s">
        <v>213</v>
      </c>
      <c r="F84" s="44"/>
      <c r="G84" s="26"/>
      <c r="H84" s="21"/>
      <c r="I84" s="25"/>
      <c r="J84" s="25">
        <v>27</v>
      </c>
      <c r="K84" s="25">
        <v>0.05</v>
      </c>
      <c r="L84" s="22">
        <f t="shared" si="6"/>
        <v>1.35</v>
      </c>
      <c r="M84" s="34">
        <f t="shared" si="7"/>
        <v>1.62</v>
      </c>
      <c r="N84" s="22" t="s">
        <v>45</v>
      </c>
      <c r="O84" s="21"/>
      <c r="P84" s="21"/>
    </row>
    <row r="85" spans="1:16" ht="36" customHeight="1" x14ac:dyDescent="0.55000000000000004">
      <c r="A85" s="47"/>
      <c r="B85" s="37" t="s">
        <v>43</v>
      </c>
      <c r="C85" s="26" t="s">
        <v>212</v>
      </c>
      <c r="D85" s="26"/>
      <c r="E85" s="26"/>
      <c r="F85" s="44"/>
      <c r="G85" s="26"/>
      <c r="H85" s="21"/>
      <c r="I85" s="25"/>
      <c r="J85" s="25">
        <v>2</v>
      </c>
      <c r="K85" s="25">
        <v>0.05</v>
      </c>
      <c r="L85" s="22">
        <f t="shared" si="6"/>
        <v>0.1</v>
      </c>
      <c r="M85" s="34">
        <f t="shared" si="7"/>
        <v>0.12</v>
      </c>
      <c r="N85" s="22" t="s">
        <v>45</v>
      </c>
      <c r="O85" s="21"/>
      <c r="P85" s="21"/>
    </row>
    <row r="86" spans="1:16" ht="36" customHeight="1" x14ac:dyDescent="0.55000000000000004">
      <c r="A86" s="47"/>
      <c r="B86" s="37" t="s">
        <v>43</v>
      </c>
      <c r="C86" s="26" t="s">
        <v>242</v>
      </c>
      <c r="D86" s="26"/>
      <c r="E86" s="26"/>
      <c r="F86" s="44"/>
      <c r="G86" s="26"/>
      <c r="H86" s="21"/>
      <c r="I86" s="25"/>
      <c r="J86" s="25">
        <v>8</v>
      </c>
      <c r="K86" s="25">
        <v>0.05</v>
      </c>
      <c r="L86" s="22">
        <f t="shared" si="6"/>
        <v>0.4</v>
      </c>
      <c r="M86" s="34">
        <f t="shared" si="7"/>
        <v>0.48</v>
      </c>
      <c r="N86" s="22" t="s">
        <v>45</v>
      </c>
      <c r="O86" s="21"/>
      <c r="P86" s="21"/>
    </row>
    <row r="87" spans="1:16" ht="36" customHeight="1" x14ac:dyDescent="0.55000000000000004">
      <c r="A87" s="47"/>
      <c r="B87" s="37" t="s">
        <v>43</v>
      </c>
      <c r="C87" s="26" t="s">
        <v>215</v>
      </c>
      <c r="D87" s="26"/>
      <c r="E87" s="26"/>
      <c r="F87" s="44"/>
      <c r="G87" s="26"/>
      <c r="H87" s="21"/>
      <c r="I87" s="25"/>
      <c r="J87" s="25">
        <v>8</v>
      </c>
      <c r="K87" s="25">
        <v>0.05</v>
      </c>
      <c r="L87" s="22">
        <f t="shared" si="6"/>
        <v>0.4</v>
      </c>
      <c r="M87" s="34">
        <f t="shared" si="7"/>
        <v>0.48</v>
      </c>
      <c r="N87" s="22" t="s">
        <v>45</v>
      </c>
      <c r="O87" s="21"/>
      <c r="P87" s="21"/>
    </row>
    <row r="88" spans="1:16" ht="36" customHeight="1" x14ac:dyDescent="0.55000000000000004">
      <c r="A88" s="47"/>
      <c r="B88" s="37" t="s">
        <v>43</v>
      </c>
      <c r="C88" s="26" t="s">
        <v>218</v>
      </c>
      <c r="D88" s="26"/>
      <c r="E88" s="26"/>
      <c r="F88" s="44"/>
      <c r="G88" s="26"/>
      <c r="H88" s="21"/>
      <c r="I88" s="25"/>
      <c r="J88" s="25">
        <v>8</v>
      </c>
      <c r="K88" s="25">
        <v>0.05</v>
      </c>
      <c r="L88" s="22">
        <f t="shared" si="6"/>
        <v>0.4</v>
      </c>
      <c r="M88" s="34">
        <f t="shared" si="7"/>
        <v>0.48</v>
      </c>
      <c r="N88" s="22" t="s">
        <v>45</v>
      </c>
      <c r="O88" s="21"/>
      <c r="P88" s="21"/>
    </row>
    <row r="89" spans="1:16" ht="36" customHeight="1" x14ac:dyDescent="0.55000000000000004">
      <c r="A89" s="47"/>
      <c r="B89" s="37" t="s">
        <v>43</v>
      </c>
      <c r="C89" s="26" t="s">
        <v>221</v>
      </c>
      <c r="D89" s="26"/>
      <c r="E89" s="26"/>
      <c r="G89" s="26"/>
      <c r="H89" s="21"/>
      <c r="I89" s="25"/>
      <c r="J89" s="25">
        <v>10</v>
      </c>
      <c r="K89" s="25">
        <v>0.05</v>
      </c>
      <c r="L89" s="22">
        <f t="shared" si="6"/>
        <v>0.5</v>
      </c>
      <c r="M89" s="34">
        <f t="shared" si="7"/>
        <v>0.6</v>
      </c>
      <c r="N89" s="22" t="s">
        <v>45</v>
      </c>
      <c r="O89" s="21"/>
      <c r="P89" s="21"/>
    </row>
    <row r="90" spans="1:16" ht="36" customHeight="1" x14ac:dyDescent="0.55000000000000004">
      <c r="A90" s="47"/>
      <c r="B90" s="37" t="s">
        <v>43</v>
      </c>
      <c r="C90" s="26" t="s">
        <v>116</v>
      </c>
      <c r="D90" s="26"/>
      <c r="E90" s="26"/>
      <c r="G90" s="26"/>
      <c r="H90" s="21"/>
      <c r="I90" s="25"/>
      <c r="J90" s="25">
        <v>8</v>
      </c>
      <c r="K90" s="25">
        <v>0.05</v>
      </c>
      <c r="L90" s="22">
        <f t="shared" si="6"/>
        <v>0.4</v>
      </c>
      <c r="M90" s="34">
        <f t="shared" si="7"/>
        <v>0.48</v>
      </c>
      <c r="N90" s="22" t="s">
        <v>45</v>
      </c>
      <c r="O90" s="21"/>
      <c r="P90" s="21"/>
    </row>
    <row r="91" spans="1:16" ht="36" customHeight="1" x14ac:dyDescent="0.55000000000000004">
      <c r="A91" s="47"/>
      <c r="B91" s="35" t="s">
        <v>52</v>
      </c>
      <c r="C91" s="26" t="s">
        <v>243</v>
      </c>
      <c r="D91" s="26"/>
      <c r="E91" s="26"/>
      <c r="G91" s="26"/>
      <c r="H91" s="21"/>
      <c r="I91" s="25"/>
      <c r="J91" s="25">
        <v>8</v>
      </c>
      <c r="K91" s="25">
        <v>1.2</v>
      </c>
      <c r="L91" s="22">
        <f t="shared" si="6"/>
        <v>9.6</v>
      </c>
      <c r="M91" s="34">
        <f t="shared" si="7"/>
        <v>11.52</v>
      </c>
      <c r="N91" s="21" t="s">
        <v>84</v>
      </c>
      <c r="O91" s="21"/>
      <c r="P91" s="21"/>
    </row>
    <row r="92" spans="1:16" ht="36" customHeight="1" x14ac:dyDescent="0.55000000000000004">
      <c r="A92" s="47"/>
      <c r="B92" s="35" t="s">
        <v>52</v>
      </c>
      <c r="C92" s="26" t="s">
        <v>244</v>
      </c>
      <c r="D92" s="26"/>
      <c r="E92" s="26"/>
      <c r="F92" s="8" t="s">
        <v>163</v>
      </c>
      <c r="G92" s="26" t="s">
        <v>245</v>
      </c>
      <c r="H92" s="21"/>
      <c r="I92" s="25"/>
      <c r="J92" s="25">
        <v>1</v>
      </c>
      <c r="K92" s="25">
        <v>24.99</v>
      </c>
      <c r="L92" s="22">
        <f t="shared" si="6"/>
        <v>24.99</v>
      </c>
      <c r="M92" s="34">
        <f t="shared" si="7"/>
        <v>29.987999999999996</v>
      </c>
      <c r="N92" s="21" t="s">
        <v>84</v>
      </c>
      <c r="O92" s="21"/>
      <c r="P92" s="21"/>
    </row>
    <row r="93" spans="1:16" ht="36" customHeight="1" x14ac:dyDescent="0.55000000000000004">
      <c r="A93" s="47"/>
      <c r="B93" s="35" t="s">
        <v>52</v>
      </c>
      <c r="C93" s="26" t="s">
        <v>246</v>
      </c>
      <c r="D93" s="26"/>
      <c r="E93" s="26"/>
      <c r="F93" s="8" t="s">
        <v>163</v>
      </c>
      <c r="G93" s="26" t="s">
        <v>247</v>
      </c>
      <c r="H93" s="21"/>
      <c r="I93" s="25"/>
      <c r="J93" s="25">
        <v>1</v>
      </c>
      <c r="K93" s="25"/>
      <c r="L93" s="22">
        <v>50</v>
      </c>
      <c r="M93" s="34">
        <f>L93*1.21</f>
        <v>60.5</v>
      </c>
      <c r="N93" s="41" t="s">
        <v>248</v>
      </c>
      <c r="O93" s="21"/>
      <c r="P93" s="21"/>
    </row>
    <row r="94" spans="1:16" ht="36" customHeight="1" x14ac:dyDescent="0.55000000000000004">
      <c r="A94" s="47"/>
      <c r="B94" s="32" t="s">
        <v>38</v>
      </c>
      <c r="C94" s="26" t="s">
        <v>249</v>
      </c>
      <c r="D94" s="26"/>
      <c r="E94" s="26"/>
      <c r="F94" s="8" t="s">
        <v>163</v>
      </c>
      <c r="G94" s="26" t="s">
        <v>250</v>
      </c>
      <c r="H94" s="21"/>
      <c r="I94" s="25"/>
      <c r="J94" s="25">
        <v>2</v>
      </c>
      <c r="K94" s="25">
        <v>45</v>
      </c>
      <c r="L94" s="22">
        <f>M94/1.2</f>
        <v>75</v>
      </c>
      <c r="M94" s="34">
        <f>J94*K94</f>
        <v>90</v>
      </c>
      <c r="N94" s="41" t="s">
        <v>251</v>
      </c>
      <c r="O94" s="21"/>
      <c r="P94" s="21"/>
    </row>
    <row r="95" spans="1:16" ht="36" customHeight="1" x14ac:dyDescent="0.55000000000000004">
      <c r="A95" s="54"/>
      <c r="B95" s="35" t="s">
        <v>52</v>
      </c>
      <c r="C95" s="42" t="s">
        <v>252</v>
      </c>
      <c r="D95" s="42"/>
      <c r="E95" s="42"/>
      <c r="F95" s="3"/>
      <c r="G95" s="42"/>
      <c r="H95" s="21"/>
      <c r="I95" s="34"/>
      <c r="J95" s="25">
        <v>3</v>
      </c>
      <c r="K95" s="25">
        <v>10.99</v>
      </c>
      <c r="L95" s="22">
        <f>K95*J95</f>
        <v>32.97</v>
      </c>
      <c r="M95" s="34">
        <f>L95*1.2</f>
        <v>39.564</v>
      </c>
      <c r="N95" s="21" t="s">
        <v>84</v>
      </c>
      <c r="O95" s="21"/>
      <c r="P95" s="21"/>
    </row>
    <row r="96" spans="1:16" ht="36" customHeight="1" x14ac:dyDescent="0.6">
      <c r="A96" s="42"/>
      <c r="B96" s="42"/>
      <c r="C96" s="42"/>
      <c r="D96" s="42"/>
      <c r="E96" s="42"/>
      <c r="F96" s="3"/>
      <c r="G96" s="42"/>
      <c r="H96" s="21"/>
      <c r="I96" s="34"/>
      <c r="J96" s="25"/>
      <c r="K96" s="25"/>
      <c r="L96" s="55">
        <f>SUM(L67:L95)</f>
        <v>227.17600000000002</v>
      </c>
      <c r="M96" s="20">
        <f>L96*1.2</f>
        <v>272.6112</v>
      </c>
      <c r="N96" s="21"/>
      <c r="O96" s="21"/>
      <c r="P96" s="21"/>
    </row>
    <row r="97" spans="1:33" ht="36" customHeight="1" x14ac:dyDescent="0.55000000000000004">
      <c r="A97" s="42"/>
      <c r="B97" s="42"/>
      <c r="C97" s="42"/>
      <c r="D97" s="42"/>
      <c r="E97" s="42"/>
      <c r="F97" s="3"/>
      <c r="G97" s="42"/>
      <c r="H97" s="21"/>
      <c r="I97" s="34"/>
      <c r="J97" s="28"/>
      <c r="K97" s="41"/>
      <c r="L97" s="41"/>
      <c r="M97" s="34"/>
      <c r="N97" s="21"/>
      <c r="O97" s="21"/>
      <c r="P97" s="21"/>
    </row>
    <row r="98" spans="1:33" s="53" customFormat="1" ht="36" customHeight="1" x14ac:dyDescent="0.5">
      <c r="A98" s="50"/>
      <c r="B98" s="50"/>
      <c r="C98" s="15" t="s">
        <v>0</v>
      </c>
      <c r="D98" s="16" t="s">
        <v>159</v>
      </c>
      <c r="E98" s="16" t="s">
        <v>160</v>
      </c>
      <c r="F98" s="50" t="s">
        <v>161</v>
      </c>
      <c r="G98" s="15" t="s">
        <v>1</v>
      </c>
      <c r="H98" s="50" t="s">
        <v>2</v>
      </c>
      <c r="I98" s="51" t="s">
        <v>3</v>
      </c>
      <c r="J98" s="52" t="s">
        <v>4</v>
      </c>
      <c r="K98" s="50" t="s">
        <v>5</v>
      </c>
      <c r="L98" s="50" t="s">
        <v>6</v>
      </c>
      <c r="M98" s="51" t="s">
        <v>7</v>
      </c>
      <c r="N98" s="50" t="s">
        <v>8</v>
      </c>
    </row>
    <row r="99" spans="1:33" ht="36" customHeight="1" x14ac:dyDescent="0.85">
      <c r="A99" s="5"/>
      <c r="B99" s="46" t="s">
        <v>253</v>
      </c>
      <c r="C99" s="12"/>
      <c r="D99" s="12"/>
      <c r="E99" s="12"/>
      <c r="F99" s="5"/>
      <c r="G99" s="12"/>
      <c r="H99" s="5"/>
      <c r="I99" s="6"/>
      <c r="J99" s="10"/>
      <c r="K99" s="5"/>
      <c r="L99" s="5"/>
      <c r="M99" s="6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36" customHeight="1" x14ac:dyDescent="0.55000000000000004">
      <c r="A100" s="49"/>
      <c r="B100" s="23" t="s">
        <v>10</v>
      </c>
      <c r="C100" s="26" t="s">
        <v>254</v>
      </c>
      <c r="D100" s="26"/>
      <c r="E100" s="26"/>
      <c r="F100" s="8" t="s">
        <v>163</v>
      </c>
      <c r="G100" s="26" t="s">
        <v>164</v>
      </c>
      <c r="H100" s="21"/>
      <c r="I100" s="25">
        <v>1.2929999999999999</v>
      </c>
      <c r="J100" s="25">
        <v>2</v>
      </c>
      <c r="K100" s="25">
        <v>5.6</v>
      </c>
      <c r="L100" s="22">
        <f>I100*K100</f>
        <v>7.2407999999999992</v>
      </c>
      <c r="M100" s="29">
        <f>L100*1.21</f>
        <v>8.7613679999999992</v>
      </c>
      <c r="N100" s="22" t="s">
        <v>13</v>
      </c>
      <c r="O100" s="21"/>
      <c r="P100" s="21"/>
      <c r="Q100" s="21"/>
    </row>
    <row r="101" spans="1:33" ht="36" customHeight="1" x14ac:dyDescent="0.55000000000000004">
      <c r="A101" s="49"/>
      <c r="B101" s="31" t="s">
        <v>19</v>
      </c>
      <c r="C101" s="26" t="s">
        <v>255</v>
      </c>
      <c r="D101" s="26"/>
      <c r="E101" s="26"/>
      <c r="F101" s="8" t="s">
        <v>163</v>
      </c>
      <c r="G101" s="26"/>
      <c r="H101" s="21"/>
      <c r="I101" s="25"/>
      <c r="J101" s="25">
        <v>1</v>
      </c>
      <c r="K101" s="21"/>
      <c r="L101" s="21"/>
      <c r="M101" s="34"/>
      <c r="N101" s="21"/>
      <c r="O101" s="21"/>
      <c r="P101" s="21"/>
      <c r="Q101" s="21"/>
    </row>
    <row r="102" spans="1:33" ht="36" customHeight="1" x14ac:dyDescent="0.55000000000000004">
      <c r="A102" s="49"/>
      <c r="B102" s="31" t="s">
        <v>19</v>
      </c>
      <c r="C102" s="26" t="s">
        <v>256</v>
      </c>
      <c r="D102" s="26"/>
      <c r="E102" s="26"/>
      <c r="F102" s="8" t="s">
        <v>163</v>
      </c>
      <c r="G102" s="26"/>
      <c r="H102" s="21"/>
      <c r="I102" s="25"/>
      <c r="J102" s="25">
        <v>1</v>
      </c>
      <c r="K102" s="21"/>
      <c r="L102" s="21"/>
      <c r="M102" s="34"/>
      <c r="N102" s="21"/>
      <c r="O102" s="21"/>
      <c r="P102" s="21"/>
      <c r="Q102" s="21"/>
    </row>
    <row r="103" spans="1:33" ht="36" customHeight="1" x14ac:dyDescent="0.55000000000000004">
      <c r="A103" s="49"/>
      <c r="B103" s="31" t="s">
        <v>19</v>
      </c>
      <c r="C103" s="26" t="s">
        <v>257</v>
      </c>
      <c r="D103" s="26"/>
      <c r="E103" s="26"/>
      <c r="F103" s="8" t="s">
        <v>163</v>
      </c>
      <c r="G103" s="26"/>
      <c r="H103" s="21"/>
      <c r="I103" s="25"/>
      <c r="J103" s="25">
        <v>1</v>
      </c>
      <c r="K103" s="21"/>
      <c r="L103" s="21"/>
      <c r="M103" s="34"/>
      <c r="N103" s="21"/>
      <c r="O103" s="21"/>
      <c r="P103" s="21"/>
      <c r="Q103" s="21"/>
    </row>
    <row r="104" spans="1:33" ht="36" customHeight="1" x14ac:dyDescent="0.55000000000000004">
      <c r="A104" s="49"/>
      <c r="B104" s="31" t="s">
        <v>19</v>
      </c>
      <c r="C104" s="26" t="s">
        <v>258</v>
      </c>
      <c r="D104" s="26"/>
      <c r="E104" s="26"/>
      <c r="F104" s="8" t="s">
        <v>163</v>
      </c>
      <c r="G104" s="26"/>
      <c r="H104" s="21"/>
      <c r="I104" s="25"/>
      <c r="J104" s="25">
        <v>1</v>
      </c>
      <c r="K104" s="21"/>
      <c r="L104" s="21"/>
      <c r="M104" s="34"/>
      <c r="N104" s="21"/>
      <c r="O104" s="21"/>
      <c r="P104" s="21"/>
      <c r="Q104" s="21"/>
    </row>
    <row r="105" spans="1:33" ht="36" customHeight="1" x14ac:dyDescent="0.55000000000000004">
      <c r="A105" s="49"/>
      <c r="B105" s="31" t="s">
        <v>19</v>
      </c>
      <c r="C105" s="26" t="s">
        <v>259</v>
      </c>
      <c r="D105" s="26"/>
      <c r="E105" s="26"/>
      <c r="F105" s="8" t="s">
        <v>163</v>
      </c>
      <c r="G105" s="26"/>
      <c r="H105" s="21"/>
      <c r="I105" s="25"/>
      <c r="J105" s="25">
        <v>10</v>
      </c>
      <c r="K105" s="21"/>
      <c r="L105" s="21"/>
      <c r="M105" s="34"/>
      <c r="N105" s="21"/>
      <c r="O105" s="21"/>
      <c r="P105" s="21"/>
      <c r="Q105" s="21"/>
    </row>
    <row r="106" spans="1:33" ht="36" customHeight="1" x14ac:dyDescent="0.55000000000000004">
      <c r="A106" s="49"/>
      <c r="B106" s="31" t="s">
        <v>19</v>
      </c>
      <c r="C106" s="26" t="s">
        <v>260</v>
      </c>
      <c r="D106" s="26"/>
      <c r="E106" s="26"/>
      <c r="F106" s="8" t="s">
        <v>163</v>
      </c>
      <c r="G106" s="26"/>
      <c r="H106" s="21"/>
      <c r="I106" s="25"/>
      <c r="J106" s="25">
        <v>8</v>
      </c>
      <c r="K106" s="21"/>
      <c r="L106" s="21"/>
      <c r="M106" s="34"/>
      <c r="N106" s="21"/>
      <c r="O106" s="21"/>
      <c r="P106" s="21"/>
      <c r="Q106" s="21"/>
    </row>
    <row r="107" spans="1:33" ht="36" customHeight="1" x14ac:dyDescent="0.55000000000000004">
      <c r="A107" s="49"/>
      <c r="B107" s="31" t="s">
        <v>19</v>
      </c>
      <c r="C107" s="26" t="s">
        <v>261</v>
      </c>
      <c r="D107" s="26"/>
      <c r="E107" s="26"/>
      <c r="F107" s="8" t="s">
        <v>163</v>
      </c>
      <c r="G107" s="26"/>
      <c r="H107" s="21"/>
      <c r="I107" s="25"/>
      <c r="J107" s="25">
        <v>1</v>
      </c>
      <c r="K107" s="21"/>
      <c r="L107" s="21"/>
      <c r="M107" s="34"/>
      <c r="N107" s="21"/>
      <c r="O107" s="21"/>
      <c r="P107" s="21"/>
      <c r="Q107" s="21"/>
    </row>
    <row r="108" spans="1:33" ht="36" customHeight="1" x14ac:dyDescent="0.55000000000000004">
      <c r="A108" s="49"/>
      <c r="B108" s="31" t="s">
        <v>19</v>
      </c>
      <c r="C108" s="26" t="s">
        <v>262</v>
      </c>
      <c r="D108" s="26"/>
      <c r="E108" s="26"/>
      <c r="F108" s="8" t="s">
        <v>163</v>
      </c>
      <c r="G108" s="26"/>
      <c r="H108" s="21"/>
      <c r="I108" s="25"/>
      <c r="J108" s="25">
        <v>1</v>
      </c>
      <c r="K108" s="21"/>
      <c r="L108" s="21"/>
      <c r="M108" s="34"/>
      <c r="N108" s="21"/>
      <c r="O108" s="21"/>
      <c r="P108" s="21"/>
      <c r="Q108" s="21"/>
    </row>
    <row r="109" spans="1:33" ht="36" customHeight="1" x14ac:dyDescent="0.55000000000000004">
      <c r="A109" s="49"/>
      <c r="B109" s="31" t="s">
        <v>19</v>
      </c>
      <c r="C109" s="26" t="s">
        <v>263</v>
      </c>
      <c r="D109" s="26"/>
      <c r="E109" s="26"/>
      <c r="F109" s="8" t="s">
        <v>163</v>
      </c>
      <c r="G109" s="26"/>
      <c r="H109" s="21"/>
      <c r="I109" s="25"/>
      <c r="J109" s="25">
        <v>2</v>
      </c>
      <c r="K109" s="21"/>
      <c r="L109" s="21"/>
      <c r="M109" s="34"/>
      <c r="N109" s="21"/>
      <c r="O109" s="21"/>
      <c r="P109" s="21"/>
      <c r="Q109" s="21"/>
    </row>
    <row r="110" spans="1:33" ht="36" customHeight="1" x14ac:dyDescent="0.55000000000000004">
      <c r="A110" s="49"/>
      <c r="B110" s="31" t="s">
        <v>19</v>
      </c>
      <c r="C110" s="26" t="s">
        <v>264</v>
      </c>
      <c r="D110" s="26"/>
      <c r="E110" s="26"/>
      <c r="F110" s="8" t="s">
        <v>163</v>
      </c>
      <c r="G110" s="26"/>
      <c r="H110" s="21"/>
      <c r="I110" s="25"/>
      <c r="J110" s="25">
        <v>1</v>
      </c>
      <c r="K110" s="21"/>
      <c r="L110" s="21"/>
      <c r="M110" s="34"/>
      <c r="N110" s="21"/>
      <c r="O110" s="21"/>
      <c r="P110" s="21"/>
      <c r="Q110" s="21"/>
    </row>
    <row r="111" spans="1:33" ht="36" customHeight="1" x14ac:dyDescent="0.55000000000000004">
      <c r="A111" s="49"/>
      <c r="B111" s="31" t="s">
        <v>19</v>
      </c>
      <c r="C111" s="26" t="s">
        <v>265</v>
      </c>
      <c r="D111" s="26"/>
      <c r="E111" s="26"/>
      <c r="F111" s="8" t="s">
        <v>163</v>
      </c>
      <c r="G111" s="26"/>
      <c r="H111" s="21"/>
      <c r="I111" s="25"/>
      <c r="J111" s="25">
        <v>1</v>
      </c>
      <c r="K111" s="21"/>
      <c r="L111" s="21"/>
      <c r="M111" s="34"/>
      <c r="N111" s="21"/>
      <c r="O111" s="21"/>
      <c r="P111" s="21"/>
      <c r="Q111" s="21"/>
    </row>
    <row r="112" spans="1:33" ht="36" customHeight="1" x14ac:dyDescent="0.55000000000000004">
      <c r="A112" s="49"/>
      <c r="B112" s="31" t="s">
        <v>19</v>
      </c>
      <c r="C112" s="26" t="s">
        <v>266</v>
      </c>
      <c r="D112" s="26"/>
      <c r="E112" s="26"/>
      <c r="F112" s="8" t="s">
        <v>163</v>
      </c>
      <c r="G112" s="26"/>
      <c r="H112" s="21"/>
      <c r="I112" s="25"/>
      <c r="J112" s="25">
        <v>1</v>
      </c>
      <c r="K112" s="21"/>
      <c r="L112" s="21"/>
      <c r="M112" s="34"/>
      <c r="N112" s="21"/>
      <c r="O112" s="21"/>
      <c r="P112" s="21"/>
      <c r="Q112" s="21"/>
    </row>
    <row r="113" spans="1:17" ht="36" customHeight="1" x14ac:dyDescent="0.55000000000000004">
      <c r="A113" s="49"/>
      <c r="B113" s="31" t="s">
        <v>19</v>
      </c>
      <c r="C113" s="26" t="s">
        <v>267</v>
      </c>
      <c r="D113" s="26"/>
      <c r="E113" s="26"/>
      <c r="F113" s="8" t="s">
        <v>163</v>
      </c>
      <c r="G113" s="26"/>
      <c r="H113" s="21"/>
      <c r="I113" s="25"/>
      <c r="J113" s="25">
        <v>1</v>
      </c>
      <c r="K113" s="21"/>
      <c r="L113" s="21"/>
      <c r="M113" s="34"/>
      <c r="N113" s="21"/>
      <c r="O113" s="21"/>
      <c r="P113" s="21"/>
      <c r="Q113" s="21"/>
    </row>
    <row r="114" spans="1:17" ht="36" customHeight="1" x14ac:dyDescent="0.55000000000000004">
      <c r="A114" s="49"/>
      <c r="B114" s="31" t="s">
        <v>19</v>
      </c>
      <c r="C114" s="26" t="s">
        <v>268</v>
      </c>
      <c r="D114" s="26"/>
      <c r="E114" s="26"/>
      <c r="F114" s="8" t="s">
        <v>163</v>
      </c>
      <c r="G114" s="26"/>
      <c r="H114" s="21"/>
      <c r="I114" s="25"/>
      <c r="J114" s="25">
        <v>1</v>
      </c>
      <c r="K114" s="21"/>
      <c r="L114" s="21"/>
      <c r="M114" s="34"/>
      <c r="N114" s="21"/>
      <c r="O114" s="21"/>
      <c r="P114" s="21"/>
      <c r="Q114" s="21"/>
    </row>
    <row r="115" spans="1:17" ht="36" customHeight="1" x14ac:dyDescent="0.55000000000000004">
      <c r="A115" s="49"/>
      <c r="B115" s="31" t="s">
        <v>19</v>
      </c>
      <c r="C115" s="26" t="s">
        <v>269</v>
      </c>
      <c r="D115" s="26"/>
      <c r="E115" s="26"/>
      <c r="F115" s="8" t="s">
        <v>163</v>
      </c>
      <c r="G115" s="26"/>
      <c r="H115" s="21"/>
      <c r="I115" s="25"/>
      <c r="J115" s="25">
        <v>1</v>
      </c>
      <c r="K115" s="21"/>
      <c r="L115" s="21"/>
      <c r="M115" s="34"/>
      <c r="N115" s="21"/>
      <c r="O115" s="21"/>
      <c r="P115" s="21"/>
      <c r="Q115" s="21"/>
    </row>
    <row r="116" spans="1:17" ht="36" customHeight="1" x14ac:dyDescent="0.55000000000000004">
      <c r="A116" s="49"/>
      <c r="B116" s="35" t="s">
        <v>52</v>
      </c>
      <c r="C116" s="26" t="s">
        <v>270</v>
      </c>
      <c r="D116" s="26"/>
      <c r="E116" s="26"/>
      <c r="F116" s="8" t="s">
        <v>163</v>
      </c>
      <c r="G116" s="26"/>
      <c r="H116" s="21"/>
      <c r="I116" s="25"/>
      <c r="J116" s="25">
        <v>2</v>
      </c>
      <c r="K116" s="21"/>
      <c r="L116" s="21"/>
      <c r="M116" s="34"/>
      <c r="N116" s="21"/>
      <c r="O116" s="21"/>
      <c r="P116" s="21"/>
      <c r="Q116" s="21"/>
    </row>
    <row r="117" spans="1:17" ht="36" customHeight="1" x14ac:dyDescent="0.55000000000000004">
      <c r="A117" s="49"/>
      <c r="B117" s="37" t="s">
        <v>43</v>
      </c>
      <c r="C117" s="26"/>
      <c r="D117" s="26" t="s">
        <v>198</v>
      </c>
      <c r="E117" s="26" t="s">
        <v>199</v>
      </c>
      <c r="F117" s="8" t="s">
        <v>163</v>
      </c>
      <c r="G117" s="26"/>
      <c r="H117" s="21"/>
      <c r="I117" s="25"/>
      <c r="J117" s="25">
        <v>20</v>
      </c>
      <c r="K117" s="25">
        <v>0.1</v>
      </c>
      <c r="L117" s="21">
        <f>J117*K117</f>
        <v>2</v>
      </c>
      <c r="M117" s="34">
        <f>L117*1.2</f>
        <v>2.4</v>
      </c>
      <c r="N117" s="22" t="s">
        <v>45</v>
      </c>
      <c r="O117" s="21"/>
      <c r="P117" s="21"/>
      <c r="Q117" s="21"/>
    </row>
    <row r="118" spans="1:17" ht="36" customHeight="1" x14ac:dyDescent="0.55000000000000004">
      <c r="A118" s="49"/>
      <c r="B118" s="37" t="s">
        <v>43</v>
      </c>
      <c r="C118" s="26" t="s">
        <v>200</v>
      </c>
      <c r="D118" s="26"/>
      <c r="E118" s="26"/>
      <c r="F118" s="44"/>
      <c r="G118" s="26"/>
      <c r="H118" s="21"/>
      <c r="I118" s="25"/>
      <c r="J118" s="25">
        <v>4</v>
      </c>
      <c r="K118" s="25">
        <v>0.03</v>
      </c>
      <c r="L118" s="21">
        <f t="shared" ref="L118:L133" si="8">J118*K118</f>
        <v>0.12</v>
      </c>
      <c r="M118" s="34">
        <f t="shared" ref="M118:M133" si="9">L118*1.2</f>
        <v>0.14399999999999999</v>
      </c>
      <c r="N118" s="22" t="s">
        <v>45</v>
      </c>
      <c r="O118" s="21"/>
      <c r="P118" s="21"/>
      <c r="Q118" s="21"/>
    </row>
    <row r="119" spans="1:17" ht="36" customHeight="1" x14ac:dyDescent="0.55000000000000004">
      <c r="A119" s="49"/>
      <c r="B119" s="37" t="s">
        <v>43</v>
      </c>
      <c r="C119" s="26" t="s">
        <v>202</v>
      </c>
      <c r="D119" s="26"/>
      <c r="E119" s="26"/>
      <c r="F119" s="8" t="s">
        <v>163</v>
      </c>
      <c r="G119" s="26"/>
      <c r="H119" s="21"/>
      <c r="I119" s="25"/>
      <c r="J119" s="25">
        <v>30</v>
      </c>
      <c r="K119" s="25">
        <v>0.03</v>
      </c>
      <c r="L119" s="21">
        <f t="shared" si="8"/>
        <v>0.89999999999999991</v>
      </c>
      <c r="M119" s="34">
        <f t="shared" si="9"/>
        <v>1.0799999999999998</v>
      </c>
      <c r="N119" s="22" t="s">
        <v>45</v>
      </c>
      <c r="O119" s="21"/>
      <c r="P119" s="21"/>
      <c r="Q119" s="21"/>
    </row>
    <row r="120" spans="1:17" ht="36" customHeight="1" x14ac:dyDescent="0.55000000000000004">
      <c r="A120" s="49"/>
      <c r="B120" s="37" t="s">
        <v>43</v>
      </c>
      <c r="C120" s="26" t="s">
        <v>203</v>
      </c>
      <c r="D120" s="26"/>
      <c r="E120" s="26"/>
      <c r="F120" s="44"/>
      <c r="G120" s="38"/>
      <c r="H120" s="21"/>
      <c r="I120" s="25"/>
      <c r="J120" s="25">
        <v>2</v>
      </c>
      <c r="K120" s="25">
        <v>0.04</v>
      </c>
      <c r="L120" s="21">
        <f t="shared" si="8"/>
        <v>0.08</v>
      </c>
      <c r="M120" s="34">
        <f t="shared" si="9"/>
        <v>9.6000000000000002E-2</v>
      </c>
      <c r="N120" s="22" t="s">
        <v>45</v>
      </c>
      <c r="O120" s="21"/>
      <c r="P120" s="21"/>
      <c r="Q120" s="21"/>
    </row>
    <row r="121" spans="1:17" ht="36" customHeight="1" x14ac:dyDescent="0.55000000000000004">
      <c r="A121" s="49"/>
      <c r="B121" s="37" t="s">
        <v>43</v>
      </c>
      <c r="C121" s="26" t="s">
        <v>271</v>
      </c>
      <c r="D121" s="26"/>
      <c r="E121" s="26"/>
      <c r="F121" s="44"/>
      <c r="G121" s="38"/>
      <c r="H121" s="21"/>
      <c r="I121" s="25"/>
      <c r="J121" s="25">
        <v>14</v>
      </c>
      <c r="K121" s="25">
        <v>0.05</v>
      </c>
      <c r="L121" s="21">
        <f t="shared" si="8"/>
        <v>0.70000000000000007</v>
      </c>
      <c r="M121" s="34">
        <f t="shared" si="9"/>
        <v>0.84000000000000008</v>
      </c>
      <c r="N121" s="22" t="s">
        <v>45</v>
      </c>
      <c r="O121" s="21"/>
      <c r="P121" s="21"/>
      <c r="Q121" s="21"/>
    </row>
    <row r="122" spans="1:17" ht="36" customHeight="1" x14ac:dyDescent="0.55000000000000004">
      <c r="A122" s="49"/>
      <c r="B122" s="37" t="s">
        <v>43</v>
      </c>
      <c r="C122" s="26" t="s">
        <v>207</v>
      </c>
      <c r="D122" s="26"/>
      <c r="E122" s="26"/>
      <c r="F122" s="44"/>
      <c r="G122" s="26"/>
      <c r="H122" s="21"/>
      <c r="I122" s="25"/>
      <c r="J122" s="25">
        <v>12</v>
      </c>
      <c r="K122" s="25">
        <v>0.05</v>
      </c>
      <c r="L122" s="21">
        <f t="shared" si="8"/>
        <v>0.60000000000000009</v>
      </c>
      <c r="M122" s="34">
        <f t="shared" si="9"/>
        <v>0.72000000000000008</v>
      </c>
      <c r="N122" s="22" t="s">
        <v>45</v>
      </c>
      <c r="O122" s="21"/>
      <c r="P122" s="21"/>
      <c r="Q122" s="21"/>
    </row>
    <row r="123" spans="1:17" ht="36" customHeight="1" x14ac:dyDescent="0.55000000000000004">
      <c r="A123" s="49"/>
      <c r="B123" s="37" t="s">
        <v>43</v>
      </c>
      <c r="C123" s="26"/>
      <c r="D123" s="26" t="s">
        <v>207</v>
      </c>
      <c r="E123" s="26" t="s">
        <v>209</v>
      </c>
      <c r="F123" s="44"/>
      <c r="G123" s="26"/>
      <c r="H123" s="26"/>
      <c r="I123" s="25"/>
      <c r="J123" s="25">
        <v>20</v>
      </c>
      <c r="K123" s="25">
        <v>0.05</v>
      </c>
      <c r="L123" s="21">
        <f t="shared" si="8"/>
        <v>1</v>
      </c>
      <c r="M123" s="34">
        <f t="shared" si="9"/>
        <v>1.2</v>
      </c>
      <c r="N123" s="22" t="s">
        <v>45</v>
      </c>
      <c r="O123" s="21"/>
      <c r="P123" s="21"/>
      <c r="Q123" s="21"/>
    </row>
    <row r="124" spans="1:17" ht="36" customHeight="1" x14ac:dyDescent="0.55000000000000004">
      <c r="A124" s="49"/>
      <c r="B124" s="37" t="s">
        <v>43</v>
      </c>
      <c r="C124" s="26" t="s">
        <v>208</v>
      </c>
      <c r="D124" s="26"/>
      <c r="E124" s="26"/>
      <c r="F124" s="44"/>
      <c r="G124" s="26"/>
      <c r="H124" s="21"/>
      <c r="I124" s="25"/>
      <c r="J124" s="25">
        <v>2</v>
      </c>
      <c r="K124" s="25">
        <v>0.05</v>
      </c>
      <c r="L124" s="21">
        <f t="shared" si="8"/>
        <v>0.1</v>
      </c>
      <c r="M124" s="34">
        <f t="shared" si="9"/>
        <v>0.12</v>
      </c>
      <c r="N124" s="22" t="s">
        <v>45</v>
      </c>
      <c r="O124" s="21"/>
      <c r="P124" s="21"/>
      <c r="Q124" s="21"/>
    </row>
    <row r="125" spans="1:17" ht="36" customHeight="1" x14ac:dyDescent="0.55000000000000004">
      <c r="A125" s="49"/>
      <c r="B125" s="37" t="s">
        <v>43</v>
      </c>
      <c r="C125" s="26" t="s">
        <v>212</v>
      </c>
      <c r="D125" s="26"/>
      <c r="E125" s="26"/>
      <c r="F125" s="44"/>
      <c r="G125" s="26"/>
      <c r="H125" s="21"/>
      <c r="I125" s="25"/>
      <c r="J125" s="25">
        <v>2</v>
      </c>
      <c r="K125" s="25">
        <v>0.05</v>
      </c>
      <c r="L125" s="21">
        <f t="shared" si="8"/>
        <v>0.1</v>
      </c>
      <c r="M125" s="34">
        <f t="shared" si="9"/>
        <v>0.12</v>
      </c>
      <c r="N125" s="22" t="s">
        <v>45</v>
      </c>
      <c r="O125" s="21"/>
      <c r="P125" s="21"/>
      <c r="Q125" s="21"/>
    </row>
    <row r="126" spans="1:17" ht="36" customHeight="1" x14ac:dyDescent="0.55000000000000004">
      <c r="A126" s="49"/>
      <c r="B126" s="37" t="s">
        <v>43</v>
      </c>
      <c r="C126" s="26" t="s">
        <v>242</v>
      </c>
      <c r="D126" s="26"/>
      <c r="E126" s="26"/>
      <c r="F126" s="44"/>
      <c r="G126" s="26"/>
      <c r="H126" s="21"/>
      <c r="I126" s="25"/>
      <c r="J126" s="25">
        <v>4</v>
      </c>
      <c r="K126" s="25">
        <v>0.05</v>
      </c>
      <c r="L126" s="21">
        <f t="shared" si="8"/>
        <v>0.2</v>
      </c>
      <c r="M126" s="34">
        <f t="shared" si="9"/>
        <v>0.24</v>
      </c>
      <c r="N126" s="22" t="s">
        <v>45</v>
      </c>
      <c r="O126" s="21"/>
      <c r="P126" s="21"/>
      <c r="Q126" s="21"/>
    </row>
    <row r="127" spans="1:17" ht="36" customHeight="1" x14ac:dyDescent="0.55000000000000004">
      <c r="A127" s="49"/>
      <c r="B127" s="37" t="s">
        <v>43</v>
      </c>
      <c r="C127" s="26" t="s">
        <v>215</v>
      </c>
      <c r="D127" s="26"/>
      <c r="E127" s="26"/>
      <c r="F127" s="44"/>
      <c r="G127" s="26"/>
      <c r="H127" s="21"/>
      <c r="I127" s="25"/>
      <c r="J127" s="25">
        <v>1</v>
      </c>
      <c r="K127" s="25">
        <v>0.05</v>
      </c>
      <c r="L127" s="21">
        <f t="shared" si="8"/>
        <v>0.05</v>
      </c>
      <c r="M127" s="34">
        <f t="shared" si="9"/>
        <v>0.06</v>
      </c>
      <c r="N127" s="22" t="s">
        <v>45</v>
      </c>
      <c r="O127" s="21"/>
      <c r="P127" s="21"/>
      <c r="Q127" s="21"/>
    </row>
    <row r="128" spans="1:17" ht="36" customHeight="1" x14ac:dyDescent="0.55000000000000004">
      <c r="A128" s="49"/>
      <c r="B128" s="37" t="s">
        <v>43</v>
      </c>
      <c r="C128" s="26" t="s">
        <v>218</v>
      </c>
      <c r="D128" s="26"/>
      <c r="E128" s="26"/>
      <c r="F128" s="44"/>
      <c r="G128" s="26"/>
      <c r="H128" s="21"/>
      <c r="I128" s="25"/>
      <c r="J128" s="25">
        <v>15</v>
      </c>
      <c r="K128" s="25">
        <v>0.05</v>
      </c>
      <c r="L128" s="21">
        <f t="shared" si="8"/>
        <v>0.75</v>
      </c>
      <c r="M128" s="34">
        <f t="shared" si="9"/>
        <v>0.89999999999999991</v>
      </c>
      <c r="N128" s="22" t="s">
        <v>45</v>
      </c>
      <c r="O128" s="21"/>
      <c r="P128" s="21"/>
      <c r="Q128" s="21"/>
    </row>
    <row r="129" spans="1:17" ht="36" customHeight="1" x14ac:dyDescent="0.55000000000000004">
      <c r="A129" s="49"/>
      <c r="B129" s="37" t="s">
        <v>43</v>
      </c>
      <c r="C129" s="26" t="s">
        <v>217</v>
      </c>
      <c r="D129" s="26"/>
      <c r="E129" s="26"/>
      <c r="F129" s="44"/>
      <c r="G129" s="26"/>
      <c r="H129" s="21"/>
      <c r="I129" s="25"/>
      <c r="J129" s="25">
        <v>7</v>
      </c>
      <c r="K129" s="25">
        <v>0.05</v>
      </c>
      <c r="L129" s="21">
        <f t="shared" si="8"/>
        <v>0.35000000000000003</v>
      </c>
      <c r="M129" s="34">
        <f t="shared" si="9"/>
        <v>0.42000000000000004</v>
      </c>
      <c r="N129" s="22" t="s">
        <v>45</v>
      </c>
      <c r="O129" s="21"/>
      <c r="P129" s="21"/>
      <c r="Q129" s="21"/>
    </row>
    <row r="130" spans="1:17" ht="36" customHeight="1" x14ac:dyDescent="0.55000000000000004">
      <c r="A130" s="49"/>
      <c r="B130" s="37" t="s">
        <v>43</v>
      </c>
      <c r="C130" s="26" t="s">
        <v>272</v>
      </c>
      <c r="D130" s="26"/>
      <c r="E130" s="26"/>
      <c r="F130" s="44"/>
      <c r="G130" s="26"/>
      <c r="H130" s="21"/>
      <c r="I130" s="25"/>
      <c r="J130" s="25">
        <v>8</v>
      </c>
      <c r="K130" s="25">
        <v>0.05</v>
      </c>
      <c r="L130" s="21">
        <f t="shared" si="8"/>
        <v>0.4</v>
      </c>
      <c r="M130" s="34">
        <f t="shared" si="9"/>
        <v>0.48</v>
      </c>
      <c r="N130" s="22" t="s">
        <v>45</v>
      </c>
      <c r="O130" s="21"/>
      <c r="P130" s="21"/>
      <c r="Q130" s="21"/>
    </row>
    <row r="131" spans="1:17" ht="36" customHeight="1" x14ac:dyDescent="0.55000000000000004">
      <c r="A131" s="49"/>
      <c r="B131" s="37" t="s">
        <v>43</v>
      </c>
      <c r="C131" s="26" t="s">
        <v>221</v>
      </c>
      <c r="D131" s="26"/>
      <c r="E131" s="26"/>
      <c r="F131" s="8" t="s">
        <v>163</v>
      </c>
      <c r="G131" s="26"/>
      <c r="H131" s="21"/>
      <c r="I131" s="25"/>
      <c r="J131" s="25">
        <v>8</v>
      </c>
      <c r="K131" s="25">
        <v>0.05</v>
      </c>
      <c r="L131" s="21">
        <f t="shared" si="8"/>
        <v>0.4</v>
      </c>
      <c r="M131" s="34">
        <f t="shared" si="9"/>
        <v>0.48</v>
      </c>
      <c r="N131" s="22" t="s">
        <v>45</v>
      </c>
      <c r="O131" s="21"/>
      <c r="P131" s="21"/>
      <c r="Q131" s="21"/>
    </row>
    <row r="132" spans="1:17" ht="36" customHeight="1" x14ac:dyDescent="0.55000000000000004">
      <c r="A132" s="49"/>
      <c r="B132" s="37" t="s">
        <v>43</v>
      </c>
      <c r="C132" s="26" t="s">
        <v>116</v>
      </c>
      <c r="D132" s="26"/>
      <c r="E132" s="26"/>
      <c r="F132" s="8" t="s">
        <v>163</v>
      </c>
      <c r="G132" s="26"/>
      <c r="H132" s="21"/>
      <c r="I132" s="25"/>
      <c r="J132" s="25">
        <v>15</v>
      </c>
      <c r="K132" s="25">
        <v>0.05</v>
      </c>
      <c r="L132" s="21">
        <f t="shared" si="8"/>
        <v>0.75</v>
      </c>
      <c r="M132" s="34">
        <f t="shared" si="9"/>
        <v>0.89999999999999991</v>
      </c>
      <c r="N132" s="22" t="s">
        <v>45</v>
      </c>
      <c r="O132" s="21"/>
      <c r="P132" s="21"/>
      <c r="Q132" s="21"/>
    </row>
    <row r="133" spans="1:17" ht="36" customHeight="1" x14ac:dyDescent="0.55000000000000004">
      <c r="A133" s="49"/>
      <c r="B133" s="35" t="s">
        <v>52</v>
      </c>
      <c r="C133" s="26" t="s">
        <v>273</v>
      </c>
      <c r="D133" s="26"/>
      <c r="E133" s="26"/>
      <c r="F133" s="8" t="s">
        <v>163</v>
      </c>
      <c r="G133" s="26"/>
      <c r="H133" s="21"/>
      <c r="I133" s="25"/>
      <c r="J133" s="25">
        <v>6</v>
      </c>
      <c r="K133" s="25">
        <v>0.49</v>
      </c>
      <c r="L133" s="21">
        <f t="shared" si="8"/>
        <v>2.94</v>
      </c>
      <c r="M133" s="34">
        <f t="shared" si="9"/>
        <v>3.528</v>
      </c>
      <c r="N133" s="21" t="s">
        <v>84</v>
      </c>
      <c r="O133" s="21"/>
      <c r="P133" s="21"/>
      <c r="Q133" s="21"/>
    </row>
    <row r="134" spans="1:17" ht="36" customHeight="1" x14ac:dyDescent="0.55000000000000004">
      <c r="A134" s="47"/>
      <c r="B134" s="35" t="s">
        <v>52</v>
      </c>
      <c r="C134" s="26" t="s">
        <v>274</v>
      </c>
      <c r="D134" s="26"/>
      <c r="E134" s="26"/>
      <c r="F134" s="8" t="s">
        <v>163</v>
      </c>
      <c r="G134" s="26"/>
      <c r="H134" s="21"/>
      <c r="I134" s="25"/>
      <c r="J134" s="25">
        <v>1</v>
      </c>
      <c r="K134" s="25">
        <v>1.5</v>
      </c>
      <c r="L134" s="21">
        <f>J134*K134</f>
        <v>1.5</v>
      </c>
      <c r="M134" s="34">
        <f>L134*1.21</f>
        <v>1.8149999999999999</v>
      </c>
      <c r="N134" s="21" t="s">
        <v>84</v>
      </c>
      <c r="O134" s="21"/>
      <c r="P134" s="21"/>
      <c r="Q134" s="21"/>
    </row>
    <row r="135" spans="1:17" ht="36" customHeight="1" x14ac:dyDescent="0.55000000000000004">
      <c r="A135" s="49"/>
      <c r="B135" s="35" t="s">
        <v>52</v>
      </c>
      <c r="C135" s="26" t="s">
        <v>197</v>
      </c>
      <c r="D135" s="26"/>
      <c r="E135" s="26"/>
      <c r="F135" s="8" t="s">
        <v>163</v>
      </c>
      <c r="G135" s="26"/>
      <c r="H135" s="21"/>
      <c r="I135" s="25"/>
      <c r="J135" s="25">
        <v>1</v>
      </c>
      <c r="K135" s="25">
        <v>1</v>
      </c>
      <c r="L135" s="21">
        <f>J135*K135</f>
        <v>1</v>
      </c>
      <c r="M135" s="34">
        <f>L135*1.2</f>
        <v>1.2</v>
      </c>
      <c r="N135" s="21" t="s">
        <v>84</v>
      </c>
      <c r="O135" s="21"/>
      <c r="P135" s="21"/>
      <c r="Q135" s="21"/>
    </row>
    <row r="136" spans="1:17" ht="36" customHeight="1" x14ac:dyDescent="0.55000000000000004">
      <c r="A136" s="49"/>
      <c r="B136" s="35" t="s">
        <v>52</v>
      </c>
      <c r="C136" s="26" t="s">
        <v>243</v>
      </c>
      <c r="D136" s="26"/>
      <c r="E136" s="26"/>
      <c r="F136" s="8" t="s">
        <v>163</v>
      </c>
      <c r="G136" s="26"/>
      <c r="H136" s="21"/>
      <c r="I136" s="25"/>
      <c r="J136" s="25">
        <v>10</v>
      </c>
      <c r="K136" s="25">
        <v>1.2</v>
      </c>
      <c r="L136" s="21">
        <f>J136*K136</f>
        <v>12</v>
      </c>
      <c r="M136" s="34">
        <f>L136*1.2</f>
        <v>14.399999999999999</v>
      </c>
      <c r="N136" s="21" t="s">
        <v>84</v>
      </c>
      <c r="O136" s="21"/>
      <c r="P136" s="21"/>
      <c r="Q136" s="21"/>
    </row>
    <row r="137" spans="1:17" ht="36" customHeight="1" x14ac:dyDescent="0.55000000000000004">
      <c r="A137" s="49"/>
      <c r="B137" s="32" t="s">
        <v>38</v>
      </c>
      <c r="C137" s="26" t="s">
        <v>275</v>
      </c>
      <c r="D137" s="26"/>
      <c r="E137" s="26"/>
      <c r="F137" s="8" t="s">
        <v>163</v>
      </c>
      <c r="G137" s="26"/>
      <c r="H137" s="21"/>
      <c r="I137" s="25"/>
      <c r="J137" s="25">
        <v>1</v>
      </c>
      <c r="K137" s="25">
        <v>2.9</v>
      </c>
      <c r="L137" s="21">
        <f>K137*J137</f>
        <v>2.9</v>
      </c>
      <c r="M137" s="29">
        <f t="shared" ref="M137" si="10">L137*1.2</f>
        <v>3.48</v>
      </c>
      <c r="N137" s="21" t="s">
        <v>84</v>
      </c>
      <c r="O137" s="21"/>
      <c r="P137" s="21"/>
      <c r="Q137" s="21"/>
    </row>
    <row r="138" spans="1:17" ht="36" customHeight="1" x14ac:dyDescent="0.55000000000000004">
      <c r="A138" s="49"/>
      <c r="B138" s="35" t="s">
        <v>52</v>
      </c>
      <c r="C138" s="26" t="s">
        <v>276</v>
      </c>
      <c r="D138" s="26"/>
      <c r="E138" s="26"/>
      <c r="F138" s="8" t="s">
        <v>163</v>
      </c>
      <c r="G138" s="26"/>
      <c r="H138" s="21"/>
      <c r="I138" s="25"/>
      <c r="J138" s="25">
        <v>1</v>
      </c>
      <c r="K138" s="25">
        <v>15</v>
      </c>
      <c r="L138" s="21">
        <f>K138*J138</f>
        <v>15</v>
      </c>
      <c r="M138" s="34">
        <f t="shared" ref="M138" si="11">L138*1.2</f>
        <v>18</v>
      </c>
      <c r="N138" s="21" t="s">
        <v>84</v>
      </c>
      <c r="O138" s="21"/>
      <c r="P138" s="21"/>
      <c r="Q138" s="21"/>
    </row>
    <row r="139" spans="1:17" ht="36" customHeight="1" x14ac:dyDescent="0.55000000000000004">
      <c r="A139" s="49"/>
      <c r="B139" s="35" t="s">
        <v>52</v>
      </c>
      <c r="C139" s="26" t="s">
        <v>277</v>
      </c>
      <c r="D139" s="26"/>
      <c r="E139" s="26"/>
      <c r="G139" s="26"/>
      <c r="H139" s="21"/>
      <c r="I139" s="34"/>
      <c r="J139" s="25">
        <v>1</v>
      </c>
      <c r="K139" s="25"/>
      <c r="L139" s="21">
        <v>166.53</v>
      </c>
      <c r="M139" s="34">
        <f>L139*1.21</f>
        <v>201.50129999999999</v>
      </c>
      <c r="N139" s="21" t="s">
        <v>278</v>
      </c>
      <c r="O139" s="21"/>
      <c r="P139" s="21"/>
      <c r="Q139" s="21"/>
    </row>
    <row r="140" spans="1:17" ht="36" customHeight="1" x14ac:dyDescent="0.55000000000000004">
      <c r="A140" s="49"/>
      <c r="B140" s="35" t="s">
        <v>52</v>
      </c>
      <c r="C140" s="26" t="s">
        <v>279</v>
      </c>
      <c r="D140" s="26"/>
      <c r="E140" s="26"/>
      <c r="G140" s="26"/>
      <c r="H140" s="21"/>
      <c r="I140" s="34"/>
      <c r="J140" s="25">
        <v>1</v>
      </c>
      <c r="K140" s="25"/>
      <c r="L140" s="21">
        <f>M140/1.21</f>
        <v>191.73553719008265</v>
      </c>
      <c r="M140" s="34">
        <v>232</v>
      </c>
      <c r="N140" s="21" t="s">
        <v>280</v>
      </c>
      <c r="O140" s="21"/>
      <c r="P140" s="21"/>
      <c r="Q140" s="21"/>
    </row>
    <row r="141" spans="1:17" ht="36" customHeight="1" x14ac:dyDescent="0.55000000000000004">
      <c r="A141" s="49"/>
      <c r="B141" s="35" t="s">
        <v>52</v>
      </c>
      <c r="C141" s="26" t="s">
        <v>281</v>
      </c>
      <c r="D141" s="26"/>
      <c r="E141" s="26"/>
      <c r="G141" s="26"/>
      <c r="H141" s="21"/>
      <c r="I141" s="34"/>
      <c r="J141" s="25">
        <v>1</v>
      </c>
      <c r="K141" s="25"/>
      <c r="L141" s="21">
        <v>39.590000000000003</v>
      </c>
      <c r="M141" s="34">
        <f>L141*1.21</f>
        <v>47.9039</v>
      </c>
      <c r="N141" s="21" t="s">
        <v>84</v>
      </c>
      <c r="O141" s="21"/>
      <c r="P141" s="21"/>
      <c r="Q141" s="21"/>
    </row>
    <row r="142" spans="1:17" ht="36" customHeight="1" x14ac:dyDescent="0.55000000000000004">
      <c r="A142" s="49"/>
      <c r="B142" s="35" t="s">
        <v>52</v>
      </c>
      <c r="C142" s="26" t="s">
        <v>282</v>
      </c>
      <c r="D142" s="26"/>
      <c r="E142" s="26"/>
      <c r="G142" s="26"/>
      <c r="H142" s="21"/>
      <c r="I142" s="34"/>
      <c r="J142" s="25">
        <v>2</v>
      </c>
      <c r="K142" s="25">
        <v>7.9</v>
      </c>
      <c r="L142" s="21">
        <f>K142*J142</f>
        <v>15.8</v>
      </c>
      <c r="M142" s="34">
        <f>L142*1.2</f>
        <v>18.96</v>
      </c>
      <c r="N142" s="21" t="s">
        <v>84</v>
      </c>
      <c r="O142" s="21"/>
      <c r="P142" s="21"/>
      <c r="Q142" s="21"/>
    </row>
    <row r="143" spans="1:17" ht="36" customHeight="1" x14ac:dyDescent="0.6">
      <c r="B143" s="21"/>
      <c r="C143" s="26"/>
      <c r="D143" s="26"/>
      <c r="E143" s="26"/>
      <c r="G143" s="26"/>
      <c r="H143" s="21"/>
      <c r="I143" s="34"/>
      <c r="J143" s="28"/>
      <c r="K143" s="21"/>
      <c r="L143" s="57">
        <f>SUM(L100:L142)</f>
        <v>464.73633719008268</v>
      </c>
      <c r="M143" s="20">
        <f>SUM(M100:M142)</f>
        <v>561.74956800000007</v>
      </c>
      <c r="N143" s="21"/>
      <c r="O143" s="21"/>
      <c r="P143" s="21"/>
      <c r="Q143" s="21"/>
    </row>
    <row r="144" spans="1:17" ht="36" customHeight="1" x14ac:dyDescent="0.55000000000000004">
      <c r="B144" s="21"/>
      <c r="C144" s="26"/>
      <c r="D144" s="26"/>
      <c r="E144" s="26"/>
      <c r="I144" s="4"/>
      <c r="M144" s="4"/>
    </row>
    <row r="145" spans="2:13" ht="36" customHeight="1" x14ac:dyDescent="0.6">
      <c r="B145" s="21"/>
      <c r="C145" s="26"/>
      <c r="I145" s="4"/>
      <c r="L145" s="57">
        <f>SUM(L143,L96,L63)</f>
        <v>1291.3567371900829</v>
      </c>
      <c r="M145" s="57">
        <f>SUM(M143,M96,M63)</f>
        <v>1553.6940480000003</v>
      </c>
    </row>
    <row r="146" spans="2:13" ht="36" customHeight="1" x14ac:dyDescent="0.6">
      <c r="B146" s="58" t="s">
        <v>129</v>
      </c>
      <c r="C146" s="26"/>
      <c r="I146" s="4"/>
      <c r="M146" s="4"/>
    </row>
    <row r="147" spans="2:13" ht="36" customHeight="1" x14ac:dyDescent="0.55000000000000004">
      <c r="B147" s="21"/>
      <c r="C147" s="26"/>
      <c r="I147" s="4"/>
      <c r="M147" s="4"/>
    </row>
    <row r="148" spans="2:13" ht="36" customHeight="1" x14ac:dyDescent="0.55000000000000004">
      <c r="B148" s="21"/>
      <c r="C148" s="26"/>
      <c r="I148" s="4"/>
      <c r="M148" s="4"/>
    </row>
    <row r="149" spans="2:13" ht="36" customHeight="1" x14ac:dyDescent="0.55000000000000004">
      <c r="B149" s="21"/>
      <c r="I149" s="4"/>
      <c r="M149" s="4"/>
    </row>
    <row r="150" spans="2:13" ht="36" customHeight="1" x14ac:dyDescent="0.4">
      <c r="I150" s="4"/>
      <c r="M150" s="4"/>
    </row>
    <row r="151" spans="2:13" ht="36" customHeight="1" x14ac:dyDescent="0.4">
      <c r="I151" s="4"/>
      <c r="M151" s="4"/>
    </row>
    <row r="152" spans="2:13" ht="36" customHeight="1" x14ac:dyDescent="0.4">
      <c r="I152" s="4"/>
      <c r="M152" s="4"/>
    </row>
    <row r="153" spans="2:13" ht="36" customHeight="1" x14ac:dyDescent="0.4">
      <c r="I153" s="4"/>
      <c r="M153" s="4"/>
    </row>
    <row r="154" spans="2:13" ht="36" customHeight="1" x14ac:dyDescent="0.4">
      <c r="I154" s="4"/>
      <c r="M154" s="4"/>
    </row>
    <row r="155" spans="2:13" ht="36" customHeight="1" x14ac:dyDescent="0.4">
      <c r="I155" s="4"/>
      <c r="M155" s="4"/>
    </row>
    <row r="156" spans="2:13" ht="36" customHeight="1" x14ac:dyDescent="0.4">
      <c r="I156" s="4"/>
      <c r="M156" s="4"/>
    </row>
    <row r="157" spans="2:13" ht="36" customHeight="1" x14ac:dyDescent="0.4">
      <c r="I157" s="4"/>
      <c r="M157" s="4"/>
    </row>
    <row r="158" spans="2:13" ht="36" customHeight="1" x14ac:dyDescent="0.4">
      <c r="I158" s="4"/>
      <c r="M158" s="4"/>
    </row>
    <row r="159" spans="2:13" ht="36" customHeight="1" x14ac:dyDescent="0.4">
      <c r="I159" s="4"/>
      <c r="M159" s="4"/>
    </row>
    <row r="160" spans="2:13" ht="36" customHeight="1" x14ac:dyDescent="0.4">
      <c r="I160" s="4"/>
      <c r="M160" s="4"/>
    </row>
    <row r="161" spans="9:13" ht="36" customHeight="1" x14ac:dyDescent="0.4">
      <c r="I161" s="4"/>
      <c r="M161" s="4"/>
    </row>
    <row r="162" spans="9:13" ht="36" customHeight="1" x14ac:dyDescent="0.4">
      <c r="I162" s="4"/>
      <c r="M162" s="4"/>
    </row>
    <row r="163" spans="9:13" ht="36" customHeight="1" x14ac:dyDescent="0.4">
      <c r="I163" s="4"/>
      <c r="M163" s="4"/>
    </row>
    <row r="164" spans="9:13" ht="36" customHeight="1" x14ac:dyDescent="0.4">
      <c r="I164" s="4"/>
      <c r="M164" s="4"/>
    </row>
    <row r="165" spans="9:13" ht="36" customHeight="1" x14ac:dyDescent="0.4">
      <c r="I165" s="4"/>
      <c r="M165" s="4"/>
    </row>
    <row r="166" spans="9:13" ht="36" customHeight="1" x14ac:dyDescent="0.4">
      <c r="I166" s="4"/>
      <c r="M166" s="4"/>
    </row>
    <row r="167" spans="9:13" ht="36" customHeight="1" x14ac:dyDescent="0.4">
      <c r="I167" s="4"/>
      <c r="M167" s="4"/>
    </row>
    <row r="168" spans="9:13" ht="36" customHeight="1" x14ac:dyDescent="0.4">
      <c r="I168" s="4"/>
      <c r="M168" s="4"/>
    </row>
    <row r="169" spans="9:13" ht="36" customHeight="1" x14ac:dyDescent="0.4">
      <c r="I169" s="4"/>
      <c r="M169" s="4"/>
    </row>
    <row r="170" spans="9:13" ht="36" customHeight="1" x14ac:dyDescent="0.4">
      <c r="I170" s="4"/>
      <c r="M170" s="4"/>
    </row>
    <row r="171" spans="9:13" ht="36" customHeight="1" x14ac:dyDescent="0.4">
      <c r="I171" s="4"/>
      <c r="M171" s="4"/>
    </row>
    <row r="172" spans="9:13" ht="36" customHeight="1" x14ac:dyDescent="0.4">
      <c r="I172" s="4"/>
      <c r="M172" s="4"/>
    </row>
    <row r="173" spans="9:13" ht="36" customHeight="1" x14ac:dyDescent="0.4">
      <c r="I173" s="4"/>
      <c r="M173" s="4"/>
    </row>
    <row r="174" spans="9:13" ht="36" customHeight="1" x14ac:dyDescent="0.4">
      <c r="I174" s="4"/>
      <c r="M174" s="4"/>
    </row>
    <row r="175" spans="9:13" ht="36" customHeight="1" x14ac:dyDescent="0.4">
      <c r="I175" s="4"/>
      <c r="M175" s="4"/>
    </row>
    <row r="176" spans="9:13" ht="36" customHeight="1" x14ac:dyDescent="0.4">
      <c r="I176" s="4"/>
      <c r="M176" s="4"/>
    </row>
    <row r="177" spans="9:13" ht="36" customHeight="1" x14ac:dyDescent="0.4">
      <c r="I177" s="4"/>
      <c r="M177" s="4"/>
    </row>
    <row r="178" spans="9:13" ht="36" customHeight="1" x14ac:dyDescent="0.4">
      <c r="I178" s="4"/>
      <c r="M178" s="4"/>
    </row>
    <row r="179" spans="9:13" ht="36" customHeight="1" x14ac:dyDescent="0.4">
      <c r="I179" s="4"/>
      <c r="M179" s="4"/>
    </row>
    <row r="180" spans="9:13" ht="36" customHeight="1" x14ac:dyDescent="0.4">
      <c r="I180" s="4"/>
      <c r="M180" s="4"/>
    </row>
    <row r="181" spans="9:13" ht="36" customHeight="1" x14ac:dyDescent="0.4">
      <c r="I181" s="4"/>
      <c r="M181" s="4"/>
    </row>
    <row r="182" spans="9:13" ht="36" customHeight="1" x14ac:dyDescent="0.4">
      <c r="I182" s="4"/>
      <c r="M182" s="4"/>
    </row>
    <row r="183" spans="9:13" ht="36" customHeight="1" x14ac:dyDescent="0.4">
      <c r="I183" s="4"/>
      <c r="M183" s="4"/>
    </row>
    <row r="184" spans="9:13" ht="36" customHeight="1" x14ac:dyDescent="0.4">
      <c r="I184" s="4"/>
      <c r="M184" s="4"/>
    </row>
    <row r="185" spans="9:13" ht="36" customHeight="1" x14ac:dyDescent="0.4">
      <c r="I185" s="4"/>
      <c r="M185" s="4"/>
    </row>
    <row r="186" spans="9:13" ht="36" customHeight="1" x14ac:dyDescent="0.4">
      <c r="I186" s="4"/>
      <c r="M186" s="4"/>
    </row>
    <row r="187" spans="9:13" ht="36" customHeight="1" x14ac:dyDescent="0.4">
      <c r="I187" s="4"/>
      <c r="M187" s="4"/>
    </row>
    <row r="188" spans="9:13" ht="36" customHeight="1" x14ac:dyDescent="0.4">
      <c r="I188" s="4"/>
      <c r="M188" s="4"/>
    </row>
    <row r="189" spans="9:13" ht="36" customHeight="1" x14ac:dyDescent="0.4">
      <c r="I189" s="4"/>
      <c r="M189" s="4"/>
    </row>
    <row r="190" spans="9:13" ht="36" customHeight="1" x14ac:dyDescent="0.4">
      <c r="I190" s="4"/>
      <c r="M190" s="4"/>
    </row>
    <row r="191" spans="9:13" ht="36" customHeight="1" x14ac:dyDescent="0.4">
      <c r="I191" s="4"/>
      <c r="M191" s="4"/>
    </row>
    <row r="192" spans="9:13" ht="36" customHeight="1" x14ac:dyDescent="0.4">
      <c r="I192" s="4"/>
      <c r="M192" s="4"/>
    </row>
    <row r="193" spans="9:13" ht="36" customHeight="1" x14ac:dyDescent="0.4">
      <c r="I193" s="4"/>
      <c r="M193" s="4"/>
    </row>
    <row r="194" spans="9:13" ht="36" customHeight="1" x14ac:dyDescent="0.4">
      <c r="I194" s="4"/>
      <c r="M194" s="4"/>
    </row>
    <row r="195" spans="9:13" ht="36" customHeight="1" x14ac:dyDescent="0.4">
      <c r="I195" s="4"/>
      <c r="M195" s="4"/>
    </row>
    <row r="196" spans="9:13" ht="36" customHeight="1" x14ac:dyDescent="0.4">
      <c r="I196" s="4"/>
      <c r="M196" s="4"/>
    </row>
    <row r="197" spans="9:13" ht="36" customHeight="1" x14ac:dyDescent="0.4">
      <c r="I197" s="4"/>
      <c r="M197" s="4"/>
    </row>
    <row r="198" spans="9:13" ht="36" customHeight="1" x14ac:dyDescent="0.4">
      <c r="I198" s="4"/>
      <c r="M198" s="4"/>
    </row>
    <row r="199" spans="9:13" ht="36" customHeight="1" x14ac:dyDescent="0.4">
      <c r="I199" s="4"/>
      <c r="M199" s="4"/>
    </row>
    <row r="200" spans="9:13" ht="36" customHeight="1" x14ac:dyDescent="0.4">
      <c r="I200" s="4"/>
      <c r="M200" s="4"/>
    </row>
    <row r="201" spans="9:13" ht="36" customHeight="1" x14ac:dyDescent="0.4">
      <c r="I201" s="4"/>
      <c r="M201" s="4"/>
    </row>
    <row r="202" spans="9:13" ht="36" customHeight="1" x14ac:dyDescent="0.4">
      <c r="I202" s="4"/>
      <c r="M202" s="4"/>
    </row>
    <row r="203" spans="9:13" ht="36" customHeight="1" x14ac:dyDescent="0.4">
      <c r="I203" s="4"/>
      <c r="M203" s="4"/>
    </row>
    <row r="204" spans="9:13" ht="36" customHeight="1" x14ac:dyDescent="0.4">
      <c r="I204" s="4"/>
      <c r="M204" s="4"/>
    </row>
    <row r="205" spans="9:13" ht="36" customHeight="1" x14ac:dyDescent="0.4">
      <c r="I205" s="4"/>
      <c r="M205" s="4"/>
    </row>
    <row r="206" spans="9:13" ht="36" customHeight="1" x14ac:dyDescent="0.4">
      <c r="I206" s="4"/>
      <c r="M206" s="4"/>
    </row>
    <row r="207" spans="9:13" ht="36" customHeight="1" x14ac:dyDescent="0.4">
      <c r="I207" s="4"/>
      <c r="M207" s="4"/>
    </row>
    <row r="208" spans="9:13" ht="36" customHeight="1" x14ac:dyDescent="0.4">
      <c r="I208" s="4"/>
      <c r="M208" s="4"/>
    </row>
    <row r="209" spans="9:13" ht="36" customHeight="1" x14ac:dyDescent="0.4">
      <c r="I209" s="4"/>
      <c r="M209" s="4"/>
    </row>
    <row r="210" spans="9:13" ht="36" customHeight="1" x14ac:dyDescent="0.4">
      <c r="I210" s="4"/>
      <c r="M210" s="4"/>
    </row>
    <row r="211" spans="9:13" ht="36" customHeight="1" x14ac:dyDescent="0.4">
      <c r="I211" s="4"/>
      <c r="M211" s="4"/>
    </row>
    <row r="212" spans="9:13" ht="36" customHeight="1" x14ac:dyDescent="0.4">
      <c r="I212" s="4"/>
      <c r="M212" s="4"/>
    </row>
    <row r="213" spans="9:13" ht="36" customHeight="1" x14ac:dyDescent="0.4">
      <c r="I213" s="4"/>
      <c r="M213" s="4"/>
    </row>
    <row r="214" spans="9:13" ht="36" customHeight="1" x14ac:dyDescent="0.4">
      <c r="I214" s="4"/>
      <c r="M214" s="4"/>
    </row>
    <row r="215" spans="9:13" ht="36" customHeight="1" x14ac:dyDescent="0.4">
      <c r="I215" s="4"/>
      <c r="M215" s="4"/>
    </row>
    <row r="216" spans="9:13" ht="36" customHeight="1" x14ac:dyDescent="0.4">
      <c r="I216" s="4"/>
      <c r="M216" s="4"/>
    </row>
    <row r="217" spans="9:13" ht="36" customHeight="1" x14ac:dyDescent="0.4">
      <c r="I217" s="4"/>
      <c r="M217" s="4"/>
    </row>
    <row r="218" spans="9:13" ht="36" customHeight="1" x14ac:dyDescent="0.4">
      <c r="I218" s="4"/>
      <c r="M218" s="4"/>
    </row>
    <row r="219" spans="9:13" ht="36" customHeight="1" x14ac:dyDescent="0.4">
      <c r="I219" s="4"/>
      <c r="M219" s="4"/>
    </row>
    <row r="220" spans="9:13" ht="36" customHeight="1" x14ac:dyDescent="0.4">
      <c r="I220" s="4"/>
      <c r="M220" s="4"/>
    </row>
    <row r="221" spans="9:13" ht="36" customHeight="1" x14ac:dyDescent="0.4">
      <c r="I221" s="4"/>
      <c r="M221" s="4"/>
    </row>
    <row r="222" spans="9:13" ht="36" customHeight="1" x14ac:dyDescent="0.4">
      <c r="I222" s="4"/>
      <c r="M222" s="4"/>
    </row>
    <row r="223" spans="9:13" ht="36" customHeight="1" x14ac:dyDescent="0.4">
      <c r="I223" s="4"/>
      <c r="M223" s="4"/>
    </row>
    <row r="224" spans="9:13" ht="36" customHeight="1" x14ac:dyDescent="0.4">
      <c r="I224" s="4"/>
      <c r="M224" s="4"/>
    </row>
    <row r="225" spans="9:13" ht="36" customHeight="1" x14ac:dyDescent="0.4">
      <c r="I225" s="4"/>
      <c r="M225" s="4"/>
    </row>
    <row r="226" spans="9:13" ht="36" customHeight="1" x14ac:dyDescent="0.4">
      <c r="I226" s="4"/>
      <c r="M226" s="4"/>
    </row>
    <row r="227" spans="9:13" ht="36" customHeight="1" x14ac:dyDescent="0.4">
      <c r="I227" s="4"/>
      <c r="M227" s="4"/>
    </row>
    <row r="228" spans="9:13" ht="36" customHeight="1" x14ac:dyDescent="0.4">
      <c r="I228" s="4"/>
      <c r="M228" s="4"/>
    </row>
    <row r="229" spans="9:13" ht="36" customHeight="1" x14ac:dyDescent="0.4">
      <c r="I229" s="4"/>
      <c r="M229" s="4"/>
    </row>
    <row r="230" spans="9:13" ht="36" customHeight="1" x14ac:dyDescent="0.4">
      <c r="I230" s="4"/>
      <c r="M230" s="4"/>
    </row>
    <row r="231" spans="9:13" ht="36" customHeight="1" x14ac:dyDescent="0.4">
      <c r="I231" s="4"/>
      <c r="M231" s="4"/>
    </row>
    <row r="232" spans="9:13" ht="36" customHeight="1" x14ac:dyDescent="0.4">
      <c r="I232" s="4"/>
      <c r="M232" s="4"/>
    </row>
    <row r="233" spans="9:13" ht="36" customHeight="1" x14ac:dyDescent="0.4">
      <c r="I233" s="4"/>
      <c r="M233" s="4"/>
    </row>
    <row r="234" spans="9:13" ht="36" customHeight="1" x14ac:dyDescent="0.4">
      <c r="I234" s="4"/>
      <c r="M234" s="4"/>
    </row>
    <row r="235" spans="9:13" ht="36" customHeight="1" x14ac:dyDescent="0.4">
      <c r="I235" s="4"/>
      <c r="M235" s="4"/>
    </row>
    <row r="236" spans="9:13" ht="36" customHeight="1" x14ac:dyDescent="0.4">
      <c r="I236" s="4"/>
      <c r="M236" s="4"/>
    </row>
    <row r="237" spans="9:13" ht="36" customHeight="1" x14ac:dyDescent="0.4">
      <c r="I237" s="4"/>
      <c r="M237" s="4"/>
    </row>
    <row r="238" spans="9:13" ht="36" customHeight="1" x14ac:dyDescent="0.4">
      <c r="I238" s="4"/>
      <c r="M238" s="4"/>
    </row>
    <row r="239" spans="9:13" ht="36" customHeight="1" x14ac:dyDescent="0.4">
      <c r="I239" s="4"/>
      <c r="M239" s="4"/>
    </row>
    <row r="240" spans="9:13" ht="36" customHeight="1" x14ac:dyDescent="0.4">
      <c r="I240" s="4"/>
      <c r="M240" s="4"/>
    </row>
    <row r="241" spans="9:13" ht="36" customHeight="1" x14ac:dyDescent="0.4">
      <c r="I241" s="4"/>
      <c r="M241" s="4"/>
    </row>
    <row r="242" spans="9:13" ht="36" customHeight="1" x14ac:dyDescent="0.4">
      <c r="I242" s="4"/>
      <c r="M242" s="4"/>
    </row>
    <row r="243" spans="9:13" ht="36" customHeight="1" x14ac:dyDescent="0.4">
      <c r="I243" s="4"/>
      <c r="M243" s="4"/>
    </row>
    <row r="244" spans="9:13" ht="36" customHeight="1" x14ac:dyDescent="0.4">
      <c r="I244" s="4"/>
      <c r="M244" s="4"/>
    </row>
    <row r="245" spans="9:13" ht="36" customHeight="1" x14ac:dyDescent="0.4">
      <c r="I245" s="4"/>
      <c r="M245" s="4"/>
    </row>
    <row r="246" spans="9:13" ht="36" customHeight="1" x14ac:dyDescent="0.4">
      <c r="I246" s="4"/>
      <c r="M246" s="4"/>
    </row>
    <row r="247" spans="9:13" ht="36" customHeight="1" x14ac:dyDescent="0.4">
      <c r="I247" s="4"/>
      <c r="M247" s="4"/>
    </row>
    <row r="248" spans="9:13" ht="36" customHeight="1" x14ac:dyDescent="0.4">
      <c r="I248" s="4"/>
      <c r="M248" s="4"/>
    </row>
    <row r="249" spans="9:13" ht="36" customHeight="1" x14ac:dyDescent="0.4">
      <c r="I249" s="4"/>
      <c r="M249" s="4"/>
    </row>
    <row r="250" spans="9:13" ht="36" customHeight="1" x14ac:dyDescent="0.4">
      <c r="I250" s="4"/>
      <c r="M250" s="4"/>
    </row>
    <row r="251" spans="9:13" ht="36" customHeight="1" x14ac:dyDescent="0.4">
      <c r="I251" s="4"/>
      <c r="M251" s="4"/>
    </row>
    <row r="252" spans="9:13" ht="36" customHeight="1" x14ac:dyDescent="0.4">
      <c r="I252" s="4"/>
      <c r="M252" s="4"/>
    </row>
    <row r="253" spans="9:13" ht="36" customHeight="1" x14ac:dyDescent="0.4">
      <c r="I253" s="4"/>
      <c r="M253" s="4"/>
    </row>
    <row r="254" spans="9:13" ht="36" customHeight="1" x14ac:dyDescent="0.4">
      <c r="I254" s="4"/>
      <c r="M254" s="4"/>
    </row>
    <row r="255" spans="9:13" ht="36" customHeight="1" x14ac:dyDescent="0.4">
      <c r="I255" s="4"/>
      <c r="M255" s="4"/>
    </row>
    <row r="256" spans="9:13" ht="36" customHeight="1" x14ac:dyDescent="0.4">
      <c r="I256" s="4"/>
      <c r="M256" s="4"/>
    </row>
    <row r="257" spans="9:13" ht="36" customHeight="1" x14ac:dyDescent="0.4">
      <c r="I257" s="4"/>
      <c r="M257" s="4"/>
    </row>
    <row r="258" spans="9:13" ht="36" customHeight="1" x14ac:dyDescent="0.4">
      <c r="I258" s="4"/>
      <c r="M258" s="4"/>
    </row>
    <row r="259" spans="9:13" ht="36" customHeight="1" x14ac:dyDescent="0.4">
      <c r="I259" s="4"/>
      <c r="M259" s="4"/>
    </row>
    <row r="260" spans="9:13" ht="36" customHeight="1" x14ac:dyDescent="0.4">
      <c r="I260" s="4"/>
      <c r="M260" s="4"/>
    </row>
    <row r="261" spans="9:13" ht="36" customHeight="1" x14ac:dyDescent="0.4">
      <c r="I261" s="4"/>
      <c r="M261" s="4"/>
    </row>
    <row r="262" spans="9:13" ht="36" customHeight="1" x14ac:dyDescent="0.4">
      <c r="I262" s="4"/>
      <c r="M262" s="4"/>
    </row>
    <row r="263" spans="9:13" ht="36" customHeight="1" x14ac:dyDescent="0.4">
      <c r="I263" s="4"/>
      <c r="M263" s="4"/>
    </row>
    <row r="264" spans="9:13" ht="36" customHeight="1" x14ac:dyDescent="0.4">
      <c r="I264" s="4"/>
      <c r="M264" s="4"/>
    </row>
    <row r="265" spans="9:13" ht="36" customHeight="1" x14ac:dyDescent="0.4">
      <c r="I265" s="4"/>
      <c r="M265" s="4"/>
    </row>
    <row r="266" spans="9:13" ht="36" customHeight="1" x14ac:dyDescent="0.4">
      <c r="I266" s="4"/>
      <c r="M266" s="4"/>
    </row>
    <row r="267" spans="9:13" ht="36" customHeight="1" x14ac:dyDescent="0.4">
      <c r="I267" s="4"/>
      <c r="M267" s="4"/>
    </row>
    <row r="268" spans="9:13" ht="36" customHeight="1" x14ac:dyDescent="0.4">
      <c r="I268" s="4"/>
      <c r="M268" s="4"/>
    </row>
    <row r="269" spans="9:13" ht="36" customHeight="1" x14ac:dyDescent="0.4">
      <c r="I269" s="4"/>
      <c r="M269" s="4"/>
    </row>
    <row r="270" spans="9:13" ht="36" customHeight="1" x14ac:dyDescent="0.4">
      <c r="I270" s="4"/>
      <c r="M270" s="4"/>
    </row>
    <row r="271" spans="9:13" ht="36" customHeight="1" x14ac:dyDescent="0.4">
      <c r="I271" s="4"/>
      <c r="M271" s="4"/>
    </row>
    <row r="272" spans="9:13" ht="36" customHeight="1" x14ac:dyDescent="0.4">
      <c r="I272" s="4"/>
      <c r="M272" s="4"/>
    </row>
    <row r="273" spans="9:13" ht="36" customHeight="1" x14ac:dyDescent="0.4">
      <c r="I273" s="4"/>
      <c r="M273" s="4"/>
    </row>
    <row r="274" spans="9:13" ht="36" customHeight="1" x14ac:dyDescent="0.4">
      <c r="I274" s="4"/>
      <c r="M274" s="4"/>
    </row>
    <row r="275" spans="9:13" ht="36" customHeight="1" x14ac:dyDescent="0.4">
      <c r="I275" s="4"/>
      <c r="M275" s="4"/>
    </row>
    <row r="276" spans="9:13" ht="36" customHeight="1" x14ac:dyDescent="0.4">
      <c r="I276" s="4"/>
      <c r="M276" s="4"/>
    </row>
    <row r="277" spans="9:13" ht="36" customHeight="1" x14ac:dyDescent="0.4">
      <c r="I277" s="4"/>
      <c r="M277" s="4"/>
    </row>
    <row r="278" spans="9:13" ht="36" customHeight="1" x14ac:dyDescent="0.4">
      <c r="I278" s="4"/>
      <c r="M278" s="4"/>
    </row>
    <row r="279" spans="9:13" ht="36" customHeight="1" x14ac:dyDescent="0.4">
      <c r="I279" s="4"/>
      <c r="M279" s="4"/>
    </row>
    <row r="280" spans="9:13" ht="36" customHeight="1" x14ac:dyDescent="0.4">
      <c r="I280" s="4"/>
      <c r="M280" s="4"/>
    </row>
    <row r="281" spans="9:13" ht="36" customHeight="1" x14ac:dyDescent="0.4">
      <c r="I281" s="4"/>
      <c r="M281" s="4"/>
    </row>
    <row r="282" spans="9:13" ht="36" customHeight="1" x14ac:dyDescent="0.4">
      <c r="I282" s="4"/>
      <c r="M282" s="4"/>
    </row>
    <row r="283" spans="9:13" ht="36" customHeight="1" x14ac:dyDescent="0.4">
      <c r="I283" s="4"/>
      <c r="M283" s="4"/>
    </row>
    <row r="284" spans="9:13" ht="36" customHeight="1" x14ac:dyDescent="0.4">
      <c r="I284" s="4"/>
      <c r="M284" s="4"/>
    </row>
    <row r="285" spans="9:13" ht="36" customHeight="1" x14ac:dyDescent="0.4">
      <c r="I285" s="4"/>
      <c r="M285" s="4"/>
    </row>
    <row r="286" spans="9:13" ht="36" customHeight="1" x14ac:dyDescent="0.4">
      <c r="I286" s="4"/>
      <c r="M286" s="4"/>
    </row>
    <row r="287" spans="9:13" ht="36" customHeight="1" x14ac:dyDescent="0.4">
      <c r="I287" s="4"/>
      <c r="M287" s="4"/>
    </row>
    <row r="288" spans="9:13" ht="36" customHeight="1" x14ac:dyDescent="0.4">
      <c r="I288" s="4"/>
      <c r="M288" s="4"/>
    </row>
    <row r="289" spans="9:13" ht="36" customHeight="1" x14ac:dyDescent="0.4">
      <c r="I289" s="4"/>
      <c r="M289" s="4"/>
    </row>
    <row r="290" spans="9:13" ht="36" customHeight="1" x14ac:dyDescent="0.4">
      <c r="I290" s="4"/>
      <c r="M290" s="4"/>
    </row>
    <row r="291" spans="9:13" ht="36" customHeight="1" x14ac:dyDescent="0.4">
      <c r="I291" s="4"/>
      <c r="M291" s="4"/>
    </row>
    <row r="292" spans="9:13" ht="36" customHeight="1" x14ac:dyDescent="0.4">
      <c r="I292" s="4"/>
      <c r="M292" s="4"/>
    </row>
    <row r="293" spans="9:13" ht="36" customHeight="1" x14ac:dyDescent="0.4">
      <c r="I293" s="4"/>
      <c r="M293" s="4"/>
    </row>
    <row r="294" spans="9:13" ht="36" customHeight="1" x14ac:dyDescent="0.4">
      <c r="I294" s="4"/>
      <c r="M294" s="4"/>
    </row>
    <row r="295" spans="9:13" ht="36" customHeight="1" x14ac:dyDescent="0.4">
      <c r="I295" s="4"/>
      <c r="M295" s="4"/>
    </row>
    <row r="296" spans="9:13" ht="36" customHeight="1" x14ac:dyDescent="0.4">
      <c r="I296" s="4"/>
      <c r="M296" s="4"/>
    </row>
    <row r="297" spans="9:13" ht="36" customHeight="1" x14ac:dyDescent="0.4">
      <c r="I297" s="4"/>
      <c r="M297" s="4"/>
    </row>
    <row r="298" spans="9:13" ht="36" customHeight="1" x14ac:dyDescent="0.4">
      <c r="I298" s="4"/>
      <c r="M298" s="4"/>
    </row>
    <row r="299" spans="9:13" ht="36" customHeight="1" x14ac:dyDescent="0.4">
      <c r="I299" s="4"/>
      <c r="M299" s="4"/>
    </row>
    <row r="300" spans="9:13" ht="36" customHeight="1" x14ac:dyDescent="0.4">
      <c r="I300" s="4"/>
      <c r="M300" s="4"/>
    </row>
    <row r="301" spans="9:13" ht="36" customHeight="1" x14ac:dyDescent="0.4">
      <c r="I301" s="4"/>
      <c r="M301" s="4"/>
    </row>
    <row r="302" spans="9:13" ht="36" customHeight="1" x14ac:dyDescent="0.4">
      <c r="I302" s="4"/>
      <c r="M302" s="4"/>
    </row>
    <row r="303" spans="9:13" ht="36" customHeight="1" x14ac:dyDescent="0.4">
      <c r="I303" s="4"/>
      <c r="M303" s="4"/>
    </row>
    <row r="304" spans="9:13" ht="36" customHeight="1" x14ac:dyDescent="0.4">
      <c r="I304" s="4"/>
      <c r="M304" s="4"/>
    </row>
    <row r="305" spans="9:13" ht="36" customHeight="1" x14ac:dyDescent="0.4">
      <c r="I305" s="4"/>
      <c r="M305" s="4"/>
    </row>
    <row r="306" spans="9:13" ht="36" customHeight="1" x14ac:dyDescent="0.4">
      <c r="I306" s="4"/>
      <c r="M306" s="4"/>
    </row>
    <row r="307" spans="9:13" ht="36" customHeight="1" x14ac:dyDescent="0.4">
      <c r="I307" s="4"/>
      <c r="M307" s="4"/>
    </row>
    <row r="308" spans="9:13" ht="36" customHeight="1" x14ac:dyDescent="0.4">
      <c r="I308" s="4"/>
      <c r="M308" s="4"/>
    </row>
    <row r="309" spans="9:13" ht="36" customHeight="1" x14ac:dyDescent="0.4">
      <c r="I309" s="4"/>
      <c r="M309" s="4"/>
    </row>
    <row r="310" spans="9:13" ht="36" customHeight="1" x14ac:dyDescent="0.4">
      <c r="I310" s="4"/>
      <c r="M310" s="4"/>
    </row>
    <row r="311" spans="9:13" ht="36" customHeight="1" x14ac:dyDescent="0.4">
      <c r="I311" s="4"/>
      <c r="M311" s="4"/>
    </row>
    <row r="312" spans="9:13" ht="36" customHeight="1" x14ac:dyDescent="0.4">
      <c r="I312" s="4"/>
      <c r="M312" s="4"/>
    </row>
    <row r="313" spans="9:13" ht="36" customHeight="1" x14ac:dyDescent="0.4">
      <c r="I313" s="4"/>
      <c r="M313" s="4"/>
    </row>
    <row r="314" spans="9:13" ht="36" customHeight="1" x14ac:dyDescent="0.4">
      <c r="I314" s="4"/>
      <c r="M314" s="4"/>
    </row>
    <row r="315" spans="9:13" ht="36" customHeight="1" x14ac:dyDescent="0.4">
      <c r="I315" s="4"/>
      <c r="M315" s="4"/>
    </row>
    <row r="316" spans="9:13" ht="36" customHeight="1" x14ac:dyDescent="0.4">
      <c r="I316" s="4"/>
      <c r="M316" s="4"/>
    </row>
    <row r="317" spans="9:13" ht="36" customHeight="1" x14ac:dyDescent="0.4">
      <c r="I317" s="4"/>
      <c r="M317" s="4"/>
    </row>
    <row r="318" spans="9:13" ht="36" customHeight="1" x14ac:dyDescent="0.4">
      <c r="I318" s="4"/>
      <c r="M318" s="4"/>
    </row>
    <row r="319" spans="9:13" ht="36" customHeight="1" x14ac:dyDescent="0.4">
      <c r="I319" s="4"/>
      <c r="M319" s="4"/>
    </row>
    <row r="320" spans="9:13" ht="36" customHeight="1" x14ac:dyDescent="0.4">
      <c r="I320" s="4"/>
      <c r="M320" s="4"/>
    </row>
    <row r="321" spans="9:13" ht="36" customHeight="1" x14ac:dyDescent="0.4">
      <c r="I321" s="4"/>
      <c r="M321" s="4"/>
    </row>
    <row r="322" spans="9:13" ht="36" customHeight="1" x14ac:dyDescent="0.4">
      <c r="I322" s="4"/>
      <c r="M322" s="4"/>
    </row>
    <row r="323" spans="9:13" ht="36" customHeight="1" x14ac:dyDescent="0.4">
      <c r="I323" s="4"/>
      <c r="M323" s="4"/>
    </row>
    <row r="324" spans="9:13" ht="36" customHeight="1" x14ac:dyDescent="0.4">
      <c r="I324" s="4"/>
      <c r="M324" s="4"/>
    </row>
    <row r="325" spans="9:13" ht="36" customHeight="1" x14ac:dyDescent="0.4">
      <c r="I325" s="4"/>
      <c r="M325" s="4"/>
    </row>
    <row r="326" spans="9:13" ht="36" customHeight="1" x14ac:dyDescent="0.4">
      <c r="I326" s="4"/>
      <c r="M326" s="4"/>
    </row>
    <row r="327" spans="9:13" ht="36" customHeight="1" x14ac:dyDescent="0.4">
      <c r="I327" s="4"/>
      <c r="M327" s="4"/>
    </row>
    <row r="328" spans="9:13" ht="36" customHeight="1" x14ac:dyDescent="0.4">
      <c r="I328" s="4"/>
      <c r="M328" s="4"/>
    </row>
    <row r="329" spans="9:13" ht="36" customHeight="1" x14ac:dyDescent="0.4">
      <c r="I329" s="4"/>
      <c r="M329" s="4"/>
    </row>
    <row r="330" spans="9:13" ht="36" customHeight="1" x14ac:dyDescent="0.4">
      <c r="I330" s="4"/>
      <c r="M330" s="4"/>
    </row>
    <row r="331" spans="9:13" ht="36" customHeight="1" x14ac:dyDescent="0.4">
      <c r="I331" s="4"/>
      <c r="M331" s="4"/>
    </row>
    <row r="332" spans="9:13" ht="36" customHeight="1" x14ac:dyDescent="0.4">
      <c r="I332" s="4"/>
      <c r="M332" s="4"/>
    </row>
    <row r="333" spans="9:13" ht="36" customHeight="1" x14ac:dyDescent="0.4">
      <c r="I333" s="4"/>
      <c r="M333" s="4"/>
    </row>
    <row r="334" spans="9:13" ht="36" customHeight="1" x14ac:dyDescent="0.4">
      <c r="I334" s="4"/>
      <c r="M334" s="4"/>
    </row>
    <row r="335" spans="9:13" ht="36" customHeight="1" x14ac:dyDescent="0.4">
      <c r="I335" s="4"/>
      <c r="M335" s="4"/>
    </row>
    <row r="336" spans="9:13" ht="36" customHeight="1" x14ac:dyDescent="0.4">
      <c r="I336" s="4"/>
      <c r="M336" s="4"/>
    </row>
    <row r="337" spans="9:13" ht="36" customHeight="1" x14ac:dyDescent="0.4">
      <c r="I337" s="4"/>
      <c r="M337" s="4"/>
    </row>
    <row r="338" spans="9:13" ht="36" customHeight="1" x14ac:dyDescent="0.4">
      <c r="I338" s="4"/>
      <c r="M338" s="4"/>
    </row>
    <row r="339" spans="9:13" ht="36" customHeight="1" x14ac:dyDescent="0.4">
      <c r="I339" s="4"/>
      <c r="M339" s="4"/>
    </row>
    <row r="340" spans="9:13" ht="36" customHeight="1" x14ac:dyDescent="0.4">
      <c r="I340" s="4"/>
      <c r="M340" s="4"/>
    </row>
    <row r="341" spans="9:13" ht="36" customHeight="1" x14ac:dyDescent="0.4">
      <c r="I341" s="4"/>
      <c r="M341" s="4"/>
    </row>
    <row r="342" spans="9:13" ht="36" customHeight="1" x14ac:dyDescent="0.4">
      <c r="I342" s="4"/>
      <c r="M342" s="4"/>
    </row>
    <row r="343" spans="9:13" ht="36" customHeight="1" x14ac:dyDescent="0.4">
      <c r="I343" s="4"/>
      <c r="M343" s="4"/>
    </row>
    <row r="344" spans="9:13" ht="36" customHeight="1" x14ac:dyDescent="0.4">
      <c r="I344" s="4"/>
      <c r="M344" s="4"/>
    </row>
    <row r="345" spans="9:13" ht="36" customHeight="1" x14ac:dyDescent="0.4">
      <c r="I345" s="4"/>
      <c r="M345" s="4"/>
    </row>
    <row r="346" spans="9:13" ht="36" customHeight="1" x14ac:dyDescent="0.4">
      <c r="I346" s="4"/>
      <c r="M346" s="4"/>
    </row>
    <row r="347" spans="9:13" ht="36" customHeight="1" x14ac:dyDescent="0.4">
      <c r="I347" s="4"/>
      <c r="M347" s="4"/>
    </row>
    <row r="348" spans="9:13" ht="36" customHeight="1" x14ac:dyDescent="0.4">
      <c r="I348" s="4"/>
      <c r="M348" s="4"/>
    </row>
    <row r="349" spans="9:13" ht="36" customHeight="1" x14ac:dyDescent="0.4">
      <c r="I349" s="4"/>
      <c r="M349" s="4"/>
    </row>
    <row r="350" spans="9:13" ht="36" customHeight="1" x14ac:dyDescent="0.4">
      <c r="I350" s="4"/>
      <c r="M350" s="4"/>
    </row>
    <row r="351" spans="9:13" ht="36" customHeight="1" x14ac:dyDescent="0.4">
      <c r="I351" s="4"/>
      <c r="M351" s="4"/>
    </row>
    <row r="352" spans="9:13" ht="36" customHeight="1" x14ac:dyDescent="0.4">
      <c r="I352" s="4"/>
      <c r="M352" s="4"/>
    </row>
    <row r="353" spans="9:13" ht="36" customHeight="1" x14ac:dyDescent="0.4">
      <c r="I353" s="4"/>
      <c r="M353" s="4"/>
    </row>
    <row r="354" spans="9:13" ht="36" customHeight="1" x14ac:dyDescent="0.4">
      <c r="I354" s="4"/>
      <c r="M354" s="4"/>
    </row>
    <row r="355" spans="9:13" ht="36" customHeight="1" x14ac:dyDescent="0.4">
      <c r="I355" s="4"/>
      <c r="M355" s="4"/>
    </row>
    <row r="356" spans="9:13" ht="36" customHeight="1" x14ac:dyDescent="0.4">
      <c r="I356" s="4"/>
      <c r="M356" s="4"/>
    </row>
    <row r="357" spans="9:13" ht="36" customHeight="1" x14ac:dyDescent="0.4">
      <c r="I357" s="4"/>
      <c r="M357" s="4"/>
    </row>
    <row r="358" spans="9:13" ht="36" customHeight="1" x14ac:dyDescent="0.4">
      <c r="I358" s="4"/>
      <c r="M358" s="4"/>
    </row>
    <row r="359" spans="9:13" ht="36" customHeight="1" x14ac:dyDescent="0.4">
      <c r="I359" s="4"/>
      <c r="M359" s="4"/>
    </row>
    <row r="360" spans="9:13" ht="36" customHeight="1" x14ac:dyDescent="0.4">
      <c r="I360" s="4"/>
      <c r="M360" s="4"/>
    </row>
    <row r="361" spans="9:13" ht="36" customHeight="1" x14ac:dyDescent="0.4">
      <c r="I361" s="4"/>
      <c r="M361" s="4"/>
    </row>
    <row r="362" spans="9:13" ht="36" customHeight="1" x14ac:dyDescent="0.4">
      <c r="I362" s="4"/>
      <c r="M362" s="4"/>
    </row>
    <row r="363" spans="9:13" ht="36" customHeight="1" x14ac:dyDescent="0.4">
      <c r="I363" s="4"/>
      <c r="M363" s="4"/>
    </row>
    <row r="364" spans="9:13" ht="36" customHeight="1" x14ac:dyDescent="0.4">
      <c r="I364" s="4"/>
      <c r="M364" s="4"/>
    </row>
    <row r="365" spans="9:13" ht="36" customHeight="1" x14ac:dyDescent="0.4">
      <c r="I365" s="4"/>
      <c r="M365" s="4"/>
    </row>
    <row r="366" spans="9:13" ht="36" customHeight="1" x14ac:dyDescent="0.4">
      <c r="I366" s="4"/>
      <c r="M366" s="4"/>
    </row>
    <row r="367" spans="9:13" ht="36" customHeight="1" x14ac:dyDescent="0.4">
      <c r="I367" s="4"/>
      <c r="M367" s="4"/>
    </row>
    <row r="368" spans="9:13" ht="36" customHeight="1" x14ac:dyDescent="0.4">
      <c r="I368" s="4"/>
      <c r="M368" s="4"/>
    </row>
    <row r="369" spans="9:13" ht="36" customHeight="1" x14ac:dyDescent="0.4">
      <c r="I369" s="4"/>
      <c r="M369" s="4"/>
    </row>
    <row r="370" spans="9:13" ht="36" customHeight="1" x14ac:dyDescent="0.4">
      <c r="I370" s="4"/>
      <c r="M370" s="4"/>
    </row>
    <row r="371" spans="9:13" ht="36" customHeight="1" x14ac:dyDescent="0.4">
      <c r="I371" s="4"/>
      <c r="M371" s="4"/>
    </row>
    <row r="372" spans="9:13" ht="36" customHeight="1" x14ac:dyDescent="0.4">
      <c r="I372" s="4"/>
      <c r="M372" s="4"/>
    </row>
    <row r="373" spans="9:13" ht="36" customHeight="1" x14ac:dyDescent="0.4">
      <c r="I373" s="4"/>
      <c r="M373" s="4"/>
    </row>
    <row r="374" spans="9:13" ht="36" customHeight="1" x14ac:dyDescent="0.4">
      <c r="I374" s="4"/>
      <c r="M374" s="4"/>
    </row>
    <row r="375" spans="9:13" ht="36" customHeight="1" x14ac:dyDescent="0.4">
      <c r="I375" s="4"/>
      <c r="M375" s="4"/>
    </row>
    <row r="376" spans="9:13" ht="36" customHeight="1" x14ac:dyDescent="0.4">
      <c r="I376" s="4"/>
      <c r="M376" s="4"/>
    </row>
    <row r="377" spans="9:13" ht="36" customHeight="1" x14ac:dyDescent="0.4">
      <c r="I377" s="4"/>
      <c r="M377" s="4"/>
    </row>
    <row r="378" spans="9:13" ht="36" customHeight="1" x14ac:dyDescent="0.4">
      <c r="I378" s="4"/>
      <c r="M378" s="4"/>
    </row>
    <row r="379" spans="9:13" ht="36" customHeight="1" x14ac:dyDescent="0.4">
      <c r="I379" s="4"/>
      <c r="M379" s="4"/>
    </row>
    <row r="380" spans="9:13" ht="36" customHeight="1" x14ac:dyDescent="0.4">
      <c r="I380" s="4"/>
      <c r="M380" s="4"/>
    </row>
    <row r="381" spans="9:13" ht="36" customHeight="1" x14ac:dyDescent="0.4">
      <c r="I381" s="4"/>
      <c r="M381" s="4"/>
    </row>
    <row r="382" spans="9:13" ht="36" customHeight="1" x14ac:dyDescent="0.4">
      <c r="I382" s="4"/>
      <c r="M382" s="4"/>
    </row>
    <row r="383" spans="9:13" ht="36" customHeight="1" x14ac:dyDescent="0.4">
      <c r="I383" s="4"/>
      <c r="M383" s="4"/>
    </row>
    <row r="384" spans="9:13" ht="36" customHeight="1" x14ac:dyDescent="0.4">
      <c r="I384" s="4"/>
      <c r="M384" s="4"/>
    </row>
    <row r="385" spans="9:13" ht="36" customHeight="1" x14ac:dyDescent="0.4">
      <c r="I385" s="4"/>
      <c r="M385" s="4"/>
    </row>
    <row r="386" spans="9:13" ht="36" customHeight="1" x14ac:dyDescent="0.4">
      <c r="I386" s="4"/>
      <c r="M386" s="4"/>
    </row>
    <row r="387" spans="9:13" ht="36" customHeight="1" x14ac:dyDescent="0.4">
      <c r="I387" s="4"/>
      <c r="M387" s="4"/>
    </row>
    <row r="388" spans="9:13" ht="36" customHeight="1" x14ac:dyDescent="0.4">
      <c r="I388" s="4"/>
      <c r="M388" s="4"/>
    </row>
    <row r="389" spans="9:13" ht="36" customHeight="1" x14ac:dyDescent="0.4">
      <c r="I389" s="4"/>
      <c r="M389" s="4"/>
    </row>
    <row r="390" spans="9:13" ht="36" customHeight="1" x14ac:dyDescent="0.4">
      <c r="I390" s="4"/>
      <c r="M390" s="4"/>
    </row>
    <row r="391" spans="9:13" ht="36" customHeight="1" x14ac:dyDescent="0.4">
      <c r="I391" s="4"/>
      <c r="M391" s="4"/>
    </row>
    <row r="392" spans="9:13" ht="36" customHeight="1" x14ac:dyDescent="0.4">
      <c r="I392" s="4"/>
      <c r="M392" s="4"/>
    </row>
    <row r="393" spans="9:13" ht="36" customHeight="1" x14ac:dyDescent="0.4">
      <c r="I393" s="4"/>
      <c r="M393" s="4"/>
    </row>
    <row r="394" spans="9:13" ht="36" customHeight="1" x14ac:dyDescent="0.4">
      <c r="I394" s="4"/>
      <c r="M394" s="4"/>
    </row>
    <row r="395" spans="9:13" ht="36" customHeight="1" x14ac:dyDescent="0.4">
      <c r="I395" s="4"/>
      <c r="M395" s="4"/>
    </row>
    <row r="396" spans="9:13" ht="36" customHeight="1" x14ac:dyDescent="0.4">
      <c r="I396" s="4"/>
      <c r="M396" s="4"/>
    </row>
    <row r="397" spans="9:13" ht="36" customHeight="1" x14ac:dyDescent="0.4">
      <c r="I397" s="4"/>
      <c r="M397" s="4"/>
    </row>
    <row r="398" spans="9:13" ht="36" customHeight="1" x14ac:dyDescent="0.4">
      <c r="I398" s="4"/>
      <c r="M398" s="4"/>
    </row>
    <row r="399" spans="9:13" ht="36" customHeight="1" x14ac:dyDescent="0.4">
      <c r="I399" s="4"/>
      <c r="M399" s="4"/>
    </row>
    <row r="400" spans="9:13" ht="36" customHeight="1" x14ac:dyDescent="0.4">
      <c r="I400" s="4"/>
      <c r="M400" s="4"/>
    </row>
    <row r="401" spans="9:13" ht="36" customHeight="1" x14ac:dyDescent="0.4">
      <c r="I401" s="4"/>
      <c r="M401" s="4"/>
    </row>
    <row r="402" spans="9:13" ht="36" customHeight="1" x14ac:dyDescent="0.4">
      <c r="I402" s="4"/>
      <c r="M402" s="4"/>
    </row>
    <row r="403" spans="9:13" ht="36" customHeight="1" x14ac:dyDescent="0.4">
      <c r="I403" s="4"/>
      <c r="M403" s="4"/>
    </row>
    <row r="404" spans="9:13" ht="36" customHeight="1" x14ac:dyDescent="0.4">
      <c r="I404" s="4"/>
      <c r="M404" s="4"/>
    </row>
    <row r="405" spans="9:13" ht="36" customHeight="1" x14ac:dyDescent="0.4">
      <c r="I405" s="4"/>
      <c r="M405" s="4"/>
    </row>
    <row r="406" spans="9:13" ht="36" customHeight="1" x14ac:dyDescent="0.4">
      <c r="I406" s="4"/>
      <c r="M406" s="4"/>
    </row>
    <row r="407" spans="9:13" ht="36" customHeight="1" x14ac:dyDescent="0.4">
      <c r="I407" s="4"/>
      <c r="M407" s="4"/>
    </row>
    <row r="408" spans="9:13" ht="36" customHeight="1" x14ac:dyDescent="0.4">
      <c r="I408" s="4"/>
      <c r="M408" s="4"/>
    </row>
    <row r="409" spans="9:13" ht="36" customHeight="1" x14ac:dyDescent="0.4">
      <c r="I409" s="4"/>
      <c r="M409" s="4"/>
    </row>
    <row r="410" spans="9:13" ht="36" customHeight="1" x14ac:dyDescent="0.4">
      <c r="I410" s="4"/>
      <c r="M410" s="4"/>
    </row>
    <row r="411" spans="9:13" ht="36" customHeight="1" x14ac:dyDescent="0.4">
      <c r="I411" s="4"/>
      <c r="M411" s="4"/>
    </row>
    <row r="412" spans="9:13" ht="36" customHeight="1" x14ac:dyDescent="0.4">
      <c r="I412" s="4"/>
      <c r="M412" s="4"/>
    </row>
    <row r="413" spans="9:13" ht="36" customHeight="1" x14ac:dyDescent="0.4">
      <c r="I413" s="4"/>
      <c r="M413" s="4"/>
    </row>
    <row r="414" spans="9:13" ht="36" customHeight="1" x14ac:dyDescent="0.4">
      <c r="I414" s="4"/>
      <c r="M414" s="4"/>
    </row>
    <row r="415" spans="9:13" ht="36" customHeight="1" x14ac:dyDescent="0.4">
      <c r="I415" s="4"/>
      <c r="M415" s="4"/>
    </row>
    <row r="416" spans="9:13" ht="36" customHeight="1" x14ac:dyDescent="0.4">
      <c r="I416" s="4"/>
      <c r="M416" s="4"/>
    </row>
    <row r="417" spans="9:13" ht="36" customHeight="1" x14ac:dyDescent="0.4">
      <c r="I417" s="4"/>
      <c r="M417" s="4"/>
    </row>
    <row r="418" spans="9:13" ht="36" customHeight="1" x14ac:dyDescent="0.4">
      <c r="I418" s="4"/>
      <c r="M418" s="4"/>
    </row>
    <row r="419" spans="9:13" ht="36" customHeight="1" x14ac:dyDescent="0.4">
      <c r="I419" s="4"/>
      <c r="M419" s="4"/>
    </row>
    <row r="420" spans="9:13" ht="36" customHeight="1" x14ac:dyDescent="0.4">
      <c r="I420" s="4"/>
      <c r="M420" s="4"/>
    </row>
    <row r="421" spans="9:13" ht="36" customHeight="1" x14ac:dyDescent="0.4">
      <c r="I421" s="4"/>
      <c r="M421" s="4"/>
    </row>
    <row r="422" spans="9:13" ht="36" customHeight="1" x14ac:dyDescent="0.4">
      <c r="I422" s="4"/>
      <c r="M422" s="4"/>
    </row>
    <row r="423" spans="9:13" ht="36" customHeight="1" x14ac:dyDescent="0.4">
      <c r="I423" s="4"/>
      <c r="M423" s="4"/>
    </row>
    <row r="424" spans="9:13" ht="36" customHeight="1" x14ac:dyDescent="0.4">
      <c r="I424" s="4"/>
      <c r="M424" s="4"/>
    </row>
    <row r="425" spans="9:13" ht="36" customHeight="1" x14ac:dyDescent="0.4">
      <c r="I425" s="4"/>
      <c r="M425" s="4"/>
    </row>
    <row r="426" spans="9:13" ht="36" customHeight="1" x14ac:dyDescent="0.4">
      <c r="I426" s="4"/>
      <c r="M426" s="4"/>
    </row>
    <row r="427" spans="9:13" ht="36" customHeight="1" x14ac:dyDescent="0.4">
      <c r="I427" s="4"/>
      <c r="M427" s="4"/>
    </row>
    <row r="428" spans="9:13" ht="36" customHeight="1" x14ac:dyDescent="0.4">
      <c r="I428" s="4"/>
      <c r="M428" s="4"/>
    </row>
    <row r="429" spans="9:13" ht="36" customHeight="1" x14ac:dyDescent="0.4">
      <c r="I429" s="4"/>
      <c r="M429" s="4"/>
    </row>
    <row r="430" spans="9:13" ht="36" customHeight="1" x14ac:dyDescent="0.4">
      <c r="I430" s="4"/>
      <c r="M430" s="4"/>
    </row>
    <row r="431" spans="9:13" ht="36" customHeight="1" x14ac:dyDescent="0.4">
      <c r="I431" s="4"/>
      <c r="M431" s="4"/>
    </row>
    <row r="432" spans="9:13" ht="36" customHeight="1" x14ac:dyDescent="0.4">
      <c r="I432" s="4"/>
      <c r="M432" s="4"/>
    </row>
    <row r="433" spans="9:13" ht="36" customHeight="1" x14ac:dyDescent="0.4">
      <c r="I433" s="4"/>
      <c r="M433" s="4"/>
    </row>
    <row r="434" spans="9:13" ht="36" customHeight="1" x14ac:dyDescent="0.4">
      <c r="I434" s="4"/>
      <c r="M434" s="4"/>
    </row>
    <row r="435" spans="9:13" ht="36" customHeight="1" x14ac:dyDescent="0.4">
      <c r="I435" s="4"/>
      <c r="M435" s="4"/>
    </row>
    <row r="436" spans="9:13" ht="36" customHeight="1" x14ac:dyDescent="0.4">
      <c r="I436" s="4"/>
      <c r="M436" s="4"/>
    </row>
    <row r="437" spans="9:13" ht="36" customHeight="1" x14ac:dyDescent="0.4">
      <c r="I437" s="4"/>
      <c r="M437" s="4"/>
    </row>
    <row r="438" spans="9:13" ht="36" customHeight="1" x14ac:dyDescent="0.4">
      <c r="I438" s="4"/>
      <c r="M438" s="4"/>
    </row>
    <row r="439" spans="9:13" ht="36" customHeight="1" x14ac:dyDescent="0.4">
      <c r="I439" s="4"/>
      <c r="M439" s="4"/>
    </row>
    <row r="440" spans="9:13" ht="36" customHeight="1" x14ac:dyDescent="0.4">
      <c r="I440" s="4"/>
      <c r="M440" s="4"/>
    </row>
    <row r="441" spans="9:13" ht="36" customHeight="1" x14ac:dyDescent="0.4">
      <c r="I441" s="4"/>
      <c r="M441" s="4"/>
    </row>
    <row r="442" spans="9:13" ht="36" customHeight="1" x14ac:dyDescent="0.4">
      <c r="I442" s="4"/>
      <c r="M442" s="4"/>
    </row>
    <row r="443" spans="9:13" ht="36" customHeight="1" x14ac:dyDescent="0.4">
      <c r="I443" s="4"/>
      <c r="M443" s="4"/>
    </row>
    <row r="444" spans="9:13" ht="36" customHeight="1" x14ac:dyDescent="0.4">
      <c r="I444" s="4"/>
      <c r="M444" s="4"/>
    </row>
    <row r="445" spans="9:13" ht="36" customHeight="1" x14ac:dyDescent="0.4">
      <c r="I445" s="4"/>
      <c r="M445" s="4"/>
    </row>
    <row r="446" spans="9:13" ht="36" customHeight="1" x14ac:dyDescent="0.4">
      <c r="I446" s="4"/>
      <c r="M446" s="4"/>
    </row>
    <row r="447" spans="9:13" ht="36" customHeight="1" x14ac:dyDescent="0.4">
      <c r="I447" s="4"/>
      <c r="M447" s="4"/>
    </row>
    <row r="448" spans="9:13" ht="36" customHeight="1" x14ac:dyDescent="0.4">
      <c r="I448" s="4"/>
      <c r="M448" s="4"/>
    </row>
    <row r="449" spans="9:13" ht="36" customHeight="1" x14ac:dyDescent="0.4">
      <c r="I449" s="4"/>
      <c r="M449" s="4"/>
    </row>
    <row r="450" spans="9:13" ht="36" customHeight="1" x14ac:dyDescent="0.4">
      <c r="I450" s="4"/>
      <c r="M450" s="4"/>
    </row>
    <row r="451" spans="9:13" ht="36" customHeight="1" x14ac:dyDescent="0.4">
      <c r="I451" s="4"/>
      <c r="M451" s="4"/>
    </row>
    <row r="452" spans="9:13" ht="36" customHeight="1" x14ac:dyDescent="0.4">
      <c r="I452" s="4"/>
      <c r="M452" s="4"/>
    </row>
    <row r="453" spans="9:13" ht="36" customHeight="1" x14ac:dyDescent="0.4">
      <c r="I453" s="4"/>
      <c r="M453" s="4"/>
    </row>
    <row r="454" spans="9:13" ht="36" customHeight="1" x14ac:dyDescent="0.4">
      <c r="I454" s="4"/>
      <c r="M454" s="4"/>
    </row>
    <row r="455" spans="9:13" ht="36" customHeight="1" x14ac:dyDescent="0.4">
      <c r="I455" s="4"/>
      <c r="M455" s="4"/>
    </row>
    <row r="456" spans="9:13" ht="36" customHeight="1" x14ac:dyDescent="0.4">
      <c r="I456" s="4"/>
      <c r="M456" s="4"/>
    </row>
    <row r="457" spans="9:13" ht="36" customHeight="1" x14ac:dyDescent="0.4">
      <c r="I457" s="4"/>
      <c r="M457" s="4"/>
    </row>
    <row r="458" spans="9:13" ht="36" customHeight="1" x14ac:dyDescent="0.4">
      <c r="I458" s="4"/>
      <c r="M458" s="4"/>
    </row>
    <row r="459" spans="9:13" ht="36" customHeight="1" x14ac:dyDescent="0.4">
      <c r="I459" s="4"/>
      <c r="M459" s="4"/>
    </row>
    <row r="460" spans="9:13" ht="36" customHeight="1" x14ac:dyDescent="0.4">
      <c r="I460" s="4"/>
      <c r="M460" s="4"/>
    </row>
    <row r="461" spans="9:13" ht="36" customHeight="1" x14ac:dyDescent="0.4">
      <c r="I461" s="4"/>
      <c r="M461" s="4"/>
    </row>
    <row r="462" spans="9:13" ht="36" customHeight="1" x14ac:dyDescent="0.4">
      <c r="I462" s="4"/>
      <c r="M462" s="4"/>
    </row>
    <row r="463" spans="9:13" ht="36" customHeight="1" x14ac:dyDescent="0.4">
      <c r="I463" s="4"/>
      <c r="M463" s="4"/>
    </row>
    <row r="464" spans="9:13" ht="36" customHeight="1" x14ac:dyDescent="0.4">
      <c r="I464" s="4"/>
      <c r="M464" s="4"/>
    </row>
    <row r="465" spans="9:13" ht="36" customHeight="1" x14ac:dyDescent="0.4">
      <c r="I465" s="4"/>
      <c r="M465" s="4"/>
    </row>
    <row r="466" spans="9:13" ht="36" customHeight="1" x14ac:dyDescent="0.4">
      <c r="I466" s="4"/>
      <c r="M466" s="4"/>
    </row>
    <row r="467" spans="9:13" ht="36" customHeight="1" x14ac:dyDescent="0.4">
      <c r="I467" s="4"/>
      <c r="M467" s="4"/>
    </row>
    <row r="468" spans="9:13" ht="36" customHeight="1" x14ac:dyDescent="0.4">
      <c r="I468" s="4"/>
      <c r="M468" s="4"/>
    </row>
    <row r="469" spans="9:13" ht="36" customHeight="1" x14ac:dyDescent="0.4">
      <c r="I469" s="4"/>
      <c r="M469" s="4"/>
    </row>
    <row r="470" spans="9:13" ht="36" customHeight="1" x14ac:dyDescent="0.4">
      <c r="I470" s="4"/>
      <c r="M470" s="4"/>
    </row>
    <row r="471" spans="9:13" ht="36" customHeight="1" x14ac:dyDescent="0.4">
      <c r="I471" s="4"/>
      <c r="M471" s="4"/>
    </row>
    <row r="472" spans="9:13" ht="36" customHeight="1" x14ac:dyDescent="0.4">
      <c r="I472" s="4"/>
      <c r="M472" s="4"/>
    </row>
    <row r="473" spans="9:13" ht="36" customHeight="1" x14ac:dyDescent="0.4">
      <c r="I473" s="4"/>
      <c r="M473" s="4"/>
    </row>
    <row r="474" spans="9:13" ht="36" customHeight="1" x14ac:dyDescent="0.4">
      <c r="I474" s="4"/>
      <c r="M474" s="4"/>
    </row>
    <row r="475" spans="9:13" ht="36" customHeight="1" x14ac:dyDescent="0.4">
      <c r="I475" s="4"/>
      <c r="M475" s="4"/>
    </row>
    <row r="476" spans="9:13" ht="36" customHeight="1" x14ac:dyDescent="0.4">
      <c r="I476" s="4"/>
      <c r="M476" s="4"/>
    </row>
    <row r="477" spans="9:13" ht="36" customHeight="1" x14ac:dyDescent="0.4">
      <c r="I477" s="4"/>
      <c r="M477" s="4"/>
    </row>
    <row r="478" spans="9:13" ht="36" customHeight="1" x14ac:dyDescent="0.4">
      <c r="I478" s="4"/>
      <c r="M478" s="4"/>
    </row>
    <row r="479" spans="9:13" ht="36" customHeight="1" x14ac:dyDescent="0.4">
      <c r="I479" s="4"/>
      <c r="M479" s="4"/>
    </row>
    <row r="480" spans="9:13" ht="36" customHeight="1" x14ac:dyDescent="0.4">
      <c r="I480" s="4"/>
      <c r="M480" s="4"/>
    </row>
    <row r="481" spans="9:13" ht="36" customHeight="1" x14ac:dyDescent="0.4">
      <c r="I481" s="4"/>
      <c r="M481" s="4"/>
    </row>
    <row r="482" spans="9:13" ht="36" customHeight="1" x14ac:dyDescent="0.4">
      <c r="I482" s="4"/>
      <c r="M482" s="4"/>
    </row>
    <row r="483" spans="9:13" ht="36" customHeight="1" x14ac:dyDescent="0.4">
      <c r="I483" s="4"/>
      <c r="M483" s="4"/>
    </row>
    <row r="484" spans="9:13" ht="36" customHeight="1" x14ac:dyDescent="0.4">
      <c r="I484" s="4"/>
      <c r="M484" s="4"/>
    </row>
    <row r="485" spans="9:13" ht="36" customHeight="1" x14ac:dyDescent="0.4">
      <c r="I485" s="4"/>
      <c r="M485" s="4"/>
    </row>
    <row r="486" spans="9:13" ht="36" customHeight="1" x14ac:dyDescent="0.4">
      <c r="I486" s="4"/>
      <c r="M486" s="4"/>
    </row>
    <row r="487" spans="9:13" ht="36" customHeight="1" x14ac:dyDescent="0.4">
      <c r="I487" s="4"/>
      <c r="M487" s="4"/>
    </row>
    <row r="488" spans="9:13" ht="36" customHeight="1" x14ac:dyDescent="0.4">
      <c r="I488" s="4"/>
      <c r="M488" s="4"/>
    </row>
    <row r="489" spans="9:13" ht="36" customHeight="1" x14ac:dyDescent="0.4">
      <c r="I489" s="4"/>
      <c r="M489" s="4"/>
    </row>
    <row r="490" spans="9:13" ht="36" customHeight="1" x14ac:dyDescent="0.4">
      <c r="I490" s="4"/>
      <c r="M490" s="4"/>
    </row>
    <row r="491" spans="9:13" ht="36" customHeight="1" x14ac:dyDescent="0.4">
      <c r="I491" s="4"/>
      <c r="M491" s="4"/>
    </row>
    <row r="492" spans="9:13" ht="36" customHeight="1" x14ac:dyDescent="0.4">
      <c r="I492" s="4"/>
      <c r="M492" s="4"/>
    </row>
    <row r="493" spans="9:13" ht="36" customHeight="1" x14ac:dyDescent="0.4">
      <c r="I493" s="4"/>
      <c r="M493" s="4"/>
    </row>
    <row r="494" spans="9:13" ht="36" customHeight="1" x14ac:dyDescent="0.4">
      <c r="I494" s="4"/>
      <c r="M494" s="4"/>
    </row>
    <row r="495" spans="9:13" ht="36" customHeight="1" x14ac:dyDescent="0.4">
      <c r="I495" s="4"/>
      <c r="M495" s="4"/>
    </row>
    <row r="496" spans="9:13" ht="36" customHeight="1" x14ac:dyDescent="0.4">
      <c r="I496" s="4"/>
      <c r="M496" s="4"/>
    </row>
    <row r="497" spans="9:13" ht="36" customHeight="1" x14ac:dyDescent="0.4">
      <c r="I497" s="4"/>
      <c r="M497" s="4"/>
    </row>
    <row r="498" spans="9:13" ht="36" customHeight="1" x14ac:dyDescent="0.4">
      <c r="I498" s="4"/>
      <c r="M498" s="4"/>
    </row>
    <row r="499" spans="9:13" ht="36" customHeight="1" x14ac:dyDescent="0.4">
      <c r="I499" s="4"/>
      <c r="M499" s="4"/>
    </row>
    <row r="500" spans="9:13" ht="36" customHeight="1" x14ac:dyDescent="0.4">
      <c r="I500" s="4"/>
      <c r="M500" s="4"/>
    </row>
    <row r="501" spans="9:13" ht="36" customHeight="1" x14ac:dyDescent="0.4">
      <c r="I501" s="4"/>
      <c r="M501" s="4"/>
    </row>
    <row r="502" spans="9:13" ht="36" customHeight="1" x14ac:dyDescent="0.4">
      <c r="I502" s="4"/>
      <c r="M502" s="4"/>
    </row>
    <row r="503" spans="9:13" ht="36" customHeight="1" x14ac:dyDescent="0.4">
      <c r="I503" s="4"/>
      <c r="M503" s="4"/>
    </row>
    <row r="504" spans="9:13" ht="36" customHeight="1" x14ac:dyDescent="0.4">
      <c r="I504" s="4"/>
      <c r="M504" s="4"/>
    </row>
    <row r="505" spans="9:13" ht="36" customHeight="1" x14ac:dyDescent="0.4">
      <c r="I505" s="4"/>
      <c r="M505" s="4"/>
    </row>
    <row r="506" spans="9:13" ht="36" customHeight="1" x14ac:dyDescent="0.4">
      <c r="I506" s="4"/>
      <c r="M506" s="4"/>
    </row>
    <row r="507" spans="9:13" ht="36" customHeight="1" x14ac:dyDescent="0.4">
      <c r="I507" s="4"/>
      <c r="M507" s="4"/>
    </row>
    <row r="508" spans="9:13" ht="36" customHeight="1" x14ac:dyDescent="0.4">
      <c r="I508" s="4"/>
      <c r="M508" s="4"/>
    </row>
    <row r="509" spans="9:13" ht="36" customHeight="1" x14ac:dyDescent="0.4">
      <c r="I509" s="4"/>
      <c r="M509" s="4"/>
    </row>
    <row r="510" spans="9:13" ht="36" customHeight="1" x14ac:dyDescent="0.4">
      <c r="I510" s="4"/>
      <c r="M510" s="4"/>
    </row>
    <row r="511" spans="9:13" ht="36" customHeight="1" x14ac:dyDescent="0.4">
      <c r="I511" s="4"/>
      <c r="M511" s="4"/>
    </row>
    <row r="512" spans="9:13" ht="36" customHeight="1" x14ac:dyDescent="0.4">
      <c r="I512" s="4"/>
      <c r="M512" s="4"/>
    </row>
    <row r="513" spans="9:13" ht="36" customHeight="1" x14ac:dyDescent="0.4">
      <c r="I513" s="4"/>
      <c r="M513" s="4"/>
    </row>
    <row r="514" spans="9:13" ht="36" customHeight="1" x14ac:dyDescent="0.4">
      <c r="I514" s="4"/>
      <c r="M514" s="4"/>
    </row>
    <row r="515" spans="9:13" ht="36" customHeight="1" x14ac:dyDescent="0.4">
      <c r="I515" s="4"/>
      <c r="M515" s="4"/>
    </row>
    <row r="516" spans="9:13" ht="36" customHeight="1" x14ac:dyDescent="0.4">
      <c r="I516" s="4"/>
      <c r="M516" s="4"/>
    </row>
    <row r="517" spans="9:13" ht="36" customHeight="1" x14ac:dyDescent="0.4">
      <c r="I517" s="4"/>
      <c r="M517" s="4"/>
    </row>
    <row r="518" spans="9:13" ht="36" customHeight="1" x14ac:dyDescent="0.4">
      <c r="I518" s="4"/>
      <c r="M518" s="4"/>
    </row>
    <row r="519" spans="9:13" ht="36" customHeight="1" x14ac:dyDescent="0.4">
      <c r="I519" s="4"/>
      <c r="M519" s="4"/>
    </row>
    <row r="520" spans="9:13" ht="36" customHeight="1" x14ac:dyDescent="0.4">
      <c r="I520" s="4"/>
      <c r="M520" s="4"/>
    </row>
    <row r="521" spans="9:13" ht="36" customHeight="1" x14ac:dyDescent="0.4">
      <c r="I521" s="4"/>
      <c r="M521" s="4"/>
    </row>
    <row r="522" spans="9:13" ht="36" customHeight="1" x14ac:dyDescent="0.4">
      <c r="I522" s="4"/>
      <c r="M522" s="4"/>
    </row>
    <row r="523" spans="9:13" ht="36" customHeight="1" x14ac:dyDescent="0.4">
      <c r="I523" s="4"/>
      <c r="M523" s="4"/>
    </row>
    <row r="524" spans="9:13" ht="36" customHeight="1" x14ac:dyDescent="0.4">
      <c r="I524" s="4"/>
      <c r="M524" s="4"/>
    </row>
    <row r="525" spans="9:13" ht="36" customHeight="1" x14ac:dyDescent="0.4">
      <c r="I525" s="4"/>
      <c r="M525" s="4"/>
    </row>
    <row r="526" spans="9:13" ht="36" customHeight="1" x14ac:dyDescent="0.4">
      <c r="I526" s="4"/>
      <c r="M526" s="4"/>
    </row>
    <row r="527" spans="9:13" ht="36" customHeight="1" x14ac:dyDescent="0.4">
      <c r="I527" s="4"/>
      <c r="M527" s="4"/>
    </row>
    <row r="528" spans="9:13" ht="36" customHeight="1" x14ac:dyDescent="0.4">
      <c r="I528" s="4"/>
      <c r="M528" s="4"/>
    </row>
    <row r="529" spans="9:13" ht="36" customHeight="1" x14ac:dyDescent="0.4">
      <c r="I529" s="4"/>
      <c r="M529" s="4"/>
    </row>
    <row r="530" spans="9:13" ht="36" customHeight="1" x14ac:dyDescent="0.4">
      <c r="I530" s="4"/>
      <c r="M530" s="4"/>
    </row>
    <row r="531" spans="9:13" ht="36" customHeight="1" x14ac:dyDescent="0.4">
      <c r="I531" s="4"/>
      <c r="M531" s="4"/>
    </row>
    <row r="532" spans="9:13" ht="36" customHeight="1" x14ac:dyDescent="0.4">
      <c r="I532" s="4"/>
      <c r="M532" s="4"/>
    </row>
    <row r="533" spans="9:13" ht="36" customHeight="1" x14ac:dyDescent="0.4">
      <c r="I533" s="4"/>
      <c r="M533" s="4"/>
    </row>
    <row r="534" spans="9:13" ht="36" customHeight="1" x14ac:dyDescent="0.4">
      <c r="I534" s="4"/>
      <c r="M534" s="4"/>
    </row>
    <row r="535" spans="9:13" ht="36" customHeight="1" x14ac:dyDescent="0.4">
      <c r="I535" s="4"/>
      <c r="M535" s="4"/>
    </row>
    <row r="536" spans="9:13" ht="36" customHeight="1" x14ac:dyDescent="0.4">
      <c r="I536" s="4"/>
      <c r="M536" s="4"/>
    </row>
    <row r="537" spans="9:13" ht="36" customHeight="1" x14ac:dyDescent="0.4">
      <c r="I537" s="4"/>
      <c r="M537" s="4"/>
    </row>
    <row r="538" spans="9:13" ht="36" customHeight="1" x14ac:dyDescent="0.4">
      <c r="I538" s="4"/>
      <c r="M538" s="4"/>
    </row>
    <row r="539" spans="9:13" ht="36" customHeight="1" x14ac:dyDescent="0.4">
      <c r="I539" s="4"/>
      <c r="M539" s="4"/>
    </row>
    <row r="540" spans="9:13" ht="36" customHeight="1" x14ac:dyDescent="0.4">
      <c r="I540" s="4"/>
      <c r="M540" s="4"/>
    </row>
    <row r="541" spans="9:13" ht="36" customHeight="1" x14ac:dyDescent="0.4">
      <c r="I541" s="4"/>
      <c r="M541" s="4"/>
    </row>
    <row r="542" spans="9:13" ht="36" customHeight="1" x14ac:dyDescent="0.4">
      <c r="I542" s="4"/>
      <c r="M542" s="4"/>
    </row>
    <row r="543" spans="9:13" ht="36" customHeight="1" x14ac:dyDescent="0.4">
      <c r="I543" s="4"/>
      <c r="M543" s="4"/>
    </row>
    <row r="544" spans="9:13" ht="36" customHeight="1" x14ac:dyDescent="0.4">
      <c r="I544" s="4"/>
      <c r="M544" s="4"/>
    </row>
    <row r="545" spans="9:13" ht="36" customHeight="1" x14ac:dyDescent="0.4">
      <c r="I545" s="4"/>
      <c r="M545" s="4"/>
    </row>
    <row r="546" spans="9:13" ht="36" customHeight="1" x14ac:dyDescent="0.4">
      <c r="I546" s="4"/>
      <c r="M546" s="4"/>
    </row>
    <row r="547" spans="9:13" ht="36" customHeight="1" x14ac:dyDescent="0.4">
      <c r="I547" s="4"/>
      <c r="M547" s="4"/>
    </row>
    <row r="548" spans="9:13" ht="36" customHeight="1" x14ac:dyDescent="0.4">
      <c r="I548" s="4"/>
      <c r="M548" s="4"/>
    </row>
    <row r="549" spans="9:13" ht="36" customHeight="1" x14ac:dyDescent="0.4">
      <c r="I549" s="4"/>
      <c r="M549" s="4"/>
    </row>
    <row r="550" spans="9:13" ht="36" customHeight="1" x14ac:dyDescent="0.4">
      <c r="I550" s="4"/>
      <c r="M550" s="4"/>
    </row>
    <row r="551" spans="9:13" ht="36" customHeight="1" x14ac:dyDescent="0.4">
      <c r="I551" s="4"/>
      <c r="M551" s="4"/>
    </row>
    <row r="552" spans="9:13" ht="36" customHeight="1" x14ac:dyDescent="0.4">
      <c r="I552" s="4"/>
      <c r="M552" s="4"/>
    </row>
    <row r="553" spans="9:13" ht="36" customHeight="1" x14ac:dyDescent="0.4">
      <c r="I553" s="4"/>
      <c r="M553" s="4"/>
    </row>
    <row r="554" spans="9:13" ht="36" customHeight="1" x14ac:dyDescent="0.4">
      <c r="I554" s="4"/>
      <c r="M554" s="4"/>
    </row>
    <row r="555" spans="9:13" ht="36" customHeight="1" x14ac:dyDescent="0.4">
      <c r="I555" s="4"/>
      <c r="M555" s="4"/>
    </row>
    <row r="556" spans="9:13" ht="36" customHeight="1" x14ac:dyDescent="0.4">
      <c r="I556" s="4"/>
      <c r="M556" s="4"/>
    </row>
    <row r="557" spans="9:13" ht="36" customHeight="1" x14ac:dyDescent="0.4">
      <c r="I557" s="4"/>
      <c r="M557" s="4"/>
    </row>
    <row r="558" spans="9:13" ht="36" customHeight="1" x14ac:dyDescent="0.4">
      <c r="I558" s="4"/>
      <c r="M558" s="4"/>
    </row>
    <row r="559" spans="9:13" ht="36" customHeight="1" x14ac:dyDescent="0.4">
      <c r="I559" s="4"/>
      <c r="M559" s="4"/>
    </row>
    <row r="560" spans="9:13" ht="36" customHeight="1" x14ac:dyDescent="0.4">
      <c r="I560" s="4"/>
      <c r="M560" s="4"/>
    </row>
    <row r="561" spans="9:13" ht="36" customHeight="1" x14ac:dyDescent="0.4">
      <c r="I561" s="4"/>
      <c r="M561" s="4"/>
    </row>
    <row r="562" spans="9:13" ht="36" customHeight="1" x14ac:dyDescent="0.4">
      <c r="I562" s="4"/>
      <c r="M562" s="4"/>
    </row>
    <row r="563" spans="9:13" ht="36" customHeight="1" x14ac:dyDescent="0.4">
      <c r="I563" s="4"/>
      <c r="M563" s="4"/>
    </row>
    <row r="564" spans="9:13" ht="36" customHeight="1" x14ac:dyDescent="0.4">
      <c r="I564" s="4"/>
      <c r="M564" s="4"/>
    </row>
    <row r="565" spans="9:13" ht="36" customHeight="1" x14ac:dyDescent="0.4">
      <c r="I565" s="4"/>
      <c r="M565" s="4"/>
    </row>
    <row r="566" spans="9:13" ht="36" customHeight="1" x14ac:dyDescent="0.4">
      <c r="I566" s="4"/>
      <c r="M566" s="4"/>
    </row>
    <row r="567" spans="9:13" ht="36" customHeight="1" x14ac:dyDescent="0.4">
      <c r="I567" s="4"/>
      <c r="M567" s="4"/>
    </row>
    <row r="568" spans="9:13" ht="36" customHeight="1" x14ac:dyDescent="0.4">
      <c r="I568" s="4"/>
      <c r="M568" s="4"/>
    </row>
    <row r="569" spans="9:13" ht="36" customHeight="1" x14ac:dyDescent="0.4">
      <c r="I569" s="4"/>
      <c r="M569" s="4"/>
    </row>
    <row r="570" spans="9:13" ht="36" customHeight="1" x14ac:dyDescent="0.4">
      <c r="I570" s="4"/>
      <c r="M570" s="4"/>
    </row>
    <row r="571" spans="9:13" ht="36" customHeight="1" x14ac:dyDescent="0.4">
      <c r="I571" s="4"/>
      <c r="M571" s="4"/>
    </row>
    <row r="572" spans="9:13" ht="36" customHeight="1" x14ac:dyDescent="0.4">
      <c r="I572" s="4"/>
      <c r="M572" s="4"/>
    </row>
    <row r="573" spans="9:13" ht="36" customHeight="1" x14ac:dyDescent="0.4">
      <c r="I573" s="4"/>
      <c r="M573" s="4"/>
    </row>
    <row r="574" spans="9:13" ht="36" customHeight="1" x14ac:dyDescent="0.4">
      <c r="I574" s="4"/>
      <c r="M574" s="4"/>
    </row>
    <row r="575" spans="9:13" ht="36" customHeight="1" x14ac:dyDescent="0.4">
      <c r="I575" s="4"/>
      <c r="M575" s="4"/>
    </row>
    <row r="576" spans="9:13" ht="36" customHeight="1" x14ac:dyDescent="0.4">
      <c r="I576" s="4"/>
      <c r="M576" s="4"/>
    </row>
    <row r="577" spans="9:13" ht="36" customHeight="1" x14ac:dyDescent="0.4">
      <c r="I577" s="4"/>
      <c r="M577" s="4"/>
    </row>
    <row r="578" spans="9:13" ht="36" customHeight="1" x14ac:dyDescent="0.4">
      <c r="I578" s="4"/>
      <c r="M578" s="4"/>
    </row>
    <row r="579" spans="9:13" ht="36" customHeight="1" x14ac:dyDescent="0.4">
      <c r="I579" s="4"/>
      <c r="M579" s="4"/>
    </row>
    <row r="580" spans="9:13" ht="36" customHeight="1" x14ac:dyDescent="0.4">
      <c r="I580" s="4"/>
      <c r="M580" s="4"/>
    </row>
    <row r="581" spans="9:13" ht="36" customHeight="1" x14ac:dyDescent="0.4">
      <c r="I581" s="4"/>
      <c r="M581" s="4"/>
    </row>
    <row r="582" spans="9:13" ht="36" customHeight="1" x14ac:dyDescent="0.4">
      <c r="I582" s="4"/>
      <c r="M582" s="4"/>
    </row>
    <row r="583" spans="9:13" ht="36" customHeight="1" x14ac:dyDescent="0.4">
      <c r="I583" s="4"/>
      <c r="M583" s="4"/>
    </row>
    <row r="584" spans="9:13" ht="36" customHeight="1" x14ac:dyDescent="0.4">
      <c r="I584" s="4"/>
      <c r="M584" s="4"/>
    </row>
    <row r="585" spans="9:13" ht="36" customHeight="1" x14ac:dyDescent="0.4">
      <c r="I585" s="4"/>
      <c r="M585" s="4"/>
    </row>
    <row r="586" spans="9:13" ht="36" customHeight="1" x14ac:dyDescent="0.4">
      <c r="I586" s="4"/>
      <c r="M586" s="4"/>
    </row>
    <row r="587" spans="9:13" ht="36" customHeight="1" x14ac:dyDescent="0.4">
      <c r="I587" s="4"/>
      <c r="M587" s="4"/>
    </row>
    <row r="588" spans="9:13" ht="36" customHeight="1" x14ac:dyDescent="0.4">
      <c r="I588" s="4"/>
      <c r="M588" s="4"/>
    </row>
    <row r="589" spans="9:13" ht="36" customHeight="1" x14ac:dyDescent="0.4">
      <c r="I589" s="4"/>
      <c r="M589" s="4"/>
    </row>
    <row r="590" spans="9:13" ht="36" customHeight="1" x14ac:dyDescent="0.4">
      <c r="I590" s="4"/>
      <c r="M590" s="4"/>
    </row>
    <row r="591" spans="9:13" ht="36" customHeight="1" x14ac:dyDescent="0.4">
      <c r="I591" s="4"/>
      <c r="M591" s="4"/>
    </row>
    <row r="592" spans="9:13" ht="36" customHeight="1" x14ac:dyDescent="0.4">
      <c r="I592" s="4"/>
      <c r="M592" s="4"/>
    </row>
    <row r="593" spans="9:13" ht="36" customHeight="1" x14ac:dyDescent="0.4">
      <c r="I593" s="4"/>
      <c r="M593" s="4"/>
    </row>
    <row r="594" spans="9:13" ht="36" customHeight="1" x14ac:dyDescent="0.4">
      <c r="I594" s="4"/>
      <c r="M594" s="4"/>
    </row>
    <row r="595" spans="9:13" ht="36" customHeight="1" x14ac:dyDescent="0.4">
      <c r="I595" s="4"/>
      <c r="M595" s="4"/>
    </row>
    <row r="596" spans="9:13" ht="36" customHeight="1" x14ac:dyDescent="0.4">
      <c r="I596" s="4"/>
      <c r="M596" s="4"/>
    </row>
    <row r="597" spans="9:13" ht="36" customHeight="1" x14ac:dyDescent="0.4">
      <c r="I597" s="4"/>
      <c r="M597" s="4"/>
    </row>
    <row r="598" spans="9:13" ht="36" customHeight="1" x14ac:dyDescent="0.4">
      <c r="I598" s="4"/>
      <c r="M598" s="4"/>
    </row>
    <row r="599" spans="9:13" ht="36" customHeight="1" x14ac:dyDescent="0.4">
      <c r="I599" s="4"/>
      <c r="M599" s="4"/>
    </row>
    <row r="600" spans="9:13" ht="36" customHeight="1" x14ac:dyDescent="0.4">
      <c r="I600" s="4"/>
      <c r="M600" s="4"/>
    </row>
    <row r="601" spans="9:13" ht="36" customHeight="1" x14ac:dyDescent="0.4">
      <c r="I601" s="4"/>
      <c r="M601" s="4"/>
    </row>
    <row r="602" spans="9:13" ht="36" customHeight="1" x14ac:dyDescent="0.4">
      <c r="I602" s="4"/>
      <c r="M602" s="4"/>
    </row>
    <row r="603" spans="9:13" ht="36" customHeight="1" x14ac:dyDescent="0.4">
      <c r="I603" s="4"/>
      <c r="M603" s="4"/>
    </row>
    <row r="604" spans="9:13" ht="36" customHeight="1" x14ac:dyDescent="0.4">
      <c r="I604" s="4"/>
      <c r="M604" s="4"/>
    </row>
    <row r="605" spans="9:13" ht="36" customHeight="1" x14ac:dyDescent="0.4">
      <c r="I605" s="4"/>
      <c r="M605" s="4"/>
    </row>
    <row r="606" spans="9:13" ht="36" customHeight="1" x14ac:dyDescent="0.4">
      <c r="I606" s="4"/>
      <c r="M606" s="4"/>
    </row>
    <row r="607" spans="9:13" ht="36" customHeight="1" x14ac:dyDescent="0.4">
      <c r="I607" s="4"/>
      <c r="M607" s="4"/>
    </row>
    <row r="608" spans="9:13" ht="36" customHeight="1" x14ac:dyDescent="0.4">
      <c r="I608" s="4"/>
      <c r="M608" s="4"/>
    </row>
    <row r="609" spans="9:13" ht="36" customHeight="1" x14ac:dyDescent="0.4">
      <c r="I609" s="4"/>
      <c r="M609" s="4"/>
    </row>
    <row r="610" spans="9:13" ht="36" customHeight="1" x14ac:dyDescent="0.4">
      <c r="I610" s="4"/>
      <c r="M610" s="4"/>
    </row>
    <row r="611" spans="9:13" ht="36" customHeight="1" x14ac:dyDescent="0.4">
      <c r="I611" s="4"/>
      <c r="M611" s="4"/>
    </row>
    <row r="612" spans="9:13" ht="36" customHeight="1" x14ac:dyDescent="0.4">
      <c r="I612" s="4"/>
      <c r="M612" s="4"/>
    </row>
    <row r="613" spans="9:13" ht="36" customHeight="1" x14ac:dyDescent="0.4">
      <c r="I613" s="4"/>
      <c r="M613" s="4"/>
    </row>
    <row r="614" spans="9:13" ht="36" customHeight="1" x14ac:dyDescent="0.4">
      <c r="I614" s="4"/>
      <c r="M614" s="4"/>
    </row>
    <row r="615" spans="9:13" ht="36" customHeight="1" x14ac:dyDescent="0.4">
      <c r="I615" s="4"/>
      <c r="M615" s="4"/>
    </row>
    <row r="616" spans="9:13" ht="36" customHeight="1" x14ac:dyDescent="0.4">
      <c r="I616" s="4"/>
      <c r="M616" s="4"/>
    </row>
    <row r="617" spans="9:13" ht="36" customHeight="1" x14ac:dyDescent="0.4">
      <c r="I617" s="4"/>
      <c r="M617" s="4"/>
    </row>
    <row r="618" spans="9:13" ht="36" customHeight="1" x14ac:dyDescent="0.4">
      <c r="I618" s="4"/>
      <c r="M618" s="4"/>
    </row>
    <row r="619" spans="9:13" ht="36" customHeight="1" x14ac:dyDescent="0.4">
      <c r="I619" s="4"/>
      <c r="M619" s="4"/>
    </row>
    <row r="620" spans="9:13" ht="36" customHeight="1" x14ac:dyDescent="0.4">
      <c r="I620" s="4"/>
      <c r="M620" s="4"/>
    </row>
    <row r="621" spans="9:13" ht="36" customHeight="1" x14ac:dyDescent="0.4">
      <c r="I621" s="4"/>
      <c r="M621" s="4"/>
    </row>
    <row r="622" spans="9:13" ht="36" customHeight="1" x14ac:dyDescent="0.4">
      <c r="I622" s="4"/>
      <c r="M622" s="4"/>
    </row>
    <row r="623" spans="9:13" ht="36" customHeight="1" x14ac:dyDescent="0.4">
      <c r="I623" s="4"/>
      <c r="M623" s="4"/>
    </row>
    <row r="624" spans="9:13" ht="36" customHeight="1" x14ac:dyDescent="0.4">
      <c r="I624" s="4"/>
      <c r="M624" s="4"/>
    </row>
    <row r="625" spans="9:13" ht="36" customHeight="1" x14ac:dyDescent="0.4">
      <c r="I625" s="4"/>
      <c r="M625" s="4"/>
    </row>
    <row r="626" spans="9:13" ht="36" customHeight="1" x14ac:dyDescent="0.4">
      <c r="I626" s="4"/>
      <c r="M626" s="4"/>
    </row>
    <row r="627" spans="9:13" ht="36" customHeight="1" x14ac:dyDescent="0.4">
      <c r="I627" s="4"/>
      <c r="M627" s="4"/>
    </row>
    <row r="628" spans="9:13" ht="36" customHeight="1" x14ac:dyDescent="0.4">
      <c r="I628" s="4"/>
      <c r="M628" s="4"/>
    </row>
    <row r="629" spans="9:13" ht="36" customHeight="1" x14ac:dyDescent="0.4">
      <c r="I629" s="4"/>
      <c r="M629" s="4"/>
    </row>
    <row r="630" spans="9:13" ht="36" customHeight="1" x14ac:dyDescent="0.4">
      <c r="I630" s="4"/>
      <c r="M630" s="4"/>
    </row>
    <row r="631" spans="9:13" ht="36" customHeight="1" x14ac:dyDescent="0.4">
      <c r="I631" s="4"/>
      <c r="M631" s="4"/>
    </row>
    <row r="632" spans="9:13" ht="36" customHeight="1" x14ac:dyDescent="0.4">
      <c r="I632" s="4"/>
      <c r="M632" s="4"/>
    </row>
    <row r="633" spans="9:13" ht="36" customHeight="1" x14ac:dyDescent="0.4">
      <c r="I633" s="4"/>
      <c r="M633" s="4"/>
    </row>
    <row r="634" spans="9:13" ht="36" customHeight="1" x14ac:dyDescent="0.4">
      <c r="I634" s="4"/>
      <c r="M634" s="4"/>
    </row>
    <row r="635" spans="9:13" ht="36" customHeight="1" x14ac:dyDescent="0.4">
      <c r="I635" s="4"/>
      <c r="M635" s="4"/>
    </row>
    <row r="636" spans="9:13" ht="36" customHeight="1" x14ac:dyDescent="0.4">
      <c r="I636" s="4"/>
      <c r="M636" s="4"/>
    </row>
    <row r="637" spans="9:13" ht="36" customHeight="1" x14ac:dyDescent="0.4">
      <c r="I637" s="4"/>
      <c r="M637" s="4"/>
    </row>
    <row r="638" spans="9:13" ht="36" customHeight="1" x14ac:dyDescent="0.4">
      <c r="I638" s="4"/>
      <c r="M638" s="4"/>
    </row>
    <row r="639" spans="9:13" ht="36" customHeight="1" x14ac:dyDescent="0.4">
      <c r="I639" s="4"/>
      <c r="M639" s="4"/>
    </row>
    <row r="640" spans="9:13" ht="36" customHeight="1" x14ac:dyDescent="0.4">
      <c r="I640" s="4"/>
      <c r="M640" s="4"/>
    </row>
    <row r="641" spans="9:13" ht="36" customHeight="1" x14ac:dyDescent="0.4">
      <c r="I641" s="4"/>
      <c r="M641" s="4"/>
    </row>
    <row r="642" spans="9:13" ht="36" customHeight="1" x14ac:dyDescent="0.4">
      <c r="I642" s="4"/>
      <c r="M642" s="4"/>
    </row>
    <row r="643" spans="9:13" ht="36" customHeight="1" x14ac:dyDescent="0.4">
      <c r="I643" s="4"/>
      <c r="M643" s="4"/>
    </row>
    <row r="644" spans="9:13" ht="36" customHeight="1" x14ac:dyDescent="0.4">
      <c r="I644" s="4"/>
      <c r="M644" s="4"/>
    </row>
    <row r="645" spans="9:13" ht="36" customHeight="1" x14ac:dyDescent="0.4">
      <c r="I645" s="4"/>
      <c r="M645" s="4"/>
    </row>
    <row r="646" spans="9:13" ht="36" customHeight="1" x14ac:dyDescent="0.4">
      <c r="I646" s="4"/>
      <c r="M646" s="4"/>
    </row>
    <row r="647" spans="9:13" ht="36" customHeight="1" x14ac:dyDescent="0.4">
      <c r="I647" s="4"/>
      <c r="M647" s="4"/>
    </row>
    <row r="648" spans="9:13" ht="36" customHeight="1" x14ac:dyDescent="0.4">
      <c r="I648" s="4"/>
      <c r="M648" s="4"/>
    </row>
    <row r="649" spans="9:13" ht="36" customHeight="1" x14ac:dyDescent="0.4">
      <c r="I649" s="4"/>
      <c r="M649" s="4"/>
    </row>
    <row r="650" spans="9:13" ht="36" customHeight="1" x14ac:dyDescent="0.4">
      <c r="I650" s="4"/>
      <c r="M650" s="4"/>
    </row>
    <row r="651" spans="9:13" ht="36" customHeight="1" x14ac:dyDescent="0.4">
      <c r="I651" s="4"/>
      <c r="M651" s="4"/>
    </row>
    <row r="652" spans="9:13" ht="36" customHeight="1" x14ac:dyDescent="0.4">
      <c r="I652" s="4"/>
      <c r="M652" s="4"/>
    </row>
    <row r="653" spans="9:13" ht="36" customHeight="1" x14ac:dyDescent="0.4">
      <c r="I653" s="4"/>
      <c r="M653" s="4"/>
    </row>
    <row r="654" spans="9:13" ht="36" customHeight="1" x14ac:dyDescent="0.4">
      <c r="I654" s="4"/>
      <c r="M654" s="4"/>
    </row>
    <row r="655" spans="9:13" ht="36" customHeight="1" x14ac:dyDescent="0.4">
      <c r="I655" s="4"/>
      <c r="M655" s="4"/>
    </row>
    <row r="656" spans="9:13" ht="36" customHeight="1" x14ac:dyDescent="0.4">
      <c r="I656" s="4"/>
      <c r="M656" s="4"/>
    </row>
    <row r="657" spans="9:13" ht="36" customHeight="1" x14ac:dyDescent="0.4">
      <c r="I657" s="4"/>
      <c r="M657" s="4"/>
    </row>
    <row r="658" spans="9:13" ht="36" customHeight="1" x14ac:dyDescent="0.4">
      <c r="I658" s="4"/>
      <c r="M658" s="4"/>
    </row>
    <row r="659" spans="9:13" ht="36" customHeight="1" x14ac:dyDescent="0.4">
      <c r="I659" s="4"/>
      <c r="M659" s="4"/>
    </row>
    <row r="660" spans="9:13" ht="36" customHeight="1" x14ac:dyDescent="0.4">
      <c r="I660" s="4"/>
      <c r="M660" s="4"/>
    </row>
    <row r="661" spans="9:13" ht="36" customHeight="1" x14ac:dyDescent="0.4">
      <c r="I661" s="4"/>
      <c r="M661" s="4"/>
    </row>
    <row r="662" spans="9:13" ht="36" customHeight="1" x14ac:dyDescent="0.4">
      <c r="I662" s="4"/>
      <c r="M662" s="4"/>
    </row>
    <row r="663" spans="9:13" ht="36" customHeight="1" x14ac:dyDescent="0.4">
      <c r="I663" s="4"/>
      <c r="M663" s="4"/>
    </row>
    <row r="664" spans="9:13" ht="36" customHeight="1" x14ac:dyDescent="0.4">
      <c r="I664" s="4"/>
      <c r="M664" s="4"/>
    </row>
    <row r="665" spans="9:13" ht="36" customHeight="1" x14ac:dyDescent="0.4">
      <c r="I665" s="4"/>
      <c r="M665" s="4"/>
    </row>
    <row r="666" spans="9:13" ht="36" customHeight="1" x14ac:dyDescent="0.4">
      <c r="I666" s="4"/>
      <c r="M666" s="4"/>
    </row>
    <row r="667" spans="9:13" ht="36" customHeight="1" x14ac:dyDescent="0.4">
      <c r="I667" s="4"/>
      <c r="M667" s="4"/>
    </row>
    <row r="668" spans="9:13" ht="36" customHeight="1" x14ac:dyDescent="0.4">
      <c r="I668" s="4"/>
      <c r="M668" s="4"/>
    </row>
    <row r="669" spans="9:13" ht="36" customHeight="1" x14ac:dyDescent="0.4">
      <c r="I669" s="4"/>
      <c r="M669" s="4"/>
    </row>
    <row r="670" spans="9:13" ht="36" customHeight="1" x14ac:dyDescent="0.4">
      <c r="I670" s="4"/>
      <c r="M670" s="4"/>
    </row>
    <row r="671" spans="9:13" ht="36" customHeight="1" x14ac:dyDescent="0.4">
      <c r="I671" s="4"/>
      <c r="M671" s="4"/>
    </row>
    <row r="672" spans="9:13" ht="36" customHeight="1" x14ac:dyDescent="0.4">
      <c r="I672" s="4"/>
      <c r="M672" s="4"/>
    </row>
    <row r="673" spans="9:13" ht="36" customHeight="1" x14ac:dyDescent="0.4">
      <c r="I673" s="4"/>
      <c r="M673" s="4"/>
    </row>
    <row r="674" spans="9:13" ht="36" customHeight="1" x14ac:dyDescent="0.4">
      <c r="I674" s="4"/>
      <c r="M674" s="4"/>
    </row>
    <row r="675" spans="9:13" ht="36" customHeight="1" x14ac:dyDescent="0.4">
      <c r="I675" s="4"/>
      <c r="M675" s="4"/>
    </row>
    <row r="676" spans="9:13" ht="36" customHeight="1" x14ac:dyDescent="0.4">
      <c r="I676" s="4"/>
      <c r="M676" s="4"/>
    </row>
    <row r="677" spans="9:13" ht="36" customHeight="1" x14ac:dyDescent="0.4">
      <c r="I677" s="4"/>
      <c r="M677" s="4"/>
    </row>
    <row r="678" spans="9:13" ht="36" customHeight="1" x14ac:dyDescent="0.4">
      <c r="I678" s="4"/>
      <c r="M678" s="4"/>
    </row>
    <row r="679" spans="9:13" ht="36" customHeight="1" x14ac:dyDescent="0.4">
      <c r="I679" s="4"/>
      <c r="M679" s="4"/>
    </row>
    <row r="680" spans="9:13" ht="36" customHeight="1" x14ac:dyDescent="0.4">
      <c r="I680" s="4"/>
      <c r="M680" s="4"/>
    </row>
    <row r="681" spans="9:13" ht="36" customHeight="1" x14ac:dyDescent="0.4">
      <c r="I681" s="4"/>
      <c r="M681" s="4"/>
    </row>
    <row r="682" spans="9:13" ht="36" customHeight="1" x14ac:dyDescent="0.4">
      <c r="I682" s="4"/>
      <c r="M682" s="4"/>
    </row>
    <row r="683" spans="9:13" ht="36" customHeight="1" x14ac:dyDescent="0.4">
      <c r="I683" s="4"/>
      <c r="M683" s="4"/>
    </row>
    <row r="684" spans="9:13" ht="36" customHeight="1" x14ac:dyDescent="0.4">
      <c r="I684" s="4"/>
      <c r="M684" s="4"/>
    </row>
    <row r="685" spans="9:13" ht="36" customHeight="1" x14ac:dyDescent="0.4">
      <c r="I685" s="4"/>
      <c r="M685" s="4"/>
    </row>
    <row r="686" spans="9:13" ht="36" customHeight="1" x14ac:dyDescent="0.4">
      <c r="I686" s="4"/>
      <c r="M686" s="4"/>
    </row>
    <row r="687" spans="9:13" ht="36" customHeight="1" x14ac:dyDescent="0.4">
      <c r="I687" s="4"/>
      <c r="M687" s="4"/>
    </row>
    <row r="688" spans="9:13" ht="36" customHeight="1" x14ac:dyDescent="0.4">
      <c r="I688" s="4"/>
      <c r="M688" s="4"/>
    </row>
    <row r="689" spans="9:13" ht="36" customHeight="1" x14ac:dyDescent="0.4">
      <c r="I689" s="4"/>
      <c r="M689" s="4"/>
    </row>
    <row r="690" spans="9:13" ht="36" customHeight="1" x14ac:dyDescent="0.4">
      <c r="I690" s="4"/>
      <c r="M690" s="4"/>
    </row>
    <row r="691" spans="9:13" ht="36" customHeight="1" x14ac:dyDescent="0.4">
      <c r="I691" s="4"/>
      <c r="M691" s="4"/>
    </row>
    <row r="692" spans="9:13" ht="36" customHeight="1" x14ac:dyDescent="0.4">
      <c r="I692" s="4"/>
      <c r="M692" s="4"/>
    </row>
    <row r="693" spans="9:13" ht="36" customHeight="1" x14ac:dyDescent="0.4">
      <c r="I693" s="4"/>
      <c r="M693" s="4"/>
    </row>
    <row r="694" spans="9:13" ht="36" customHeight="1" x14ac:dyDescent="0.4">
      <c r="I694" s="4"/>
      <c r="M694" s="4"/>
    </row>
    <row r="695" spans="9:13" ht="36" customHeight="1" x14ac:dyDescent="0.4">
      <c r="I695" s="4"/>
      <c r="M695" s="4"/>
    </row>
    <row r="696" spans="9:13" ht="36" customHeight="1" x14ac:dyDescent="0.4">
      <c r="I696" s="4"/>
      <c r="M696" s="4"/>
    </row>
    <row r="697" spans="9:13" ht="36" customHeight="1" x14ac:dyDescent="0.4">
      <c r="I697" s="4"/>
      <c r="M697" s="4"/>
    </row>
    <row r="698" spans="9:13" ht="36" customHeight="1" x14ac:dyDescent="0.4">
      <c r="I698" s="4"/>
      <c r="M698" s="4"/>
    </row>
    <row r="699" spans="9:13" ht="36" customHeight="1" x14ac:dyDescent="0.4">
      <c r="I699" s="4"/>
      <c r="M699" s="4"/>
    </row>
    <row r="700" spans="9:13" ht="36" customHeight="1" x14ac:dyDescent="0.4">
      <c r="I700" s="4"/>
      <c r="M700" s="4"/>
    </row>
    <row r="701" spans="9:13" ht="36" customHeight="1" x14ac:dyDescent="0.4">
      <c r="I701" s="4"/>
      <c r="M701" s="4"/>
    </row>
    <row r="702" spans="9:13" ht="36" customHeight="1" x14ac:dyDescent="0.4">
      <c r="I702" s="4"/>
      <c r="M702" s="4"/>
    </row>
    <row r="703" spans="9:13" ht="36" customHeight="1" x14ac:dyDescent="0.4">
      <c r="I703" s="4"/>
      <c r="M703" s="4"/>
    </row>
    <row r="704" spans="9:13" ht="36" customHeight="1" x14ac:dyDescent="0.4">
      <c r="I704" s="4"/>
      <c r="M704" s="4"/>
    </row>
    <row r="705" spans="9:13" ht="36" customHeight="1" x14ac:dyDescent="0.4">
      <c r="I705" s="4"/>
      <c r="M705" s="4"/>
    </row>
    <row r="706" spans="9:13" ht="36" customHeight="1" x14ac:dyDescent="0.4">
      <c r="I706" s="4"/>
      <c r="M706" s="4"/>
    </row>
    <row r="707" spans="9:13" ht="36" customHeight="1" x14ac:dyDescent="0.4">
      <c r="I707" s="4"/>
      <c r="M707" s="4"/>
    </row>
    <row r="708" spans="9:13" ht="36" customHeight="1" x14ac:dyDescent="0.4">
      <c r="I708" s="4"/>
      <c r="M708" s="4"/>
    </row>
    <row r="709" spans="9:13" ht="36" customHeight="1" x14ac:dyDescent="0.4">
      <c r="I709" s="4"/>
      <c r="M709" s="4"/>
    </row>
    <row r="710" spans="9:13" ht="36" customHeight="1" x14ac:dyDescent="0.4">
      <c r="I710" s="4"/>
      <c r="M710" s="4"/>
    </row>
    <row r="711" spans="9:13" ht="36" customHeight="1" x14ac:dyDescent="0.4">
      <c r="I711" s="4"/>
      <c r="M711" s="4"/>
    </row>
    <row r="712" spans="9:13" ht="36" customHeight="1" x14ac:dyDescent="0.4">
      <c r="I712" s="4"/>
      <c r="M712" s="4"/>
    </row>
    <row r="713" spans="9:13" ht="36" customHeight="1" x14ac:dyDescent="0.4">
      <c r="I713" s="4"/>
      <c r="M713" s="4"/>
    </row>
    <row r="714" spans="9:13" ht="36" customHeight="1" x14ac:dyDescent="0.4">
      <c r="I714" s="4"/>
      <c r="M714" s="4"/>
    </row>
    <row r="715" spans="9:13" ht="36" customHeight="1" x14ac:dyDescent="0.4">
      <c r="I715" s="4"/>
      <c r="M715" s="4"/>
    </row>
    <row r="716" spans="9:13" ht="36" customHeight="1" x14ac:dyDescent="0.4">
      <c r="I716" s="4"/>
      <c r="M716" s="4"/>
    </row>
    <row r="717" spans="9:13" ht="36" customHeight="1" x14ac:dyDescent="0.4">
      <c r="I717" s="4"/>
      <c r="M717" s="4"/>
    </row>
    <row r="718" spans="9:13" ht="36" customHeight="1" x14ac:dyDescent="0.4">
      <c r="I718" s="4"/>
      <c r="M718" s="4"/>
    </row>
    <row r="719" spans="9:13" ht="36" customHeight="1" x14ac:dyDescent="0.4">
      <c r="I719" s="4"/>
      <c r="M719" s="4"/>
    </row>
    <row r="720" spans="9:13" ht="36" customHeight="1" x14ac:dyDescent="0.4">
      <c r="I720" s="4"/>
      <c r="M720" s="4"/>
    </row>
    <row r="721" spans="9:13" ht="36" customHeight="1" x14ac:dyDescent="0.4">
      <c r="I721" s="4"/>
      <c r="M721" s="4"/>
    </row>
    <row r="722" spans="9:13" ht="36" customHeight="1" x14ac:dyDescent="0.4">
      <c r="I722" s="4"/>
      <c r="M722" s="4"/>
    </row>
    <row r="723" spans="9:13" ht="36" customHeight="1" x14ac:dyDescent="0.4">
      <c r="I723" s="4"/>
      <c r="M723" s="4"/>
    </row>
    <row r="724" spans="9:13" ht="36" customHeight="1" x14ac:dyDescent="0.4">
      <c r="I724" s="4"/>
      <c r="M724" s="4"/>
    </row>
    <row r="725" spans="9:13" ht="36" customHeight="1" x14ac:dyDescent="0.4">
      <c r="I725" s="4"/>
      <c r="M725" s="4"/>
    </row>
    <row r="726" spans="9:13" ht="36" customHeight="1" x14ac:dyDescent="0.4">
      <c r="I726" s="4"/>
      <c r="M726" s="4"/>
    </row>
    <row r="727" spans="9:13" ht="36" customHeight="1" x14ac:dyDescent="0.4">
      <c r="I727" s="4"/>
      <c r="M727" s="4"/>
    </row>
    <row r="728" spans="9:13" ht="36" customHeight="1" x14ac:dyDescent="0.4">
      <c r="I728" s="4"/>
      <c r="M728" s="4"/>
    </row>
    <row r="729" spans="9:13" ht="36" customHeight="1" x14ac:dyDescent="0.4">
      <c r="I729" s="4"/>
      <c r="M729" s="4"/>
    </row>
    <row r="730" spans="9:13" ht="36" customHeight="1" x14ac:dyDescent="0.4">
      <c r="I730" s="4"/>
      <c r="M730" s="4"/>
    </row>
    <row r="731" spans="9:13" ht="36" customHeight="1" x14ac:dyDescent="0.4">
      <c r="I731" s="4"/>
      <c r="M731" s="4"/>
    </row>
    <row r="732" spans="9:13" ht="36" customHeight="1" x14ac:dyDescent="0.4">
      <c r="I732" s="4"/>
      <c r="M732" s="4"/>
    </row>
    <row r="733" spans="9:13" ht="36" customHeight="1" x14ac:dyDescent="0.4">
      <c r="I733" s="4"/>
      <c r="M733" s="4"/>
    </row>
    <row r="734" spans="9:13" ht="36" customHeight="1" x14ac:dyDescent="0.4">
      <c r="I734" s="4"/>
      <c r="M734" s="4"/>
    </row>
    <row r="735" spans="9:13" ht="36" customHeight="1" x14ac:dyDescent="0.4">
      <c r="I735" s="4"/>
      <c r="M735" s="4"/>
    </row>
    <row r="736" spans="9:13" ht="36" customHeight="1" x14ac:dyDescent="0.4">
      <c r="I736" s="4"/>
      <c r="M736" s="4"/>
    </row>
    <row r="737" spans="9:13" ht="36" customHeight="1" x14ac:dyDescent="0.4">
      <c r="I737" s="4"/>
      <c r="M737" s="4"/>
    </row>
    <row r="738" spans="9:13" ht="36" customHeight="1" x14ac:dyDescent="0.4">
      <c r="I738" s="4"/>
      <c r="M738" s="4"/>
    </row>
    <row r="739" spans="9:13" ht="36" customHeight="1" x14ac:dyDescent="0.4">
      <c r="I739" s="4"/>
      <c r="M739" s="4"/>
    </row>
    <row r="740" spans="9:13" ht="36" customHeight="1" x14ac:dyDescent="0.4">
      <c r="I740" s="4"/>
      <c r="M740" s="4"/>
    </row>
    <row r="741" spans="9:13" ht="36" customHeight="1" x14ac:dyDescent="0.4">
      <c r="I741" s="4"/>
      <c r="M741" s="4"/>
    </row>
    <row r="742" spans="9:13" ht="36" customHeight="1" x14ac:dyDescent="0.4">
      <c r="I742" s="4"/>
      <c r="M742" s="4"/>
    </row>
    <row r="743" spans="9:13" ht="36" customHeight="1" x14ac:dyDescent="0.4">
      <c r="I743" s="4"/>
      <c r="M743" s="4"/>
    </row>
    <row r="744" spans="9:13" ht="36" customHeight="1" x14ac:dyDescent="0.4">
      <c r="I744" s="4"/>
      <c r="M744" s="4"/>
    </row>
    <row r="745" spans="9:13" ht="36" customHeight="1" x14ac:dyDescent="0.4">
      <c r="I745" s="4"/>
      <c r="M745" s="4"/>
    </row>
    <row r="746" spans="9:13" ht="36" customHeight="1" x14ac:dyDescent="0.4">
      <c r="I746" s="4"/>
      <c r="M746" s="4"/>
    </row>
    <row r="747" spans="9:13" ht="36" customHeight="1" x14ac:dyDescent="0.4">
      <c r="I747" s="4"/>
      <c r="M747" s="4"/>
    </row>
    <row r="748" spans="9:13" ht="36" customHeight="1" x14ac:dyDescent="0.4">
      <c r="I748" s="4"/>
      <c r="M748" s="4"/>
    </row>
    <row r="749" spans="9:13" ht="36" customHeight="1" x14ac:dyDescent="0.4">
      <c r="I749" s="4"/>
      <c r="M749" s="4"/>
    </row>
    <row r="750" spans="9:13" ht="36" customHeight="1" x14ac:dyDescent="0.4">
      <c r="I750" s="4"/>
      <c r="M750" s="4"/>
    </row>
    <row r="751" spans="9:13" ht="36" customHeight="1" x14ac:dyDescent="0.4">
      <c r="I751" s="4"/>
      <c r="M751" s="4"/>
    </row>
    <row r="752" spans="9:13" ht="36" customHeight="1" x14ac:dyDescent="0.4">
      <c r="I752" s="4"/>
      <c r="M752" s="4"/>
    </row>
    <row r="753" spans="9:13" ht="36" customHeight="1" x14ac:dyDescent="0.4">
      <c r="I753" s="4"/>
      <c r="M753" s="4"/>
    </row>
    <row r="754" spans="9:13" ht="36" customHeight="1" x14ac:dyDescent="0.4">
      <c r="I754" s="4"/>
      <c r="M754" s="4"/>
    </row>
    <row r="755" spans="9:13" ht="36" customHeight="1" x14ac:dyDescent="0.4">
      <c r="I755" s="4"/>
      <c r="M755" s="4"/>
    </row>
    <row r="756" spans="9:13" ht="36" customHeight="1" x14ac:dyDescent="0.4">
      <c r="I756" s="4"/>
      <c r="M756" s="4"/>
    </row>
    <row r="757" spans="9:13" ht="36" customHeight="1" x14ac:dyDescent="0.4">
      <c r="I757" s="4"/>
      <c r="M757" s="4"/>
    </row>
    <row r="758" spans="9:13" ht="36" customHeight="1" x14ac:dyDescent="0.4">
      <c r="I758" s="4"/>
      <c r="M758" s="4"/>
    </row>
    <row r="759" spans="9:13" ht="36" customHeight="1" x14ac:dyDescent="0.4">
      <c r="I759" s="4"/>
      <c r="M759" s="4"/>
    </row>
    <row r="760" spans="9:13" ht="36" customHeight="1" x14ac:dyDescent="0.4">
      <c r="I760" s="4"/>
      <c r="M760" s="4"/>
    </row>
    <row r="761" spans="9:13" ht="36" customHeight="1" x14ac:dyDescent="0.4">
      <c r="I761" s="4"/>
      <c r="M761" s="4"/>
    </row>
    <row r="762" spans="9:13" ht="36" customHeight="1" x14ac:dyDescent="0.4">
      <c r="I762" s="4"/>
      <c r="M762" s="4"/>
    </row>
    <row r="763" spans="9:13" ht="36" customHeight="1" x14ac:dyDescent="0.4">
      <c r="I763" s="4"/>
      <c r="M763" s="4"/>
    </row>
    <row r="764" spans="9:13" ht="36" customHeight="1" x14ac:dyDescent="0.4">
      <c r="I764" s="4"/>
      <c r="M764" s="4"/>
    </row>
    <row r="765" spans="9:13" ht="36" customHeight="1" x14ac:dyDescent="0.4">
      <c r="I765" s="4"/>
      <c r="M765" s="4"/>
    </row>
    <row r="766" spans="9:13" ht="36" customHeight="1" x14ac:dyDescent="0.4">
      <c r="I766" s="4"/>
      <c r="M766" s="4"/>
    </row>
    <row r="767" spans="9:13" ht="36" customHeight="1" x14ac:dyDescent="0.4">
      <c r="I767" s="4"/>
      <c r="M767" s="4"/>
    </row>
    <row r="768" spans="9:13" ht="36" customHeight="1" x14ac:dyDescent="0.4">
      <c r="I768" s="4"/>
      <c r="M768" s="4"/>
    </row>
    <row r="769" spans="9:13" ht="36" customHeight="1" x14ac:dyDescent="0.4">
      <c r="I769" s="4"/>
      <c r="M769" s="4"/>
    </row>
    <row r="770" spans="9:13" ht="36" customHeight="1" x14ac:dyDescent="0.4">
      <c r="I770" s="4"/>
      <c r="M770" s="4"/>
    </row>
    <row r="771" spans="9:13" ht="36" customHeight="1" x14ac:dyDescent="0.4">
      <c r="I771" s="4"/>
      <c r="M771" s="4"/>
    </row>
    <row r="772" spans="9:13" ht="36" customHeight="1" x14ac:dyDescent="0.4">
      <c r="I772" s="4"/>
      <c r="M772" s="4"/>
    </row>
    <row r="773" spans="9:13" ht="36" customHeight="1" x14ac:dyDescent="0.4">
      <c r="I773" s="4"/>
      <c r="M773" s="4"/>
    </row>
    <row r="774" spans="9:13" ht="36" customHeight="1" x14ac:dyDescent="0.4">
      <c r="I774" s="4"/>
      <c r="M774" s="4"/>
    </row>
    <row r="775" spans="9:13" ht="36" customHeight="1" x14ac:dyDescent="0.4">
      <c r="I775" s="4"/>
      <c r="M775" s="4"/>
    </row>
    <row r="776" spans="9:13" ht="36" customHeight="1" x14ac:dyDescent="0.4">
      <c r="I776" s="4"/>
      <c r="M776" s="4"/>
    </row>
    <row r="777" spans="9:13" ht="36" customHeight="1" x14ac:dyDescent="0.4">
      <c r="I777" s="4"/>
      <c r="M777" s="4"/>
    </row>
    <row r="778" spans="9:13" ht="36" customHeight="1" x14ac:dyDescent="0.4">
      <c r="I778" s="4"/>
      <c r="M778" s="4"/>
    </row>
    <row r="779" spans="9:13" ht="36" customHeight="1" x14ac:dyDescent="0.4">
      <c r="I779" s="4"/>
      <c r="M779" s="4"/>
    </row>
    <row r="780" spans="9:13" ht="36" customHeight="1" x14ac:dyDescent="0.4">
      <c r="I780" s="4"/>
      <c r="M780" s="4"/>
    </row>
    <row r="781" spans="9:13" ht="36" customHeight="1" x14ac:dyDescent="0.4">
      <c r="I781" s="4"/>
      <c r="M781" s="4"/>
    </row>
    <row r="782" spans="9:13" ht="36" customHeight="1" x14ac:dyDescent="0.4">
      <c r="I782" s="4"/>
      <c r="M782" s="4"/>
    </row>
    <row r="783" spans="9:13" ht="36" customHeight="1" x14ac:dyDescent="0.4">
      <c r="I783" s="4"/>
      <c r="M783" s="4"/>
    </row>
    <row r="784" spans="9:13" ht="36" customHeight="1" x14ac:dyDescent="0.4">
      <c r="I784" s="4"/>
      <c r="M784" s="4"/>
    </row>
    <row r="785" spans="9:13" ht="36" customHeight="1" x14ac:dyDescent="0.4">
      <c r="I785" s="4"/>
      <c r="M785" s="4"/>
    </row>
    <row r="786" spans="9:13" ht="36" customHeight="1" x14ac:dyDescent="0.4">
      <c r="I786" s="4"/>
      <c r="M786" s="4"/>
    </row>
    <row r="787" spans="9:13" ht="36" customHeight="1" x14ac:dyDescent="0.4">
      <c r="I787" s="4"/>
      <c r="M787" s="4"/>
    </row>
    <row r="788" spans="9:13" ht="36" customHeight="1" x14ac:dyDescent="0.4">
      <c r="I788" s="4"/>
      <c r="M788" s="4"/>
    </row>
    <row r="789" spans="9:13" ht="36" customHeight="1" x14ac:dyDescent="0.4">
      <c r="I789" s="4"/>
      <c r="M789" s="4"/>
    </row>
    <row r="790" spans="9:13" ht="36" customHeight="1" x14ac:dyDescent="0.4">
      <c r="I790" s="4"/>
      <c r="M790" s="4"/>
    </row>
    <row r="791" spans="9:13" ht="36" customHeight="1" x14ac:dyDescent="0.4">
      <c r="I791" s="4"/>
      <c r="M791" s="4"/>
    </row>
    <row r="792" spans="9:13" ht="36" customHeight="1" x14ac:dyDescent="0.4">
      <c r="I792" s="4"/>
      <c r="M792" s="4"/>
    </row>
    <row r="793" spans="9:13" ht="36" customHeight="1" x14ac:dyDescent="0.4">
      <c r="I793" s="4"/>
      <c r="M793" s="4"/>
    </row>
    <row r="794" spans="9:13" ht="36" customHeight="1" x14ac:dyDescent="0.4">
      <c r="I794" s="4"/>
      <c r="M794" s="4"/>
    </row>
    <row r="795" spans="9:13" ht="36" customHeight="1" x14ac:dyDescent="0.4">
      <c r="I795" s="4"/>
      <c r="M795" s="4"/>
    </row>
    <row r="796" spans="9:13" ht="36" customHeight="1" x14ac:dyDescent="0.4">
      <c r="I796" s="4"/>
      <c r="M796" s="4"/>
    </row>
    <row r="797" spans="9:13" ht="36" customHeight="1" x14ac:dyDescent="0.4">
      <c r="I797" s="4"/>
      <c r="M797" s="4"/>
    </row>
    <row r="798" spans="9:13" ht="36" customHeight="1" x14ac:dyDescent="0.4">
      <c r="I798" s="4"/>
      <c r="M798" s="4"/>
    </row>
    <row r="799" spans="9:13" ht="36" customHeight="1" x14ac:dyDescent="0.4">
      <c r="I799" s="4"/>
      <c r="M799" s="4"/>
    </row>
    <row r="800" spans="9:13" ht="36" customHeight="1" x14ac:dyDescent="0.4">
      <c r="I800" s="4"/>
      <c r="M800" s="4"/>
    </row>
    <row r="801" spans="9:13" ht="36" customHeight="1" x14ac:dyDescent="0.4">
      <c r="I801" s="4"/>
      <c r="M801" s="4"/>
    </row>
    <row r="802" spans="9:13" ht="36" customHeight="1" x14ac:dyDescent="0.4">
      <c r="I802" s="4"/>
      <c r="M802" s="4"/>
    </row>
    <row r="803" spans="9:13" ht="36" customHeight="1" x14ac:dyDescent="0.4">
      <c r="I803" s="4"/>
      <c r="M803" s="4"/>
    </row>
    <row r="804" spans="9:13" ht="36" customHeight="1" x14ac:dyDescent="0.4">
      <c r="I804" s="4"/>
      <c r="M804" s="4"/>
    </row>
    <row r="805" spans="9:13" ht="36" customHeight="1" x14ac:dyDescent="0.4">
      <c r="I805" s="4"/>
      <c r="M805" s="4"/>
    </row>
    <row r="806" spans="9:13" ht="36" customHeight="1" x14ac:dyDescent="0.4">
      <c r="I806" s="4"/>
      <c r="M806" s="4"/>
    </row>
    <row r="807" spans="9:13" ht="36" customHeight="1" x14ac:dyDescent="0.4">
      <c r="I807" s="4"/>
      <c r="M807" s="4"/>
    </row>
    <row r="808" spans="9:13" ht="36" customHeight="1" x14ac:dyDescent="0.4">
      <c r="I808" s="4"/>
      <c r="M808" s="4"/>
    </row>
    <row r="809" spans="9:13" ht="36" customHeight="1" x14ac:dyDescent="0.4">
      <c r="I809" s="4"/>
      <c r="M809" s="4"/>
    </row>
    <row r="810" spans="9:13" ht="36" customHeight="1" x14ac:dyDescent="0.4">
      <c r="I810" s="4"/>
      <c r="M810" s="4"/>
    </row>
    <row r="811" spans="9:13" ht="36" customHeight="1" x14ac:dyDescent="0.4">
      <c r="I811" s="4"/>
      <c r="M811" s="4"/>
    </row>
    <row r="812" spans="9:13" ht="36" customHeight="1" x14ac:dyDescent="0.4">
      <c r="I812" s="4"/>
      <c r="M812" s="4"/>
    </row>
    <row r="813" spans="9:13" ht="36" customHeight="1" x14ac:dyDescent="0.4">
      <c r="I813" s="4"/>
      <c r="M813" s="4"/>
    </row>
    <row r="814" spans="9:13" ht="36" customHeight="1" x14ac:dyDescent="0.4">
      <c r="I814" s="4"/>
      <c r="M814" s="4"/>
    </row>
    <row r="815" spans="9:13" ht="36" customHeight="1" x14ac:dyDescent="0.4">
      <c r="I815" s="4"/>
      <c r="M815" s="4"/>
    </row>
    <row r="816" spans="9:13" ht="36" customHeight="1" x14ac:dyDescent="0.4">
      <c r="I816" s="4"/>
      <c r="M816" s="4"/>
    </row>
    <row r="817" spans="9:13" ht="36" customHeight="1" x14ac:dyDescent="0.4">
      <c r="I817" s="4"/>
      <c r="M817" s="4"/>
    </row>
    <row r="818" spans="9:13" ht="36" customHeight="1" x14ac:dyDescent="0.4">
      <c r="I818" s="4"/>
      <c r="M818" s="4"/>
    </row>
    <row r="819" spans="9:13" ht="36" customHeight="1" x14ac:dyDescent="0.4">
      <c r="I819" s="4"/>
      <c r="M819" s="4"/>
    </row>
    <row r="820" spans="9:13" ht="36" customHeight="1" x14ac:dyDescent="0.4">
      <c r="I820" s="4"/>
      <c r="M820" s="4"/>
    </row>
    <row r="821" spans="9:13" ht="36" customHeight="1" x14ac:dyDescent="0.4">
      <c r="I821" s="4"/>
      <c r="M821" s="4"/>
    </row>
    <row r="822" spans="9:13" ht="36" customHeight="1" x14ac:dyDescent="0.4">
      <c r="I822" s="4"/>
      <c r="M822" s="4"/>
    </row>
    <row r="823" spans="9:13" ht="36" customHeight="1" x14ac:dyDescent="0.4">
      <c r="I823" s="4"/>
      <c r="M823" s="4"/>
    </row>
    <row r="824" spans="9:13" ht="36" customHeight="1" x14ac:dyDescent="0.4">
      <c r="I824" s="4"/>
      <c r="M824" s="4"/>
    </row>
    <row r="825" spans="9:13" ht="36" customHeight="1" x14ac:dyDescent="0.4">
      <c r="I825" s="4"/>
      <c r="M825" s="4"/>
    </row>
    <row r="826" spans="9:13" ht="36" customHeight="1" x14ac:dyDescent="0.4">
      <c r="I826" s="4"/>
      <c r="M826" s="4"/>
    </row>
    <row r="827" spans="9:13" ht="36" customHeight="1" x14ac:dyDescent="0.4">
      <c r="I827" s="4"/>
      <c r="M827" s="4"/>
    </row>
    <row r="828" spans="9:13" ht="36" customHeight="1" x14ac:dyDescent="0.4">
      <c r="I828" s="4"/>
      <c r="M828" s="4"/>
    </row>
    <row r="829" spans="9:13" ht="36" customHeight="1" x14ac:dyDescent="0.4">
      <c r="I829" s="4"/>
      <c r="M829" s="4"/>
    </row>
    <row r="830" spans="9:13" ht="36" customHeight="1" x14ac:dyDescent="0.4">
      <c r="I830" s="4"/>
      <c r="M830" s="4"/>
    </row>
    <row r="831" spans="9:13" ht="36" customHeight="1" x14ac:dyDescent="0.4">
      <c r="I831" s="4"/>
      <c r="M831" s="4"/>
    </row>
    <row r="832" spans="9:13" ht="36" customHeight="1" x14ac:dyDescent="0.4">
      <c r="I832" s="4"/>
      <c r="M832" s="4"/>
    </row>
    <row r="833" spans="9:13" ht="36" customHeight="1" x14ac:dyDescent="0.4">
      <c r="I833" s="4"/>
      <c r="M833" s="4"/>
    </row>
    <row r="834" spans="9:13" ht="36" customHeight="1" x14ac:dyDescent="0.4">
      <c r="I834" s="4"/>
      <c r="M834" s="4"/>
    </row>
    <row r="835" spans="9:13" ht="36" customHeight="1" x14ac:dyDescent="0.4">
      <c r="I835" s="4"/>
      <c r="M835" s="4"/>
    </row>
    <row r="836" spans="9:13" ht="36" customHeight="1" x14ac:dyDescent="0.4">
      <c r="I836" s="4"/>
      <c r="M836" s="4"/>
    </row>
    <row r="837" spans="9:13" ht="36" customHeight="1" x14ac:dyDescent="0.4">
      <c r="I837" s="4"/>
      <c r="M837" s="4"/>
    </row>
    <row r="838" spans="9:13" ht="36" customHeight="1" x14ac:dyDescent="0.4">
      <c r="I838" s="4"/>
      <c r="M838" s="4"/>
    </row>
    <row r="839" spans="9:13" ht="36" customHeight="1" x14ac:dyDescent="0.4">
      <c r="I839" s="4"/>
      <c r="M839" s="4"/>
    </row>
    <row r="840" spans="9:13" ht="36" customHeight="1" x14ac:dyDescent="0.4">
      <c r="I840" s="4"/>
      <c r="M840" s="4"/>
    </row>
    <row r="841" spans="9:13" ht="36" customHeight="1" x14ac:dyDescent="0.4">
      <c r="I841" s="4"/>
      <c r="M841" s="4"/>
    </row>
    <row r="842" spans="9:13" ht="36" customHeight="1" x14ac:dyDescent="0.4">
      <c r="I842" s="4"/>
      <c r="M842" s="4"/>
    </row>
    <row r="843" spans="9:13" ht="36" customHeight="1" x14ac:dyDescent="0.4">
      <c r="I843" s="4"/>
      <c r="M843" s="4"/>
    </row>
    <row r="844" spans="9:13" ht="36" customHeight="1" x14ac:dyDescent="0.4">
      <c r="I844" s="4"/>
      <c r="M844" s="4"/>
    </row>
    <row r="845" spans="9:13" ht="36" customHeight="1" x14ac:dyDescent="0.4">
      <c r="I845" s="4"/>
      <c r="M845" s="4"/>
    </row>
    <row r="846" spans="9:13" ht="36" customHeight="1" x14ac:dyDescent="0.4">
      <c r="I846" s="4"/>
      <c r="M846" s="4"/>
    </row>
    <row r="847" spans="9:13" ht="36" customHeight="1" x14ac:dyDescent="0.4">
      <c r="I847" s="4"/>
      <c r="M847" s="4"/>
    </row>
    <row r="848" spans="9:13" ht="36" customHeight="1" x14ac:dyDescent="0.4">
      <c r="I848" s="4"/>
      <c r="M848" s="4"/>
    </row>
    <row r="849" spans="9:13" ht="36" customHeight="1" x14ac:dyDescent="0.4">
      <c r="I849" s="4"/>
      <c r="M849" s="4"/>
    </row>
    <row r="850" spans="9:13" ht="36" customHeight="1" x14ac:dyDescent="0.4">
      <c r="I850" s="4"/>
      <c r="M850" s="4"/>
    </row>
    <row r="851" spans="9:13" ht="36" customHeight="1" x14ac:dyDescent="0.4">
      <c r="I851" s="4"/>
      <c r="M851" s="4"/>
    </row>
    <row r="852" spans="9:13" ht="36" customHeight="1" x14ac:dyDescent="0.4">
      <c r="I852" s="4"/>
      <c r="M852" s="4"/>
    </row>
    <row r="853" spans="9:13" ht="36" customHeight="1" x14ac:dyDescent="0.4">
      <c r="I853" s="4"/>
      <c r="M853" s="4"/>
    </row>
    <row r="854" spans="9:13" ht="36" customHeight="1" x14ac:dyDescent="0.4">
      <c r="I854" s="4"/>
      <c r="M854" s="4"/>
    </row>
    <row r="855" spans="9:13" ht="36" customHeight="1" x14ac:dyDescent="0.4">
      <c r="I855" s="4"/>
      <c r="M855" s="4"/>
    </row>
    <row r="856" spans="9:13" ht="36" customHeight="1" x14ac:dyDescent="0.4">
      <c r="I856" s="4"/>
      <c r="M856" s="4"/>
    </row>
    <row r="857" spans="9:13" ht="36" customHeight="1" x14ac:dyDescent="0.4">
      <c r="I857" s="4"/>
      <c r="M857" s="4"/>
    </row>
    <row r="858" spans="9:13" ht="36" customHeight="1" x14ac:dyDescent="0.4">
      <c r="I858" s="4"/>
      <c r="M858" s="4"/>
    </row>
    <row r="859" spans="9:13" ht="36" customHeight="1" x14ac:dyDescent="0.4">
      <c r="I859" s="4"/>
      <c r="M859" s="4"/>
    </row>
    <row r="860" spans="9:13" ht="36" customHeight="1" x14ac:dyDescent="0.4">
      <c r="I860" s="4"/>
      <c r="M860" s="4"/>
    </row>
    <row r="861" spans="9:13" ht="36" customHeight="1" x14ac:dyDescent="0.4">
      <c r="I861" s="4"/>
      <c r="M861" s="4"/>
    </row>
    <row r="862" spans="9:13" ht="36" customHeight="1" x14ac:dyDescent="0.4">
      <c r="I862" s="4"/>
      <c r="M862" s="4"/>
    </row>
    <row r="863" spans="9:13" ht="36" customHeight="1" x14ac:dyDescent="0.4">
      <c r="I863" s="4"/>
      <c r="M863" s="4"/>
    </row>
    <row r="864" spans="9:13" ht="36" customHeight="1" x14ac:dyDescent="0.4">
      <c r="I864" s="4"/>
      <c r="M864" s="4"/>
    </row>
    <row r="865" spans="9:13" ht="36" customHeight="1" x14ac:dyDescent="0.4">
      <c r="I865" s="4"/>
      <c r="M865" s="4"/>
    </row>
    <row r="866" spans="9:13" ht="36" customHeight="1" x14ac:dyDescent="0.4">
      <c r="I866" s="4"/>
      <c r="M866" s="4"/>
    </row>
    <row r="867" spans="9:13" ht="36" customHeight="1" x14ac:dyDescent="0.4">
      <c r="I867" s="4"/>
      <c r="M867" s="4"/>
    </row>
    <row r="868" spans="9:13" ht="36" customHeight="1" x14ac:dyDescent="0.4">
      <c r="I868" s="4"/>
      <c r="M868" s="4"/>
    </row>
    <row r="869" spans="9:13" ht="36" customHeight="1" x14ac:dyDescent="0.4">
      <c r="I869" s="4"/>
      <c r="M869" s="4"/>
    </row>
    <row r="870" spans="9:13" ht="36" customHeight="1" x14ac:dyDescent="0.4">
      <c r="I870" s="4"/>
      <c r="M870" s="4"/>
    </row>
    <row r="871" spans="9:13" ht="36" customHeight="1" x14ac:dyDescent="0.4">
      <c r="I871" s="4"/>
      <c r="M871" s="4"/>
    </row>
    <row r="872" spans="9:13" ht="36" customHeight="1" x14ac:dyDescent="0.4">
      <c r="I872" s="4"/>
      <c r="M872" s="4"/>
    </row>
    <row r="873" spans="9:13" ht="36" customHeight="1" x14ac:dyDescent="0.4">
      <c r="I873" s="4"/>
      <c r="M873" s="4"/>
    </row>
    <row r="874" spans="9:13" ht="36" customHeight="1" x14ac:dyDescent="0.4">
      <c r="I874" s="4"/>
      <c r="M874" s="4"/>
    </row>
    <row r="875" spans="9:13" ht="36" customHeight="1" x14ac:dyDescent="0.4">
      <c r="I875" s="4"/>
      <c r="M875" s="4"/>
    </row>
    <row r="876" spans="9:13" ht="36" customHeight="1" x14ac:dyDescent="0.4">
      <c r="I876" s="4"/>
      <c r="M876" s="4"/>
    </row>
    <row r="877" spans="9:13" ht="36" customHeight="1" x14ac:dyDescent="0.4">
      <c r="I877" s="4"/>
      <c r="M877" s="4"/>
    </row>
    <row r="878" spans="9:13" ht="36" customHeight="1" x14ac:dyDescent="0.4">
      <c r="I878" s="4"/>
      <c r="M878" s="4"/>
    </row>
    <row r="879" spans="9:13" ht="36" customHeight="1" x14ac:dyDescent="0.4">
      <c r="I879" s="4"/>
      <c r="M879" s="4"/>
    </row>
    <row r="880" spans="9:13" ht="36" customHeight="1" x14ac:dyDescent="0.4">
      <c r="I880" s="4"/>
      <c r="M880" s="4"/>
    </row>
    <row r="881" spans="9:13" ht="36" customHeight="1" x14ac:dyDescent="0.4">
      <c r="I881" s="4"/>
      <c r="M881" s="4"/>
    </row>
    <row r="882" spans="9:13" ht="36" customHeight="1" x14ac:dyDescent="0.4">
      <c r="I882" s="4"/>
      <c r="M882" s="4"/>
    </row>
    <row r="883" spans="9:13" ht="36" customHeight="1" x14ac:dyDescent="0.4">
      <c r="I883" s="4"/>
      <c r="M883" s="4"/>
    </row>
    <row r="884" spans="9:13" ht="36" customHeight="1" x14ac:dyDescent="0.4">
      <c r="I884" s="4"/>
      <c r="M884" s="4"/>
    </row>
    <row r="885" spans="9:13" ht="36" customHeight="1" x14ac:dyDescent="0.4">
      <c r="I885" s="4"/>
      <c r="M885" s="4"/>
    </row>
    <row r="886" spans="9:13" ht="36" customHeight="1" x14ac:dyDescent="0.4">
      <c r="I886" s="4"/>
      <c r="M886" s="4"/>
    </row>
    <row r="887" spans="9:13" ht="36" customHeight="1" x14ac:dyDescent="0.4">
      <c r="I887" s="4"/>
      <c r="M887" s="4"/>
    </row>
    <row r="888" spans="9:13" ht="36" customHeight="1" x14ac:dyDescent="0.4">
      <c r="I888" s="4"/>
      <c r="M888" s="4"/>
    </row>
    <row r="889" spans="9:13" ht="36" customHeight="1" x14ac:dyDescent="0.4">
      <c r="I889" s="4"/>
      <c r="M889" s="4"/>
    </row>
    <row r="890" spans="9:13" ht="36" customHeight="1" x14ac:dyDescent="0.4">
      <c r="I890" s="4"/>
      <c r="M890" s="4"/>
    </row>
    <row r="891" spans="9:13" ht="36" customHeight="1" x14ac:dyDescent="0.4">
      <c r="I891" s="4"/>
      <c r="M891" s="4"/>
    </row>
    <row r="892" spans="9:13" ht="36" customHeight="1" x14ac:dyDescent="0.4">
      <c r="I892" s="4"/>
      <c r="M892" s="4"/>
    </row>
    <row r="893" spans="9:13" ht="36" customHeight="1" x14ac:dyDescent="0.4">
      <c r="I893" s="4"/>
      <c r="M893" s="4"/>
    </row>
    <row r="894" spans="9:13" ht="36" customHeight="1" x14ac:dyDescent="0.4">
      <c r="I894" s="4"/>
      <c r="M894" s="4"/>
    </row>
    <row r="895" spans="9:13" ht="36" customHeight="1" x14ac:dyDescent="0.4">
      <c r="I895" s="4"/>
      <c r="M895" s="4"/>
    </row>
    <row r="896" spans="9:13" ht="36" customHeight="1" x14ac:dyDescent="0.4">
      <c r="I896" s="4"/>
      <c r="M896" s="4"/>
    </row>
    <row r="897" spans="9:13" ht="36" customHeight="1" x14ac:dyDescent="0.4">
      <c r="I897" s="4"/>
      <c r="M897" s="4"/>
    </row>
    <row r="898" spans="9:13" ht="36" customHeight="1" x14ac:dyDescent="0.4">
      <c r="I898" s="4"/>
      <c r="M898" s="4"/>
    </row>
    <row r="899" spans="9:13" ht="36" customHeight="1" x14ac:dyDescent="0.4">
      <c r="I899" s="4"/>
      <c r="M899" s="4"/>
    </row>
    <row r="900" spans="9:13" ht="36" customHeight="1" x14ac:dyDescent="0.4">
      <c r="I900" s="4"/>
      <c r="M900" s="4"/>
    </row>
    <row r="901" spans="9:13" ht="36" customHeight="1" x14ac:dyDescent="0.4">
      <c r="I901" s="4"/>
      <c r="M901" s="4"/>
    </row>
    <row r="902" spans="9:13" ht="36" customHeight="1" x14ac:dyDescent="0.4">
      <c r="I902" s="4"/>
      <c r="M902" s="4"/>
    </row>
    <row r="903" spans="9:13" ht="36" customHeight="1" x14ac:dyDescent="0.4">
      <c r="I903" s="4"/>
      <c r="M903" s="4"/>
    </row>
    <row r="904" spans="9:13" ht="36" customHeight="1" x14ac:dyDescent="0.4">
      <c r="I904" s="4"/>
      <c r="M904" s="4"/>
    </row>
    <row r="905" spans="9:13" ht="36" customHeight="1" x14ac:dyDescent="0.4">
      <c r="I905" s="4"/>
      <c r="M905" s="4"/>
    </row>
    <row r="906" spans="9:13" ht="36" customHeight="1" x14ac:dyDescent="0.4">
      <c r="I906" s="4"/>
      <c r="M906" s="4"/>
    </row>
    <row r="907" spans="9:13" ht="36" customHeight="1" x14ac:dyDescent="0.4">
      <c r="I907" s="4"/>
      <c r="M907" s="4"/>
    </row>
    <row r="908" spans="9:13" ht="36" customHeight="1" x14ac:dyDescent="0.4">
      <c r="I908" s="4"/>
      <c r="M908" s="4"/>
    </row>
    <row r="909" spans="9:13" ht="36" customHeight="1" x14ac:dyDescent="0.4">
      <c r="I909" s="4"/>
      <c r="M909" s="4"/>
    </row>
    <row r="910" spans="9:13" ht="36" customHeight="1" x14ac:dyDescent="0.4">
      <c r="I910" s="4"/>
      <c r="M910" s="4"/>
    </row>
    <row r="911" spans="9:13" ht="36" customHeight="1" x14ac:dyDescent="0.4">
      <c r="I911" s="4"/>
      <c r="M911" s="4"/>
    </row>
    <row r="912" spans="9:13" ht="36" customHeight="1" x14ac:dyDescent="0.4">
      <c r="I912" s="4"/>
      <c r="M912" s="4"/>
    </row>
    <row r="913" spans="9:13" ht="36" customHeight="1" x14ac:dyDescent="0.4">
      <c r="I913" s="4"/>
      <c r="M913" s="4"/>
    </row>
    <row r="914" spans="9:13" ht="36" customHeight="1" x14ac:dyDescent="0.4">
      <c r="I914" s="4"/>
      <c r="M914" s="4"/>
    </row>
    <row r="915" spans="9:13" ht="36" customHeight="1" x14ac:dyDescent="0.4">
      <c r="I915" s="4"/>
      <c r="M915" s="4"/>
    </row>
    <row r="916" spans="9:13" ht="36" customHeight="1" x14ac:dyDescent="0.4">
      <c r="I916" s="4"/>
      <c r="M916" s="4"/>
    </row>
    <row r="917" spans="9:13" ht="36" customHeight="1" x14ac:dyDescent="0.4">
      <c r="I917" s="4"/>
      <c r="M917" s="4"/>
    </row>
    <row r="918" spans="9:13" ht="36" customHeight="1" x14ac:dyDescent="0.4">
      <c r="I918" s="4"/>
      <c r="M918" s="4"/>
    </row>
    <row r="919" spans="9:13" ht="36" customHeight="1" x14ac:dyDescent="0.4">
      <c r="I919" s="4"/>
      <c r="M919" s="4"/>
    </row>
    <row r="920" spans="9:13" ht="36" customHeight="1" x14ac:dyDescent="0.4">
      <c r="I920" s="4"/>
      <c r="M920" s="4"/>
    </row>
    <row r="921" spans="9:13" ht="36" customHeight="1" x14ac:dyDescent="0.4">
      <c r="I921" s="4"/>
      <c r="M921" s="4"/>
    </row>
    <row r="922" spans="9:13" ht="36" customHeight="1" x14ac:dyDescent="0.4">
      <c r="I922" s="4"/>
      <c r="M922" s="4"/>
    </row>
    <row r="923" spans="9:13" ht="36" customHeight="1" x14ac:dyDescent="0.4">
      <c r="I923" s="4"/>
      <c r="M923" s="4"/>
    </row>
    <row r="924" spans="9:13" ht="36" customHeight="1" x14ac:dyDescent="0.4">
      <c r="I924" s="4"/>
      <c r="M924" s="4"/>
    </row>
    <row r="925" spans="9:13" ht="36" customHeight="1" x14ac:dyDescent="0.4">
      <c r="I925" s="4"/>
      <c r="M925" s="4"/>
    </row>
    <row r="926" spans="9:13" ht="36" customHeight="1" x14ac:dyDescent="0.4">
      <c r="I926" s="4"/>
      <c r="M926" s="4"/>
    </row>
    <row r="927" spans="9:13" ht="36" customHeight="1" x14ac:dyDescent="0.4">
      <c r="I927" s="4"/>
      <c r="M927" s="4"/>
    </row>
    <row r="928" spans="9:13" ht="36" customHeight="1" x14ac:dyDescent="0.4">
      <c r="I928" s="4"/>
      <c r="M928" s="4"/>
    </row>
    <row r="929" spans="9:13" ht="36" customHeight="1" x14ac:dyDescent="0.4">
      <c r="I929" s="4"/>
      <c r="M929" s="4"/>
    </row>
    <row r="930" spans="9:13" ht="36" customHeight="1" x14ac:dyDescent="0.4">
      <c r="I930" s="4"/>
      <c r="M930" s="4"/>
    </row>
    <row r="931" spans="9:13" ht="36" customHeight="1" x14ac:dyDescent="0.4">
      <c r="I931" s="4"/>
      <c r="M931" s="4"/>
    </row>
    <row r="932" spans="9:13" ht="36" customHeight="1" x14ac:dyDescent="0.4">
      <c r="I932" s="4"/>
      <c r="M932" s="4"/>
    </row>
    <row r="933" spans="9:13" ht="36" customHeight="1" x14ac:dyDescent="0.4">
      <c r="I933" s="4"/>
      <c r="M933" s="4"/>
    </row>
    <row r="934" spans="9:13" ht="36" customHeight="1" x14ac:dyDescent="0.4">
      <c r="I934" s="4"/>
      <c r="M934" s="4"/>
    </row>
    <row r="935" spans="9:13" ht="36" customHeight="1" x14ac:dyDescent="0.4">
      <c r="I935" s="4"/>
      <c r="M935" s="4"/>
    </row>
    <row r="936" spans="9:13" ht="36" customHeight="1" x14ac:dyDescent="0.4">
      <c r="I936" s="4"/>
      <c r="M936" s="4"/>
    </row>
    <row r="937" spans="9:13" ht="36" customHeight="1" x14ac:dyDescent="0.4">
      <c r="I937" s="4"/>
      <c r="M937" s="4"/>
    </row>
    <row r="938" spans="9:13" ht="36" customHeight="1" x14ac:dyDescent="0.4">
      <c r="I938" s="4"/>
      <c r="M938" s="4"/>
    </row>
    <row r="939" spans="9:13" ht="36" customHeight="1" x14ac:dyDescent="0.4">
      <c r="I939" s="4"/>
      <c r="M939" s="4"/>
    </row>
    <row r="940" spans="9:13" ht="36" customHeight="1" x14ac:dyDescent="0.4">
      <c r="I940" s="4"/>
      <c r="M940" s="4"/>
    </row>
    <row r="941" spans="9:13" ht="36" customHeight="1" x14ac:dyDescent="0.4">
      <c r="I941" s="4"/>
      <c r="M941" s="4"/>
    </row>
    <row r="942" spans="9:13" ht="36" customHeight="1" x14ac:dyDescent="0.4">
      <c r="I942" s="4"/>
      <c r="M942" s="4"/>
    </row>
    <row r="943" spans="9:13" ht="36" customHeight="1" x14ac:dyDescent="0.4">
      <c r="I943" s="4"/>
      <c r="M943" s="4"/>
    </row>
    <row r="944" spans="9:13" ht="36" customHeight="1" x14ac:dyDescent="0.4">
      <c r="I944" s="4"/>
      <c r="M944" s="4"/>
    </row>
    <row r="945" spans="9:13" ht="36" customHeight="1" x14ac:dyDescent="0.4">
      <c r="I945" s="4"/>
      <c r="M945" s="4"/>
    </row>
    <row r="946" spans="9:13" ht="36" customHeight="1" x14ac:dyDescent="0.4">
      <c r="I946" s="4"/>
      <c r="M946" s="4"/>
    </row>
    <row r="947" spans="9:13" ht="36" customHeight="1" x14ac:dyDescent="0.4">
      <c r="I947" s="4"/>
      <c r="M947" s="4"/>
    </row>
    <row r="948" spans="9:13" ht="36" customHeight="1" x14ac:dyDescent="0.4">
      <c r="I948" s="4"/>
      <c r="M948" s="4"/>
    </row>
    <row r="949" spans="9:13" ht="36" customHeight="1" x14ac:dyDescent="0.4">
      <c r="I949" s="4"/>
      <c r="M949" s="4"/>
    </row>
    <row r="950" spans="9:13" ht="36" customHeight="1" x14ac:dyDescent="0.4">
      <c r="I950" s="4"/>
      <c r="M950" s="4"/>
    </row>
    <row r="951" spans="9:13" ht="36" customHeight="1" x14ac:dyDescent="0.4">
      <c r="I951" s="4"/>
      <c r="M951" s="4"/>
    </row>
    <row r="952" spans="9:13" ht="36" customHeight="1" x14ac:dyDescent="0.4">
      <c r="I952" s="4"/>
      <c r="M952" s="4"/>
    </row>
    <row r="953" spans="9:13" ht="36" customHeight="1" x14ac:dyDescent="0.4">
      <c r="I953" s="4"/>
      <c r="M953" s="4"/>
    </row>
    <row r="954" spans="9:13" ht="36" customHeight="1" x14ac:dyDescent="0.4">
      <c r="I954" s="4"/>
      <c r="M954" s="4"/>
    </row>
    <row r="955" spans="9:13" ht="36" customHeight="1" x14ac:dyDescent="0.4">
      <c r="I955" s="4"/>
      <c r="M955" s="4"/>
    </row>
    <row r="956" spans="9:13" ht="36" customHeight="1" x14ac:dyDescent="0.4">
      <c r="I956" s="4"/>
      <c r="M956" s="4"/>
    </row>
    <row r="957" spans="9:13" ht="36" customHeight="1" x14ac:dyDescent="0.4">
      <c r="I957" s="4"/>
      <c r="M957" s="4"/>
    </row>
    <row r="958" spans="9:13" ht="36" customHeight="1" x14ac:dyDescent="0.4">
      <c r="I958" s="4"/>
      <c r="M958" s="4"/>
    </row>
    <row r="959" spans="9:13" ht="36" customHeight="1" x14ac:dyDescent="0.4">
      <c r="I959" s="4"/>
      <c r="M959" s="4"/>
    </row>
    <row r="960" spans="9:13" ht="36" customHeight="1" x14ac:dyDescent="0.4">
      <c r="I960" s="4"/>
      <c r="M960" s="4"/>
    </row>
    <row r="961" spans="9:13" ht="36" customHeight="1" x14ac:dyDescent="0.4">
      <c r="I961" s="4"/>
      <c r="M961" s="4"/>
    </row>
    <row r="962" spans="9:13" ht="36" customHeight="1" x14ac:dyDescent="0.4">
      <c r="I962" s="4"/>
      <c r="M962" s="4"/>
    </row>
    <row r="963" spans="9:13" ht="36" customHeight="1" x14ac:dyDescent="0.4">
      <c r="I963" s="4"/>
      <c r="M963" s="4"/>
    </row>
    <row r="964" spans="9:13" ht="36" customHeight="1" x14ac:dyDescent="0.4">
      <c r="I964" s="4"/>
      <c r="M964" s="4"/>
    </row>
    <row r="965" spans="9:13" ht="36" customHeight="1" x14ac:dyDescent="0.4">
      <c r="I965" s="4"/>
      <c r="M965" s="4"/>
    </row>
    <row r="966" spans="9:13" ht="36" customHeight="1" x14ac:dyDescent="0.4">
      <c r="I966" s="4"/>
      <c r="M966" s="4"/>
    </row>
    <row r="967" spans="9:13" ht="36" customHeight="1" x14ac:dyDescent="0.4">
      <c r="I967" s="4"/>
      <c r="M967" s="4"/>
    </row>
    <row r="968" spans="9:13" ht="36" customHeight="1" x14ac:dyDescent="0.4">
      <c r="I968" s="4"/>
      <c r="M968" s="4"/>
    </row>
    <row r="969" spans="9:13" ht="36" customHeight="1" x14ac:dyDescent="0.4">
      <c r="I969" s="4"/>
      <c r="M969" s="4"/>
    </row>
    <row r="970" spans="9:13" ht="36" customHeight="1" x14ac:dyDescent="0.4">
      <c r="I970" s="4"/>
      <c r="M970" s="4"/>
    </row>
    <row r="971" spans="9:13" ht="36" customHeight="1" x14ac:dyDescent="0.4">
      <c r="I971" s="4"/>
      <c r="M971" s="4"/>
    </row>
    <row r="972" spans="9:13" ht="36" customHeight="1" x14ac:dyDescent="0.4">
      <c r="I972" s="4"/>
      <c r="M972" s="4"/>
    </row>
    <row r="973" spans="9:13" ht="36" customHeight="1" x14ac:dyDescent="0.4">
      <c r="I973" s="4"/>
      <c r="M973" s="4"/>
    </row>
    <row r="974" spans="9:13" ht="36" customHeight="1" x14ac:dyDescent="0.4">
      <c r="I974" s="4"/>
      <c r="M974" s="4"/>
    </row>
    <row r="975" spans="9:13" ht="36" customHeight="1" x14ac:dyDescent="0.4">
      <c r="I975" s="4"/>
      <c r="M975" s="4"/>
    </row>
    <row r="976" spans="9:13" ht="36" customHeight="1" x14ac:dyDescent="0.4">
      <c r="I976" s="4"/>
      <c r="M976" s="4"/>
    </row>
    <row r="977" spans="9:13" ht="36" customHeight="1" x14ac:dyDescent="0.4">
      <c r="I977" s="4"/>
      <c r="M977" s="4"/>
    </row>
    <row r="978" spans="9:13" ht="36" customHeight="1" x14ac:dyDescent="0.4">
      <c r="I978" s="4"/>
      <c r="M978" s="4"/>
    </row>
    <row r="979" spans="9:13" ht="36" customHeight="1" x14ac:dyDescent="0.4">
      <c r="I979" s="4"/>
      <c r="M979" s="4"/>
    </row>
    <row r="980" spans="9:13" ht="36" customHeight="1" x14ac:dyDescent="0.4">
      <c r="I980" s="4"/>
      <c r="M980" s="4"/>
    </row>
    <row r="981" spans="9:13" ht="36" customHeight="1" x14ac:dyDescent="0.4">
      <c r="I981" s="4"/>
      <c r="M981" s="4"/>
    </row>
    <row r="982" spans="9:13" ht="36" customHeight="1" x14ac:dyDescent="0.4">
      <c r="I982" s="4"/>
      <c r="M982" s="4"/>
    </row>
    <row r="983" spans="9:13" ht="36" customHeight="1" x14ac:dyDescent="0.4">
      <c r="I983" s="4"/>
      <c r="M983" s="4"/>
    </row>
    <row r="984" spans="9:13" ht="36" customHeight="1" x14ac:dyDescent="0.4">
      <c r="I984" s="4"/>
      <c r="M984" s="4"/>
    </row>
    <row r="985" spans="9:13" ht="36" customHeight="1" x14ac:dyDescent="0.4">
      <c r="I985" s="4"/>
      <c r="M985" s="4"/>
    </row>
    <row r="986" spans="9:13" ht="36" customHeight="1" x14ac:dyDescent="0.4">
      <c r="I986" s="4"/>
      <c r="M986" s="4"/>
    </row>
    <row r="987" spans="9:13" ht="36" customHeight="1" x14ac:dyDescent="0.4">
      <c r="I987" s="4"/>
      <c r="M987" s="4"/>
    </row>
    <row r="988" spans="9:13" ht="36" customHeight="1" x14ac:dyDescent="0.4">
      <c r="I988" s="4"/>
      <c r="M988" s="4"/>
    </row>
    <row r="989" spans="9:13" ht="36" customHeight="1" x14ac:dyDescent="0.4">
      <c r="I989" s="4"/>
      <c r="M989" s="4"/>
    </row>
    <row r="990" spans="9:13" ht="36" customHeight="1" x14ac:dyDescent="0.4">
      <c r="I990" s="4"/>
      <c r="M990" s="4"/>
    </row>
    <row r="991" spans="9:13" ht="36" customHeight="1" x14ac:dyDescent="0.4">
      <c r="I991" s="4"/>
      <c r="M991" s="4"/>
    </row>
    <row r="992" spans="9:13" ht="36" customHeight="1" x14ac:dyDescent="0.4">
      <c r="I992" s="4"/>
      <c r="M992" s="4"/>
    </row>
    <row r="993" spans="9:13" ht="36" customHeight="1" x14ac:dyDescent="0.4">
      <c r="I993" s="4"/>
      <c r="M993" s="4"/>
    </row>
    <row r="994" spans="9:13" ht="36" customHeight="1" x14ac:dyDescent="0.4">
      <c r="I994" s="4"/>
      <c r="M994" s="4"/>
    </row>
    <row r="995" spans="9:13" ht="36" customHeight="1" x14ac:dyDescent="0.4">
      <c r="I995" s="4"/>
      <c r="M995" s="4"/>
    </row>
    <row r="996" spans="9:13" ht="36" customHeight="1" x14ac:dyDescent="0.4">
      <c r="I996" s="4"/>
      <c r="M996" s="4"/>
    </row>
    <row r="997" spans="9:13" ht="36" customHeight="1" x14ac:dyDescent="0.4">
      <c r="I997" s="4"/>
      <c r="M997" s="4"/>
    </row>
    <row r="998" spans="9:13" ht="36" customHeight="1" x14ac:dyDescent="0.4">
      <c r="I998" s="4"/>
      <c r="M998" s="4"/>
    </row>
    <row r="999" spans="9:13" ht="36" customHeight="1" x14ac:dyDescent="0.4">
      <c r="I999" s="4"/>
      <c r="M999" s="4"/>
    </row>
    <row r="1000" spans="9:13" ht="36" customHeight="1" x14ac:dyDescent="0.4">
      <c r="I1000" s="4"/>
      <c r="M1000" s="4"/>
    </row>
    <row r="1001" spans="9:13" ht="36" customHeight="1" x14ac:dyDescent="0.4">
      <c r="I1001" s="4"/>
      <c r="M1001" s="4"/>
    </row>
    <row r="1002" spans="9:13" ht="36" customHeight="1" x14ac:dyDescent="0.4">
      <c r="I1002" s="4"/>
      <c r="M1002" s="4"/>
    </row>
  </sheetData>
  <phoneticPr fontId="22" type="noConversion"/>
  <hyperlinks>
    <hyperlink ref="N31" r:id="rId1" xr:uid="{26EAE377-4D95-3A4C-A1AA-150ED2C217D2}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BB6D-FD83-4584-981E-473809FDD9D7}">
  <dimension ref="A1:K99"/>
  <sheetViews>
    <sheetView workbookViewId="0"/>
  </sheetViews>
  <sheetFormatPr defaultColWidth="11.44140625" defaultRowHeight="12.3" x14ac:dyDescent="0.4"/>
  <cols>
    <col min="1" max="1" width="46.71875" bestFit="1" customWidth="1"/>
    <col min="4" max="4" width="46.71875" bestFit="1" customWidth="1"/>
  </cols>
  <sheetData>
    <row r="1" spans="1:8" x14ac:dyDescent="0.4">
      <c r="A1" t="s">
        <v>283</v>
      </c>
    </row>
    <row r="2" spans="1:8" x14ac:dyDescent="0.4">
      <c r="A2" t="s">
        <v>284</v>
      </c>
      <c r="G2" s="60"/>
    </row>
    <row r="3" spans="1:8" x14ac:dyDescent="0.4">
      <c r="A3" t="s">
        <v>285</v>
      </c>
      <c r="G3" s="60"/>
    </row>
    <row r="4" spans="1:8" x14ac:dyDescent="0.4">
      <c r="A4" t="s">
        <v>286</v>
      </c>
      <c r="G4" s="60"/>
    </row>
    <row r="5" spans="1:8" x14ac:dyDescent="0.4">
      <c r="A5" t="s">
        <v>287</v>
      </c>
      <c r="H5" s="60"/>
    </row>
    <row r="6" spans="1:8" x14ac:dyDescent="0.4">
      <c r="A6" t="s">
        <v>288</v>
      </c>
      <c r="H6" s="60"/>
    </row>
    <row r="7" spans="1:8" x14ac:dyDescent="0.4">
      <c r="A7" t="s">
        <v>289</v>
      </c>
      <c r="H7" s="60"/>
    </row>
    <row r="8" spans="1:8" x14ac:dyDescent="0.4">
      <c r="A8" t="s">
        <v>290</v>
      </c>
      <c r="H8" s="60"/>
    </row>
    <row r="9" spans="1:8" x14ac:dyDescent="0.4">
      <c r="A9" t="s">
        <v>291</v>
      </c>
      <c r="H9" s="60"/>
    </row>
    <row r="10" spans="1:8" x14ac:dyDescent="0.4">
      <c r="A10" t="s">
        <v>292</v>
      </c>
      <c r="H10" s="60"/>
    </row>
    <row r="11" spans="1:8" x14ac:dyDescent="0.4">
      <c r="A11" t="s">
        <v>293</v>
      </c>
      <c r="H11" s="60"/>
    </row>
    <row r="12" spans="1:8" x14ac:dyDescent="0.4">
      <c r="A12" t="s">
        <v>294</v>
      </c>
      <c r="H12" s="60"/>
    </row>
    <row r="13" spans="1:8" x14ac:dyDescent="0.4">
      <c r="A13" t="s">
        <v>295</v>
      </c>
      <c r="H13" s="60"/>
    </row>
    <row r="14" spans="1:8" x14ac:dyDescent="0.4">
      <c r="A14" t="s">
        <v>296</v>
      </c>
      <c r="H14" s="60"/>
    </row>
    <row r="15" spans="1:8" x14ac:dyDescent="0.4">
      <c r="A15" t="s">
        <v>297</v>
      </c>
      <c r="H15" s="60"/>
    </row>
    <row r="16" spans="1:8" x14ac:dyDescent="0.4">
      <c r="A16" t="s">
        <v>298</v>
      </c>
      <c r="G16" s="60"/>
    </row>
    <row r="17" spans="1:8" x14ac:dyDescent="0.4">
      <c r="A17" t="s">
        <v>299</v>
      </c>
      <c r="G17" s="60"/>
    </row>
    <row r="18" spans="1:8" x14ac:dyDescent="0.4">
      <c r="A18" t="s">
        <v>300</v>
      </c>
      <c r="G18" s="60"/>
    </row>
    <row r="19" spans="1:8" x14ac:dyDescent="0.4">
      <c r="A19" t="s">
        <v>301</v>
      </c>
      <c r="F19" s="60"/>
    </row>
    <row r="20" spans="1:8" x14ac:dyDescent="0.4">
      <c r="A20" t="s">
        <v>302</v>
      </c>
      <c r="F20" s="60"/>
    </row>
    <row r="21" spans="1:8" x14ac:dyDescent="0.4">
      <c r="A21" t="s">
        <v>303</v>
      </c>
    </row>
    <row r="22" spans="1:8" x14ac:dyDescent="0.4">
      <c r="A22" t="s">
        <v>304</v>
      </c>
    </row>
    <row r="23" spans="1:8" x14ac:dyDescent="0.4">
      <c r="A23" t="s">
        <v>305</v>
      </c>
    </row>
    <row r="24" spans="1:8" x14ac:dyDescent="0.4">
      <c r="A24" t="s">
        <v>306</v>
      </c>
    </row>
    <row r="25" spans="1:8" x14ac:dyDescent="0.4">
      <c r="A25" t="s">
        <v>307</v>
      </c>
    </row>
    <row r="26" spans="1:8" x14ac:dyDescent="0.4">
      <c r="A26" t="s">
        <v>308</v>
      </c>
    </row>
    <row r="27" spans="1:8" x14ac:dyDescent="0.4">
      <c r="A27" t="s">
        <v>309</v>
      </c>
    </row>
    <row r="28" spans="1:8" x14ac:dyDescent="0.4">
      <c r="A28" t="s">
        <v>310</v>
      </c>
    </row>
    <row r="29" spans="1:8" x14ac:dyDescent="0.4">
      <c r="A29" t="s">
        <v>311</v>
      </c>
    </row>
    <row r="30" spans="1:8" x14ac:dyDescent="0.4">
      <c r="A30" t="s">
        <v>312</v>
      </c>
      <c r="H30" s="60"/>
    </row>
    <row r="31" spans="1:8" x14ac:dyDescent="0.4">
      <c r="A31" t="s">
        <v>313</v>
      </c>
    </row>
    <row r="32" spans="1:8" x14ac:dyDescent="0.4">
      <c r="A32" t="s">
        <v>314</v>
      </c>
    </row>
    <row r="33" spans="1:10" x14ac:dyDescent="0.4">
      <c r="A33" t="s">
        <v>315</v>
      </c>
    </row>
    <row r="34" spans="1:10" x14ac:dyDescent="0.4">
      <c r="A34" t="s">
        <v>316</v>
      </c>
    </row>
    <row r="35" spans="1:10" x14ac:dyDescent="0.4">
      <c r="A35" t="s">
        <v>317</v>
      </c>
    </row>
    <row r="36" spans="1:10" x14ac:dyDescent="0.4">
      <c r="A36" t="s">
        <v>318</v>
      </c>
    </row>
    <row r="37" spans="1:10" x14ac:dyDescent="0.4">
      <c r="A37" t="s">
        <v>319</v>
      </c>
    </row>
    <row r="38" spans="1:10" x14ac:dyDescent="0.4">
      <c r="A38" t="s">
        <v>320</v>
      </c>
    </row>
    <row r="39" spans="1:10" x14ac:dyDescent="0.4">
      <c r="A39" t="s">
        <v>321</v>
      </c>
    </row>
    <row r="40" spans="1:10" x14ac:dyDescent="0.4">
      <c r="A40" t="s">
        <v>322</v>
      </c>
    </row>
    <row r="41" spans="1:10" x14ac:dyDescent="0.4">
      <c r="A41" t="s">
        <v>323</v>
      </c>
    </row>
    <row r="42" spans="1:10" x14ac:dyDescent="0.4">
      <c r="A42" t="s">
        <v>324</v>
      </c>
    </row>
    <row r="43" spans="1:10" x14ac:dyDescent="0.4">
      <c r="A43" t="s">
        <v>325</v>
      </c>
    </row>
    <row r="44" spans="1:10" x14ac:dyDescent="0.4">
      <c r="A44" t="s">
        <v>326</v>
      </c>
      <c r="J44" s="60"/>
    </row>
    <row r="45" spans="1:10" x14ac:dyDescent="0.4">
      <c r="A45" t="s">
        <v>327</v>
      </c>
    </row>
    <row r="46" spans="1:10" x14ac:dyDescent="0.4">
      <c r="A46" t="s">
        <v>328</v>
      </c>
    </row>
    <row r="47" spans="1:10" x14ac:dyDescent="0.4">
      <c r="A47" t="s">
        <v>329</v>
      </c>
    </row>
    <row r="48" spans="1:10" x14ac:dyDescent="0.4">
      <c r="A48" t="s">
        <v>330</v>
      </c>
    </row>
    <row r="49" spans="1:11" x14ac:dyDescent="0.4">
      <c r="A49" t="s">
        <v>331</v>
      </c>
    </row>
    <row r="50" spans="1:11" x14ac:dyDescent="0.4">
      <c r="A50" t="s">
        <v>332</v>
      </c>
    </row>
    <row r="51" spans="1:11" x14ac:dyDescent="0.4">
      <c r="A51" t="s">
        <v>333</v>
      </c>
    </row>
    <row r="52" spans="1:11" x14ac:dyDescent="0.4">
      <c r="A52" t="s">
        <v>334</v>
      </c>
      <c r="K52" s="60"/>
    </row>
    <row r="53" spans="1:11" x14ac:dyDescent="0.4">
      <c r="A53" t="s">
        <v>335</v>
      </c>
      <c r="K53" s="60"/>
    </row>
    <row r="54" spans="1:11" x14ac:dyDescent="0.4">
      <c r="A54" t="s">
        <v>336</v>
      </c>
      <c r="K54" s="60"/>
    </row>
    <row r="55" spans="1:11" x14ac:dyDescent="0.4">
      <c r="A55" t="s">
        <v>337</v>
      </c>
      <c r="J55" s="60"/>
    </row>
    <row r="56" spans="1:11" x14ac:dyDescent="0.4">
      <c r="A56" t="s">
        <v>338</v>
      </c>
    </row>
    <row r="57" spans="1:11" x14ac:dyDescent="0.4">
      <c r="A57" t="s">
        <v>339</v>
      </c>
    </row>
    <row r="58" spans="1:11" x14ac:dyDescent="0.4">
      <c r="A58" t="s">
        <v>340</v>
      </c>
    </row>
    <row r="59" spans="1:11" x14ac:dyDescent="0.4">
      <c r="A59" t="s">
        <v>341</v>
      </c>
    </row>
    <row r="60" spans="1:11" x14ac:dyDescent="0.4">
      <c r="A60" t="s">
        <v>342</v>
      </c>
    </row>
    <row r="61" spans="1:11" x14ac:dyDescent="0.4">
      <c r="A61" t="s">
        <v>343</v>
      </c>
    </row>
    <row r="62" spans="1:11" x14ac:dyDescent="0.4">
      <c r="A62" t="s">
        <v>344</v>
      </c>
    </row>
    <row r="63" spans="1:11" x14ac:dyDescent="0.4">
      <c r="A63" t="s">
        <v>345</v>
      </c>
    </row>
    <row r="64" spans="1:11" x14ac:dyDescent="0.4">
      <c r="A64" t="s">
        <v>346</v>
      </c>
    </row>
    <row r="65" spans="1:9" x14ac:dyDescent="0.4">
      <c r="A65" t="s">
        <v>347</v>
      </c>
      <c r="I65" s="60"/>
    </row>
    <row r="66" spans="1:9" x14ac:dyDescent="0.4">
      <c r="A66" t="s">
        <v>348</v>
      </c>
      <c r="I66" s="60"/>
    </row>
    <row r="67" spans="1:9" x14ac:dyDescent="0.4">
      <c r="A67" t="s">
        <v>349</v>
      </c>
      <c r="H67" s="60"/>
    </row>
    <row r="68" spans="1:9" x14ac:dyDescent="0.4">
      <c r="A68" t="s">
        <v>350</v>
      </c>
      <c r="G68" s="60"/>
    </row>
    <row r="69" spans="1:9" x14ac:dyDescent="0.4">
      <c r="A69" t="s">
        <v>351</v>
      </c>
      <c r="F69" s="60"/>
    </row>
    <row r="70" spans="1:9" x14ac:dyDescent="0.4">
      <c r="A70" t="s">
        <v>352</v>
      </c>
      <c r="F70" s="60"/>
    </row>
    <row r="71" spans="1:9" x14ac:dyDescent="0.4">
      <c r="A71" t="s">
        <v>353</v>
      </c>
      <c r="F71" s="60"/>
    </row>
    <row r="72" spans="1:9" x14ac:dyDescent="0.4">
      <c r="A72" t="s">
        <v>354</v>
      </c>
      <c r="F72" s="60"/>
    </row>
    <row r="73" spans="1:9" x14ac:dyDescent="0.4">
      <c r="A73" t="s">
        <v>355</v>
      </c>
      <c r="F73" s="60"/>
    </row>
    <row r="74" spans="1:9" x14ac:dyDescent="0.4">
      <c r="A74" t="s">
        <v>356</v>
      </c>
      <c r="I74" s="60"/>
    </row>
    <row r="75" spans="1:9" x14ac:dyDescent="0.4">
      <c r="A75" t="s">
        <v>357</v>
      </c>
      <c r="I75" s="60"/>
    </row>
    <row r="76" spans="1:9" x14ac:dyDescent="0.4">
      <c r="A76" t="s">
        <v>358</v>
      </c>
    </row>
    <row r="77" spans="1:9" x14ac:dyDescent="0.4">
      <c r="A77" t="s">
        <v>359</v>
      </c>
    </row>
    <row r="78" spans="1:9" x14ac:dyDescent="0.4">
      <c r="A78" t="s">
        <v>360</v>
      </c>
      <c r="F78" s="60"/>
    </row>
    <row r="79" spans="1:9" x14ac:dyDescent="0.4">
      <c r="A79" t="s">
        <v>361</v>
      </c>
      <c r="F79" s="60"/>
    </row>
    <row r="80" spans="1:9" x14ac:dyDescent="0.4">
      <c r="A80" t="s">
        <v>362</v>
      </c>
      <c r="F80" s="60"/>
    </row>
    <row r="81" spans="1:8" x14ac:dyDescent="0.4">
      <c r="A81" t="s">
        <v>363</v>
      </c>
      <c r="G81" s="60"/>
    </row>
    <row r="82" spans="1:8" x14ac:dyDescent="0.4">
      <c r="A82" t="s">
        <v>364</v>
      </c>
      <c r="G82" s="60"/>
    </row>
    <row r="83" spans="1:8" x14ac:dyDescent="0.4">
      <c r="A83" t="s">
        <v>365</v>
      </c>
      <c r="G83" s="60"/>
    </row>
    <row r="84" spans="1:8" x14ac:dyDescent="0.4">
      <c r="A84" t="s">
        <v>366</v>
      </c>
      <c r="G84" s="60"/>
    </row>
    <row r="85" spans="1:8" x14ac:dyDescent="0.4">
      <c r="A85" t="s">
        <v>367</v>
      </c>
      <c r="G85" s="60"/>
    </row>
    <row r="86" spans="1:8" x14ac:dyDescent="0.4">
      <c r="A86" t="s">
        <v>368</v>
      </c>
      <c r="G86" s="60"/>
    </row>
    <row r="87" spans="1:8" x14ac:dyDescent="0.4">
      <c r="A87" t="s">
        <v>369</v>
      </c>
      <c r="G87" s="60"/>
    </row>
    <row r="88" spans="1:8" x14ac:dyDescent="0.4">
      <c r="A88" t="s">
        <v>370</v>
      </c>
      <c r="G88" s="60"/>
    </row>
    <row r="89" spans="1:8" x14ac:dyDescent="0.4">
      <c r="A89" t="s">
        <v>371</v>
      </c>
      <c r="G89" s="60"/>
    </row>
    <row r="90" spans="1:8" x14ac:dyDescent="0.4">
      <c r="A90" t="s">
        <v>372</v>
      </c>
      <c r="F90" s="60"/>
    </row>
    <row r="91" spans="1:8" x14ac:dyDescent="0.4">
      <c r="A91" t="s">
        <v>373</v>
      </c>
    </row>
    <row r="92" spans="1:8" x14ac:dyDescent="0.4">
      <c r="A92" t="s">
        <v>374</v>
      </c>
      <c r="F92" s="60"/>
    </row>
    <row r="93" spans="1:8" x14ac:dyDescent="0.4">
      <c r="A93" t="s">
        <v>375</v>
      </c>
      <c r="F93" s="60"/>
    </row>
    <row r="94" spans="1:8" x14ac:dyDescent="0.4">
      <c r="A94" t="s">
        <v>376</v>
      </c>
      <c r="H94" s="60"/>
    </row>
    <row r="95" spans="1:8" x14ac:dyDescent="0.4">
      <c r="A95" t="s">
        <v>377</v>
      </c>
      <c r="G95" s="60"/>
    </row>
    <row r="96" spans="1:8" x14ac:dyDescent="0.4">
      <c r="A96" t="s">
        <v>378</v>
      </c>
      <c r="G96" s="60"/>
    </row>
    <row r="97" spans="1:9" x14ac:dyDescent="0.4">
      <c r="A97" t="s">
        <v>379</v>
      </c>
      <c r="H97" s="60"/>
    </row>
    <row r="98" spans="1:9" x14ac:dyDescent="0.4">
      <c r="A98" t="s">
        <v>380</v>
      </c>
      <c r="I98" s="60"/>
    </row>
    <row r="99" spans="1:9" x14ac:dyDescent="0.4">
      <c r="A99" t="s">
        <v>381</v>
      </c>
      <c r="H99" s="60"/>
    </row>
  </sheetData>
  <sortState xmlns:xlrd2="http://schemas.microsoft.com/office/spreadsheetml/2017/richdata2" ref="A1:A100">
    <sortCondition ref="A1:A1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1EA0-C565-495A-9FFE-5EDFF7EDA6B7}">
  <dimension ref="A1:L74"/>
  <sheetViews>
    <sheetView workbookViewId="0"/>
  </sheetViews>
  <sheetFormatPr defaultColWidth="11.44140625" defaultRowHeight="12.3" x14ac:dyDescent="0.4"/>
  <cols>
    <col min="1" max="1" width="49.44140625" bestFit="1" customWidth="1"/>
    <col min="5" max="5" width="49.44140625" bestFit="1" customWidth="1"/>
  </cols>
  <sheetData>
    <row r="1" spans="1:9" x14ac:dyDescent="0.4">
      <c r="A1" t="s">
        <v>283</v>
      </c>
    </row>
    <row r="2" spans="1:9" x14ac:dyDescent="0.4">
      <c r="A2" t="s">
        <v>382</v>
      </c>
      <c r="I2" s="60"/>
    </row>
    <row r="3" spans="1:9" x14ac:dyDescent="0.4">
      <c r="A3" t="s">
        <v>383</v>
      </c>
      <c r="I3" s="60"/>
    </row>
    <row r="4" spans="1:9" x14ac:dyDescent="0.4">
      <c r="A4" t="s">
        <v>384</v>
      </c>
      <c r="I4" s="60"/>
    </row>
    <row r="5" spans="1:9" x14ac:dyDescent="0.4">
      <c r="A5" t="s">
        <v>385</v>
      </c>
      <c r="I5" s="60"/>
    </row>
    <row r="6" spans="1:9" x14ac:dyDescent="0.4">
      <c r="A6" t="s">
        <v>386</v>
      </c>
      <c r="I6" s="60"/>
    </row>
    <row r="7" spans="1:9" x14ac:dyDescent="0.4">
      <c r="A7" t="s">
        <v>387</v>
      </c>
      <c r="I7" s="60"/>
    </row>
    <row r="8" spans="1:9" x14ac:dyDescent="0.4">
      <c r="A8" t="s">
        <v>388</v>
      </c>
      <c r="I8" s="60"/>
    </row>
    <row r="9" spans="1:9" x14ac:dyDescent="0.4">
      <c r="A9" t="s">
        <v>389</v>
      </c>
      <c r="H9" s="60"/>
    </row>
    <row r="10" spans="1:9" x14ac:dyDescent="0.4">
      <c r="A10" t="s">
        <v>390</v>
      </c>
      <c r="G10" s="60"/>
    </row>
    <row r="11" spans="1:9" x14ac:dyDescent="0.4">
      <c r="A11" t="s">
        <v>391</v>
      </c>
      <c r="G11" s="60"/>
    </row>
    <row r="12" spans="1:9" x14ac:dyDescent="0.4">
      <c r="A12" t="s">
        <v>302</v>
      </c>
      <c r="G12" s="60"/>
    </row>
    <row r="13" spans="1:9" x14ac:dyDescent="0.4">
      <c r="A13" t="s">
        <v>302</v>
      </c>
      <c r="G13" s="60"/>
    </row>
    <row r="14" spans="1:9" x14ac:dyDescent="0.4">
      <c r="A14" t="s">
        <v>392</v>
      </c>
      <c r="G14" s="60"/>
    </row>
    <row r="15" spans="1:9" x14ac:dyDescent="0.4">
      <c r="A15" t="s">
        <v>393</v>
      </c>
      <c r="G15" s="60"/>
    </row>
    <row r="16" spans="1:9" x14ac:dyDescent="0.4">
      <c r="A16" t="s">
        <v>304</v>
      </c>
    </row>
    <row r="17" spans="1:1" x14ac:dyDescent="0.4">
      <c r="A17" t="s">
        <v>394</v>
      </c>
    </row>
    <row r="18" spans="1:1" x14ac:dyDescent="0.4">
      <c r="A18" t="s">
        <v>305</v>
      </c>
    </row>
    <row r="19" spans="1:1" x14ac:dyDescent="0.4">
      <c r="A19" t="s">
        <v>395</v>
      </c>
    </row>
    <row r="20" spans="1:1" x14ac:dyDescent="0.4">
      <c r="A20" t="s">
        <v>311</v>
      </c>
    </row>
    <row r="21" spans="1:1" x14ac:dyDescent="0.4">
      <c r="A21" t="s">
        <v>396</v>
      </c>
    </row>
    <row r="22" spans="1:1" x14ac:dyDescent="0.4">
      <c r="A22" t="s">
        <v>313</v>
      </c>
    </row>
    <row r="23" spans="1:1" x14ac:dyDescent="0.4">
      <c r="A23" t="s">
        <v>314</v>
      </c>
    </row>
    <row r="24" spans="1:1" x14ac:dyDescent="0.4">
      <c r="A24" t="s">
        <v>315</v>
      </c>
    </row>
    <row r="25" spans="1:1" x14ac:dyDescent="0.4">
      <c r="A25" t="s">
        <v>316</v>
      </c>
    </row>
    <row r="26" spans="1:1" x14ac:dyDescent="0.4">
      <c r="A26" t="s">
        <v>317</v>
      </c>
    </row>
    <row r="27" spans="1:1" x14ac:dyDescent="0.4">
      <c r="A27" t="s">
        <v>318</v>
      </c>
    </row>
    <row r="28" spans="1:1" x14ac:dyDescent="0.4">
      <c r="A28" t="s">
        <v>323</v>
      </c>
    </row>
    <row r="29" spans="1:1" x14ac:dyDescent="0.4">
      <c r="A29" t="s">
        <v>397</v>
      </c>
    </row>
    <row r="30" spans="1:1" x14ac:dyDescent="0.4">
      <c r="A30" t="s">
        <v>398</v>
      </c>
    </row>
    <row r="31" spans="1:1" x14ac:dyDescent="0.4">
      <c r="A31" t="s">
        <v>324</v>
      </c>
    </row>
    <row r="32" spans="1:1" x14ac:dyDescent="0.4">
      <c r="A32" t="s">
        <v>399</v>
      </c>
    </row>
    <row r="33" spans="1:12" x14ac:dyDescent="0.4">
      <c r="A33" t="s">
        <v>325</v>
      </c>
    </row>
    <row r="34" spans="1:12" x14ac:dyDescent="0.4">
      <c r="A34" t="s">
        <v>400</v>
      </c>
    </row>
    <row r="35" spans="1:12" x14ac:dyDescent="0.4">
      <c r="A35" t="s">
        <v>401</v>
      </c>
    </row>
    <row r="36" spans="1:12" x14ac:dyDescent="0.4">
      <c r="A36" t="s">
        <v>327</v>
      </c>
    </row>
    <row r="37" spans="1:12" x14ac:dyDescent="0.4">
      <c r="A37" t="s">
        <v>328</v>
      </c>
    </row>
    <row r="38" spans="1:12" x14ac:dyDescent="0.4">
      <c r="A38" t="s">
        <v>329</v>
      </c>
    </row>
    <row r="39" spans="1:12" x14ac:dyDescent="0.4">
      <c r="A39" t="s">
        <v>330</v>
      </c>
    </row>
    <row r="40" spans="1:12" x14ac:dyDescent="0.4">
      <c r="A40" t="s">
        <v>402</v>
      </c>
      <c r="K40" s="60"/>
    </row>
    <row r="41" spans="1:12" x14ac:dyDescent="0.4">
      <c r="A41" t="s">
        <v>332</v>
      </c>
    </row>
    <row r="42" spans="1:12" x14ac:dyDescent="0.4">
      <c r="A42" t="s">
        <v>333</v>
      </c>
    </row>
    <row r="43" spans="1:12" x14ac:dyDescent="0.4">
      <c r="A43" t="s">
        <v>403</v>
      </c>
      <c r="L43" s="60"/>
    </row>
    <row r="44" spans="1:12" x14ac:dyDescent="0.4">
      <c r="A44" t="s">
        <v>337</v>
      </c>
    </row>
    <row r="45" spans="1:12" x14ac:dyDescent="0.4">
      <c r="A45" t="s">
        <v>338</v>
      </c>
    </row>
    <row r="46" spans="1:12" x14ac:dyDescent="0.4">
      <c r="A46" t="s">
        <v>404</v>
      </c>
      <c r="I46" s="60"/>
    </row>
    <row r="47" spans="1:12" x14ac:dyDescent="0.4">
      <c r="A47" t="s">
        <v>340</v>
      </c>
    </row>
    <row r="48" spans="1:12" x14ac:dyDescent="0.4">
      <c r="A48" t="s">
        <v>405</v>
      </c>
    </row>
    <row r="49" spans="1:10" x14ac:dyDescent="0.4">
      <c r="A49" t="s">
        <v>342</v>
      </c>
    </row>
    <row r="50" spans="1:10" x14ac:dyDescent="0.4">
      <c r="A50" t="s">
        <v>406</v>
      </c>
    </row>
    <row r="51" spans="1:10" x14ac:dyDescent="0.4">
      <c r="A51" t="s">
        <v>344</v>
      </c>
    </row>
    <row r="52" spans="1:10" x14ac:dyDescent="0.4">
      <c r="A52" t="s">
        <v>407</v>
      </c>
      <c r="J52" s="60"/>
    </row>
    <row r="53" spans="1:10" x14ac:dyDescent="0.4">
      <c r="A53" t="s">
        <v>348</v>
      </c>
    </row>
    <row r="54" spans="1:10" x14ac:dyDescent="0.4">
      <c r="A54" t="s">
        <v>408</v>
      </c>
      <c r="I54" s="60"/>
    </row>
    <row r="55" spans="1:10" x14ac:dyDescent="0.4">
      <c r="A55" t="s">
        <v>409</v>
      </c>
      <c r="H55" s="60"/>
    </row>
    <row r="56" spans="1:10" x14ac:dyDescent="0.4">
      <c r="A56" t="s">
        <v>410</v>
      </c>
      <c r="H56" s="60"/>
    </row>
    <row r="57" spans="1:10" x14ac:dyDescent="0.4">
      <c r="A57" t="s">
        <v>411</v>
      </c>
      <c r="I57" s="60"/>
    </row>
    <row r="58" spans="1:10" x14ac:dyDescent="0.4">
      <c r="A58" t="s">
        <v>412</v>
      </c>
      <c r="G58" s="60"/>
    </row>
    <row r="59" spans="1:10" x14ac:dyDescent="0.4">
      <c r="A59" t="s">
        <v>413</v>
      </c>
      <c r="G59" s="60"/>
    </row>
    <row r="60" spans="1:10" x14ac:dyDescent="0.4">
      <c r="A60" t="s">
        <v>414</v>
      </c>
      <c r="G60" s="60"/>
    </row>
    <row r="61" spans="1:10" x14ac:dyDescent="0.4">
      <c r="A61" t="s">
        <v>415</v>
      </c>
      <c r="G61" s="60"/>
    </row>
    <row r="62" spans="1:10" x14ac:dyDescent="0.4">
      <c r="A62" t="s">
        <v>416</v>
      </c>
      <c r="H62" s="60"/>
    </row>
    <row r="63" spans="1:10" x14ac:dyDescent="0.4">
      <c r="A63" t="s">
        <v>358</v>
      </c>
    </row>
    <row r="64" spans="1:10" x14ac:dyDescent="0.4">
      <c r="A64" t="s">
        <v>417</v>
      </c>
    </row>
    <row r="65" spans="1:8" x14ac:dyDescent="0.4">
      <c r="A65" t="s">
        <v>359</v>
      </c>
    </row>
    <row r="66" spans="1:8" x14ac:dyDescent="0.4">
      <c r="A66" t="s">
        <v>418</v>
      </c>
      <c r="G66" s="60"/>
    </row>
    <row r="67" spans="1:8" x14ac:dyDescent="0.4">
      <c r="A67" t="s">
        <v>419</v>
      </c>
      <c r="G67" s="60"/>
    </row>
    <row r="68" spans="1:8" x14ac:dyDescent="0.4">
      <c r="A68" t="s">
        <v>373</v>
      </c>
    </row>
    <row r="69" spans="1:8" x14ac:dyDescent="0.4">
      <c r="A69" t="s">
        <v>374</v>
      </c>
      <c r="G69" s="60"/>
    </row>
    <row r="70" spans="1:8" x14ac:dyDescent="0.4">
      <c r="A70" t="s">
        <v>420</v>
      </c>
      <c r="G70" s="60"/>
    </row>
    <row r="71" spans="1:8" x14ac:dyDescent="0.4">
      <c r="A71" t="s">
        <v>378</v>
      </c>
    </row>
    <row r="72" spans="1:8" x14ac:dyDescent="0.4">
      <c r="A72" t="s">
        <v>421</v>
      </c>
      <c r="H72" s="60"/>
    </row>
    <row r="73" spans="1:8" x14ac:dyDescent="0.4">
      <c r="A73" t="s">
        <v>380</v>
      </c>
    </row>
    <row r="74" spans="1:8" x14ac:dyDescent="0.4">
      <c r="A74" t="s">
        <v>381</v>
      </c>
    </row>
  </sheetData>
  <sortState xmlns:xlrd2="http://schemas.microsoft.com/office/spreadsheetml/2017/richdata2" ref="A1:A75">
    <sortCondition ref="A1:A7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CFBAF-3314-4FB3-B1FB-36047CC14336}">
  <dimension ref="A1:L240"/>
  <sheetViews>
    <sheetView workbookViewId="0"/>
  </sheetViews>
  <sheetFormatPr defaultColWidth="11.44140625" defaultRowHeight="12.3" x14ac:dyDescent="0.4"/>
  <cols>
    <col min="1" max="1" width="51.71875" customWidth="1"/>
    <col min="2" max="2" width="32.71875" customWidth="1"/>
    <col min="3" max="4" width="32.71875" style="61" customWidth="1"/>
    <col min="5" max="5" width="51.71875" customWidth="1"/>
    <col min="6" max="7" width="11.44140625" customWidth="1"/>
  </cols>
  <sheetData>
    <row r="1" spans="1:9" x14ac:dyDescent="0.4">
      <c r="A1" t="s">
        <v>422</v>
      </c>
      <c r="B1" t="str">
        <f t="shared" ref="B1:B32" si="0">E1&amp;" "&amp;F1&amp;" "&amp;G1&amp;" "&amp;H1&amp;" "&amp;I1&amp;" "&amp;J1&amp;" "&amp;K1&amp;" "&amp;L1&amp;" "&amp;M1</f>
        <v xml:space="preserve">3D Parts 1      </v>
      </c>
      <c r="C1" s="62" t="s">
        <v>423</v>
      </c>
      <c r="E1" t="s">
        <v>424</v>
      </c>
      <c r="F1" t="s">
        <v>425</v>
      </c>
      <c r="G1">
        <v>1</v>
      </c>
    </row>
    <row r="2" spans="1:9" x14ac:dyDescent="0.4">
      <c r="A2" t="s">
        <v>426</v>
      </c>
      <c r="B2" t="str">
        <f t="shared" si="0"/>
        <v xml:space="preserve">CONTROLLER BOX BACK COVER     </v>
      </c>
      <c r="C2" s="61" t="s">
        <v>427</v>
      </c>
      <c r="D2" s="61" t="str">
        <f t="shared" ref="D2:D61" si="1">RIGHT(C2)</f>
        <v xml:space="preserve"> </v>
      </c>
      <c r="E2" t="s">
        <v>428</v>
      </c>
      <c r="F2" t="s">
        <v>429</v>
      </c>
      <c r="G2" t="s">
        <v>430</v>
      </c>
      <c r="H2" t="s">
        <v>431</v>
      </c>
    </row>
    <row r="3" spans="1:9" x14ac:dyDescent="0.4">
      <c r="A3" t="s">
        <v>432</v>
      </c>
      <c r="B3" t="str">
        <f t="shared" si="0"/>
        <v xml:space="preserve">CONTROLLER BOX BACK  1    </v>
      </c>
      <c r="C3" s="61" t="s">
        <v>433</v>
      </c>
      <c r="D3" s="61" t="str">
        <f t="shared" si="1"/>
        <v xml:space="preserve"> </v>
      </c>
      <c r="E3" t="s">
        <v>428</v>
      </c>
      <c r="F3" t="s">
        <v>429</v>
      </c>
      <c r="G3" t="s">
        <v>430</v>
      </c>
      <c r="I3">
        <v>1</v>
      </c>
    </row>
    <row r="4" spans="1:9" x14ac:dyDescent="0.4">
      <c r="A4" t="s">
        <v>434</v>
      </c>
      <c r="B4" t="str">
        <f t="shared" si="0"/>
        <v xml:space="preserve">CONTROLLER BOX FRONT COVER     </v>
      </c>
      <c r="C4" s="61" t="s">
        <v>435</v>
      </c>
      <c r="D4" s="61" t="str">
        <f t="shared" si="1"/>
        <v xml:space="preserve"> </v>
      </c>
      <c r="E4" t="s">
        <v>428</v>
      </c>
      <c r="F4" t="s">
        <v>429</v>
      </c>
      <c r="G4" t="s">
        <v>436</v>
      </c>
      <c r="H4" t="s">
        <v>431</v>
      </c>
    </row>
    <row r="5" spans="1:9" x14ac:dyDescent="0.4">
      <c r="A5" t="s">
        <v>437</v>
      </c>
      <c r="B5" t="str">
        <f t="shared" si="0"/>
        <v xml:space="preserve">CONTROLLER BOX FRONT  1    </v>
      </c>
      <c r="C5" s="61" t="s">
        <v>438</v>
      </c>
      <c r="D5" s="61" t="str">
        <f t="shared" si="1"/>
        <v xml:space="preserve"> </v>
      </c>
      <c r="E5" t="s">
        <v>428</v>
      </c>
      <c r="F5" t="s">
        <v>429</v>
      </c>
      <c r="G5" t="s">
        <v>436</v>
      </c>
      <c r="I5">
        <v>1</v>
      </c>
    </row>
    <row r="6" spans="1:9" x14ac:dyDescent="0.4">
      <c r="A6" t="s">
        <v>304</v>
      </c>
      <c r="B6" t="str">
        <f t="shared" si="0"/>
        <v xml:space="preserve">DIN 125 M8  4    </v>
      </c>
      <c r="C6" s="61" t="s">
        <v>439</v>
      </c>
      <c r="D6" s="61" t="str">
        <f t="shared" si="1"/>
        <v xml:space="preserve"> </v>
      </c>
      <c r="E6" t="s">
        <v>440</v>
      </c>
      <c r="F6">
        <v>125</v>
      </c>
      <c r="G6" t="s">
        <v>441</v>
      </c>
      <c r="I6">
        <v>4</v>
      </c>
    </row>
    <row r="7" spans="1:9" x14ac:dyDescent="0.4">
      <c r="A7" t="s">
        <v>442</v>
      </c>
      <c r="B7" t="str">
        <f t="shared" si="0"/>
        <v xml:space="preserve">DIN 562 M4  27    </v>
      </c>
      <c r="C7" s="61" t="s">
        <v>443</v>
      </c>
      <c r="D7" s="61" t="str">
        <f t="shared" si="1"/>
        <v xml:space="preserve"> </v>
      </c>
      <c r="E7" t="s">
        <v>440</v>
      </c>
      <c r="F7">
        <v>562</v>
      </c>
      <c r="G7" t="s">
        <v>444</v>
      </c>
      <c r="I7">
        <v>27</v>
      </c>
    </row>
    <row r="8" spans="1:9" x14ac:dyDescent="0.4">
      <c r="A8" t="s">
        <v>445</v>
      </c>
      <c r="B8" t="str">
        <f t="shared" si="0"/>
        <v xml:space="preserve">DIN 562 M4  9    </v>
      </c>
      <c r="C8" s="61" t="s">
        <v>446</v>
      </c>
      <c r="D8" s="61" t="str">
        <f t="shared" si="1"/>
        <v xml:space="preserve"> </v>
      </c>
      <c r="E8" t="s">
        <v>440</v>
      </c>
      <c r="F8">
        <v>562</v>
      </c>
      <c r="G8" t="s">
        <v>444</v>
      </c>
      <c r="I8">
        <v>9</v>
      </c>
    </row>
    <row r="9" spans="1:9" x14ac:dyDescent="0.4">
      <c r="A9" t="s">
        <v>447</v>
      </c>
      <c r="B9" t="str">
        <f t="shared" si="0"/>
        <v xml:space="preserve">DIN 562 M4  9    </v>
      </c>
      <c r="C9" s="61" t="s">
        <v>446</v>
      </c>
      <c r="D9" s="61" t="str">
        <f t="shared" si="1"/>
        <v xml:space="preserve"> </v>
      </c>
      <c r="E9" t="s">
        <v>440</v>
      </c>
      <c r="F9">
        <v>562</v>
      </c>
      <c r="G9" t="s">
        <v>444</v>
      </c>
      <c r="I9">
        <v>9</v>
      </c>
    </row>
    <row r="10" spans="1:9" x14ac:dyDescent="0.4">
      <c r="A10" t="s">
        <v>448</v>
      </c>
      <c r="B10" t="str">
        <f t="shared" si="0"/>
        <v xml:space="preserve">DIN 562 M4  9    </v>
      </c>
      <c r="C10" s="61" t="s">
        <v>446</v>
      </c>
      <c r="D10" s="61" t="str">
        <f t="shared" si="1"/>
        <v xml:space="preserve"> </v>
      </c>
      <c r="E10" t="s">
        <v>440</v>
      </c>
      <c r="F10">
        <v>562</v>
      </c>
      <c r="G10" t="s">
        <v>444</v>
      </c>
      <c r="I10" s="60">
        <v>9</v>
      </c>
    </row>
    <row r="11" spans="1:9" x14ac:dyDescent="0.4">
      <c r="A11" t="s">
        <v>305</v>
      </c>
      <c r="B11" t="str">
        <f t="shared" si="0"/>
        <v xml:space="preserve">DIN 562 M4  42    </v>
      </c>
      <c r="C11" s="61" t="s">
        <v>449</v>
      </c>
      <c r="D11" s="61" t="str">
        <f t="shared" si="1"/>
        <v xml:space="preserve"> </v>
      </c>
      <c r="E11" t="s">
        <v>440</v>
      </c>
      <c r="F11">
        <v>562</v>
      </c>
      <c r="G11" t="s">
        <v>444</v>
      </c>
      <c r="I11">
        <v>42</v>
      </c>
    </row>
    <row r="12" spans="1:9" x14ac:dyDescent="0.4">
      <c r="A12" t="s">
        <v>311</v>
      </c>
      <c r="B12" t="str">
        <f t="shared" si="0"/>
        <v xml:space="preserve">DIN 9021 M3  8    </v>
      </c>
      <c r="C12" s="61" t="s">
        <v>450</v>
      </c>
      <c r="D12" s="61" t="str">
        <f t="shared" si="1"/>
        <v xml:space="preserve"> </v>
      </c>
      <c r="E12" t="s">
        <v>440</v>
      </c>
      <c r="F12">
        <v>9021</v>
      </c>
      <c r="G12" t="s">
        <v>451</v>
      </c>
      <c r="I12">
        <v>8</v>
      </c>
    </row>
    <row r="13" spans="1:9" x14ac:dyDescent="0.4">
      <c r="A13" t="s">
        <v>452</v>
      </c>
      <c r="B13" t="str">
        <f t="shared" si="0"/>
        <v xml:space="preserve">DIN 9021 M5  12    </v>
      </c>
      <c r="C13" s="61" t="s">
        <v>453</v>
      </c>
      <c r="D13" s="61" t="str">
        <f t="shared" si="1"/>
        <v xml:space="preserve"> </v>
      </c>
      <c r="E13" t="s">
        <v>440</v>
      </c>
      <c r="F13">
        <v>9021</v>
      </c>
      <c r="G13" t="s">
        <v>454</v>
      </c>
      <c r="I13">
        <v>12</v>
      </c>
    </row>
    <row r="14" spans="1:9" x14ac:dyDescent="0.4">
      <c r="A14" t="s">
        <v>313</v>
      </c>
      <c r="B14" t="str">
        <f t="shared" si="0"/>
        <v xml:space="preserve">DIN 9021 M5  4    </v>
      </c>
      <c r="C14" s="61" t="s">
        <v>455</v>
      </c>
      <c r="D14" s="61" t="str">
        <f t="shared" si="1"/>
        <v xml:space="preserve"> </v>
      </c>
      <c r="E14" t="s">
        <v>440</v>
      </c>
      <c r="F14">
        <v>9021</v>
      </c>
      <c r="G14" t="s">
        <v>454</v>
      </c>
      <c r="I14">
        <v>4</v>
      </c>
    </row>
    <row r="15" spans="1:9" x14ac:dyDescent="0.4">
      <c r="A15" t="s">
        <v>314</v>
      </c>
      <c r="B15" t="str">
        <f t="shared" si="0"/>
        <v xml:space="preserve">DIN 9021 M5  21    </v>
      </c>
      <c r="C15" s="61" t="s">
        <v>456</v>
      </c>
      <c r="D15" s="61" t="str">
        <f t="shared" si="1"/>
        <v xml:space="preserve"> </v>
      </c>
      <c r="E15" t="s">
        <v>440</v>
      </c>
      <c r="F15">
        <v>9021</v>
      </c>
      <c r="G15" t="s">
        <v>454</v>
      </c>
      <c r="I15">
        <v>21</v>
      </c>
    </row>
    <row r="16" spans="1:9" x14ac:dyDescent="0.4">
      <c r="A16" t="s">
        <v>315</v>
      </c>
      <c r="B16" t="str">
        <f t="shared" si="0"/>
        <v xml:space="preserve">DIN 9021 M5  3    </v>
      </c>
      <c r="C16" s="61" t="s">
        <v>457</v>
      </c>
      <c r="D16" s="61" t="str">
        <f t="shared" si="1"/>
        <v xml:space="preserve"> </v>
      </c>
      <c r="E16" t="s">
        <v>440</v>
      </c>
      <c r="F16">
        <v>9021</v>
      </c>
      <c r="G16" t="s">
        <v>454</v>
      </c>
      <c r="I16">
        <v>3</v>
      </c>
    </row>
    <row r="17" spans="1:11" x14ac:dyDescent="0.4">
      <c r="A17" t="s">
        <v>458</v>
      </c>
      <c r="B17" t="str">
        <f t="shared" si="0"/>
        <v xml:space="preserve">DIN 9021 M5  9    </v>
      </c>
      <c r="C17" s="61" t="s">
        <v>459</v>
      </c>
      <c r="D17" s="61" t="str">
        <f t="shared" si="1"/>
        <v xml:space="preserve"> </v>
      </c>
      <c r="E17" t="s">
        <v>440</v>
      </c>
      <c r="F17">
        <v>9021</v>
      </c>
      <c r="G17" t="s">
        <v>454</v>
      </c>
      <c r="I17">
        <v>9</v>
      </c>
    </row>
    <row r="18" spans="1:11" x14ac:dyDescent="0.4">
      <c r="A18" t="s">
        <v>460</v>
      </c>
      <c r="B18" t="str">
        <f t="shared" si="0"/>
        <v xml:space="preserve">DIN 9021 M5  3    </v>
      </c>
      <c r="C18" s="61" t="s">
        <v>457</v>
      </c>
      <c r="D18" s="61" t="str">
        <f t="shared" si="1"/>
        <v xml:space="preserve"> </v>
      </c>
      <c r="E18" t="s">
        <v>440</v>
      </c>
      <c r="F18">
        <v>9021</v>
      </c>
      <c r="G18" t="s">
        <v>454</v>
      </c>
      <c r="I18">
        <v>3</v>
      </c>
    </row>
    <row r="19" spans="1:11" x14ac:dyDescent="0.4">
      <c r="A19" t="s">
        <v>317</v>
      </c>
      <c r="B19" t="str">
        <f t="shared" si="0"/>
        <v xml:space="preserve">DIN 9021 M5      </v>
      </c>
      <c r="C19" s="61" t="s">
        <v>461</v>
      </c>
      <c r="D19" s="61" t="str">
        <f t="shared" si="1"/>
        <v xml:space="preserve"> </v>
      </c>
      <c r="E19" t="s">
        <v>440</v>
      </c>
      <c r="F19">
        <v>9021</v>
      </c>
      <c r="G19" t="s">
        <v>454</v>
      </c>
    </row>
    <row r="20" spans="1:11" x14ac:dyDescent="0.4">
      <c r="A20" t="s">
        <v>462</v>
      </c>
      <c r="B20" t="str">
        <f t="shared" si="0"/>
        <v xml:space="preserve">DIN 912 M3 x 10  9  </v>
      </c>
      <c r="C20" s="61" t="s">
        <v>463</v>
      </c>
      <c r="D20" s="61" t="str">
        <f t="shared" si="1"/>
        <v xml:space="preserve"> </v>
      </c>
      <c r="E20" t="s">
        <v>440</v>
      </c>
      <c r="F20">
        <v>912</v>
      </c>
      <c r="G20" t="s">
        <v>451</v>
      </c>
      <c r="H20" t="s">
        <v>464</v>
      </c>
      <c r="I20">
        <v>10</v>
      </c>
      <c r="K20">
        <v>9</v>
      </c>
    </row>
    <row r="21" spans="1:11" x14ac:dyDescent="0.4">
      <c r="A21" t="s">
        <v>323</v>
      </c>
      <c r="B21" t="str">
        <f t="shared" si="0"/>
        <v xml:space="preserve">DIN 912 M3 x 10    </v>
      </c>
      <c r="C21" s="61" t="s">
        <v>465</v>
      </c>
      <c r="D21" s="61" t="str">
        <f t="shared" si="1"/>
        <v xml:space="preserve"> </v>
      </c>
      <c r="E21" t="s">
        <v>440</v>
      </c>
      <c r="F21">
        <v>912</v>
      </c>
      <c r="G21" t="s">
        <v>451</v>
      </c>
      <c r="H21" t="s">
        <v>464</v>
      </c>
      <c r="I21">
        <v>10</v>
      </c>
    </row>
    <row r="22" spans="1:11" x14ac:dyDescent="0.4">
      <c r="A22" t="s">
        <v>466</v>
      </c>
      <c r="B22" t="str">
        <f t="shared" si="0"/>
        <v xml:space="preserve">DIN 912 M4 x 10  28  </v>
      </c>
      <c r="C22" s="61" t="s">
        <v>467</v>
      </c>
      <c r="D22" s="61" t="str">
        <f t="shared" si="1"/>
        <v xml:space="preserve"> </v>
      </c>
      <c r="E22" t="s">
        <v>440</v>
      </c>
      <c r="F22">
        <v>912</v>
      </c>
      <c r="G22" t="s">
        <v>444</v>
      </c>
      <c r="H22" t="s">
        <v>464</v>
      </c>
      <c r="I22">
        <v>10</v>
      </c>
      <c r="K22" s="60">
        <v>28</v>
      </c>
    </row>
    <row r="23" spans="1:11" x14ac:dyDescent="0.4">
      <c r="A23" t="s">
        <v>468</v>
      </c>
      <c r="B23" t="str">
        <f t="shared" si="0"/>
        <v xml:space="preserve">DIN 912 M4 x 10  9  </v>
      </c>
      <c r="C23" s="61" t="s">
        <v>469</v>
      </c>
      <c r="D23" s="61" t="str">
        <f t="shared" si="1"/>
        <v xml:space="preserve"> </v>
      </c>
      <c r="E23" t="s">
        <v>440</v>
      </c>
      <c r="F23">
        <v>912</v>
      </c>
      <c r="G23" t="s">
        <v>444</v>
      </c>
      <c r="H23" t="s">
        <v>464</v>
      </c>
      <c r="I23">
        <v>10</v>
      </c>
      <c r="K23">
        <v>9</v>
      </c>
    </row>
    <row r="24" spans="1:11" x14ac:dyDescent="0.4">
      <c r="A24" t="s">
        <v>470</v>
      </c>
      <c r="B24" t="str">
        <f t="shared" si="0"/>
        <v xml:space="preserve">DIN 912 M4 x 10  9  </v>
      </c>
      <c r="C24" s="61" t="s">
        <v>469</v>
      </c>
      <c r="D24" s="61" t="str">
        <f t="shared" si="1"/>
        <v xml:space="preserve"> </v>
      </c>
      <c r="E24" t="s">
        <v>440</v>
      </c>
      <c r="F24">
        <v>912</v>
      </c>
      <c r="G24" t="s">
        <v>444</v>
      </c>
      <c r="H24" t="s">
        <v>464</v>
      </c>
      <c r="I24">
        <v>10</v>
      </c>
      <c r="K24">
        <v>9</v>
      </c>
    </row>
    <row r="25" spans="1:11" x14ac:dyDescent="0.4">
      <c r="A25" t="s">
        <v>471</v>
      </c>
      <c r="B25" t="str">
        <f t="shared" si="0"/>
        <v xml:space="preserve">DIN 912 M4 x 10  9  </v>
      </c>
      <c r="C25" s="61" t="s">
        <v>469</v>
      </c>
      <c r="D25" s="61" t="str">
        <f t="shared" si="1"/>
        <v xml:space="preserve"> </v>
      </c>
      <c r="E25" t="s">
        <v>440</v>
      </c>
      <c r="F25">
        <v>912</v>
      </c>
      <c r="G25" t="s">
        <v>444</v>
      </c>
      <c r="H25" t="s">
        <v>464</v>
      </c>
      <c r="I25">
        <v>10</v>
      </c>
      <c r="K25">
        <v>9</v>
      </c>
    </row>
    <row r="26" spans="1:11" x14ac:dyDescent="0.4">
      <c r="A26" t="s">
        <v>324</v>
      </c>
      <c r="B26" t="str">
        <f t="shared" si="0"/>
        <v xml:space="preserve">DIN 912 M4 x 10    </v>
      </c>
      <c r="C26" s="61" t="s">
        <v>472</v>
      </c>
      <c r="D26" s="61" t="str">
        <f t="shared" si="1"/>
        <v xml:space="preserve"> </v>
      </c>
      <c r="E26" t="s">
        <v>440</v>
      </c>
      <c r="F26">
        <v>912</v>
      </c>
      <c r="G26" t="s">
        <v>444</v>
      </c>
      <c r="H26" t="s">
        <v>464</v>
      </c>
      <c r="I26">
        <v>10</v>
      </c>
    </row>
    <row r="27" spans="1:11" x14ac:dyDescent="0.4">
      <c r="A27" t="s">
        <v>473</v>
      </c>
      <c r="B27" t="str">
        <f t="shared" si="0"/>
        <v xml:space="preserve">DIN 912 M5 x 10  4  </v>
      </c>
      <c r="C27" s="61" t="s">
        <v>474</v>
      </c>
      <c r="D27" s="61" t="str">
        <f t="shared" si="1"/>
        <v xml:space="preserve"> </v>
      </c>
      <c r="E27" t="s">
        <v>440</v>
      </c>
      <c r="F27">
        <v>912</v>
      </c>
      <c r="G27" t="s">
        <v>454</v>
      </c>
      <c r="H27" t="s">
        <v>464</v>
      </c>
      <c r="I27">
        <v>10</v>
      </c>
      <c r="K27">
        <v>4</v>
      </c>
    </row>
    <row r="28" spans="1:11" x14ac:dyDescent="0.4">
      <c r="A28" t="s">
        <v>475</v>
      </c>
      <c r="B28" t="str">
        <f t="shared" si="0"/>
        <v xml:space="preserve">DIN 912 M5 x 30  12  </v>
      </c>
      <c r="C28" s="61" t="s">
        <v>476</v>
      </c>
      <c r="D28" s="61" t="str">
        <f t="shared" si="1"/>
        <v xml:space="preserve"> </v>
      </c>
      <c r="E28" t="s">
        <v>440</v>
      </c>
      <c r="F28">
        <v>912</v>
      </c>
      <c r="G28" t="s">
        <v>454</v>
      </c>
      <c r="H28" t="s">
        <v>464</v>
      </c>
      <c r="I28">
        <v>30</v>
      </c>
      <c r="K28">
        <v>12</v>
      </c>
    </row>
    <row r="29" spans="1:11" x14ac:dyDescent="0.4">
      <c r="A29" t="s">
        <v>327</v>
      </c>
      <c r="B29" t="str">
        <f t="shared" si="0"/>
        <v xml:space="preserve">DIN 912 M5 x 30  4  </v>
      </c>
      <c r="C29" s="61" t="s">
        <v>477</v>
      </c>
      <c r="D29" s="61" t="str">
        <f t="shared" si="1"/>
        <v xml:space="preserve"> </v>
      </c>
      <c r="E29" t="s">
        <v>440</v>
      </c>
      <c r="F29">
        <v>912</v>
      </c>
      <c r="G29" t="s">
        <v>454</v>
      </c>
      <c r="H29" t="s">
        <v>464</v>
      </c>
      <c r="I29">
        <v>30</v>
      </c>
      <c r="K29">
        <v>4</v>
      </c>
    </row>
    <row r="30" spans="1:11" x14ac:dyDescent="0.4">
      <c r="A30" t="s">
        <v>328</v>
      </c>
      <c r="B30" t="str">
        <f t="shared" si="0"/>
        <v xml:space="preserve">DIN 912 M5 x 30  1  </v>
      </c>
      <c r="C30" s="61" t="s">
        <v>478</v>
      </c>
      <c r="D30" s="61" t="str">
        <f t="shared" si="1"/>
        <v xml:space="preserve"> </v>
      </c>
      <c r="E30" t="s">
        <v>440</v>
      </c>
      <c r="F30">
        <v>912</v>
      </c>
      <c r="G30" t="s">
        <v>454</v>
      </c>
      <c r="H30" t="s">
        <v>464</v>
      </c>
      <c r="I30">
        <v>30</v>
      </c>
      <c r="K30">
        <v>1</v>
      </c>
    </row>
    <row r="31" spans="1:11" x14ac:dyDescent="0.4">
      <c r="A31" t="s">
        <v>479</v>
      </c>
      <c r="B31" t="str">
        <f t="shared" si="0"/>
        <v xml:space="preserve">DIN 912 M5 x 30  9  </v>
      </c>
      <c r="C31" s="61" t="s">
        <v>480</v>
      </c>
      <c r="D31" s="61" t="str">
        <f t="shared" si="1"/>
        <v xml:space="preserve"> </v>
      </c>
      <c r="E31" t="s">
        <v>440</v>
      </c>
      <c r="F31">
        <v>912</v>
      </c>
      <c r="G31" t="s">
        <v>454</v>
      </c>
      <c r="H31" t="s">
        <v>464</v>
      </c>
      <c r="I31">
        <v>30</v>
      </c>
      <c r="K31">
        <v>9</v>
      </c>
    </row>
    <row r="32" spans="1:11" x14ac:dyDescent="0.4">
      <c r="A32" t="s">
        <v>329</v>
      </c>
      <c r="B32" t="str">
        <f t="shared" si="0"/>
        <v xml:space="preserve">DIN 912 M5 x 30    </v>
      </c>
      <c r="C32" s="61" t="s">
        <v>481</v>
      </c>
      <c r="D32" s="61" t="str">
        <f t="shared" si="1"/>
        <v xml:space="preserve"> </v>
      </c>
      <c r="E32" t="s">
        <v>440</v>
      </c>
      <c r="F32">
        <v>912</v>
      </c>
      <c r="G32" t="s">
        <v>454</v>
      </c>
      <c r="H32" t="s">
        <v>464</v>
      </c>
      <c r="I32">
        <v>30</v>
      </c>
    </row>
    <row r="33" spans="1:12" x14ac:dyDescent="0.4">
      <c r="A33" t="s">
        <v>482</v>
      </c>
      <c r="B33" t="str">
        <f t="shared" ref="B33:B61" si="2">E33&amp;" "&amp;F33&amp;" "&amp;G33&amp;" "&amp;H33&amp;" "&amp;I33&amp;" "&amp;J33&amp;" "&amp;K33&amp;" "&amp;L33&amp;" "&amp;M33</f>
        <v xml:space="preserve">DIN 912 M5 x 30    </v>
      </c>
      <c r="C33" s="61" t="s">
        <v>481</v>
      </c>
      <c r="D33" s="61" t="str">
        <f t="shared" si="1"/>
        <v xml:space="preserve"> </v>
      </c>
      <c r="E33" t="s">
        <v>440</v>
      </c>
      <c r="F33">
        <v>912</v>
      </c>
      <c r="G33" t="s">
        <v>454</v>
      </c>
      <c r="H33" t="s">
        <v>464</v>
      </c>
      <c r="I33">
        <v>30</v>
      </c>
    </row>
    <row r="34" spans="1:12" x14ac:dyDescent="0.4">
      <c r="A34" t="s">
        <v>332</v>
      </c>
      <c r="B34" t="str">
        <f t="shared" si="2"/>
        <v xml:space="preserve">DIN 912 M5 x 40  5  </v>
      </c>
      <c r="C34" s="61" t="s">
        <v>483</v>
      </c>
      <c r="D34" s="61" t="str">
        <f t="shared" si="1"/>
        <v xml:space="preserve"> </v>
      </c>
      <c r="E34" t="s">
        <v>440</v>
      </c>
      <c r="F34">
        <v>912</v>
      </c>
      <c r="G34" t="s">
        <v>454</v>
      </c>
      <c r="H34" t="s">
        <v>464</v>
      </c>
      <c r="I34">
        <v>40</v>
      </c>
      <c r="K34">
        <v>5</v>
      </c>
    </row>
    <row r="35" spans="1:12" x14ac:dyDescent="0.4">
      <c r="A35" t="s">
        <v>333</v>
      </c>
      <c r="B35" t="str">
        <f t="shared" si="2"/>
        <v xml:space="preserve">DIN 912 M5 x 40    </v>
      </c>
      <c r="C35" s="61" t="s">
        <v>484</v>
      </c>
      <c r="D35" s="61" t="str">
        <f t="shared" si="1"/>
        <v xml:space="preserve"> </v>
      </c>
      <c r="E35" t="s">
        <v>440</v>
      </c>
      <c r="F35">
        <v>912</v>
      </c>
      <c r="G35" t="s">
        <v>454</v>
      </c>
      <c r="H35" t="s">
        <v>464</v>
      </c>
      <c r="I35">
        <v>40</v>
      </c>
    </row>
    <row r="36" spans="1:12" x14ac:dyDescent="0.4">
      <c r="A36" t="s">
        <v>485</v>
      </c>
      <c r="B36" t="str">
        <f t="shared" si="2"/>
        <v xml:space="preserve">DIN 912 M8 x 60  2  </v>
      </c>
      <c r="C36" s="61" t="s">
        <v>486</v>
      </c>
      <c r="D36" s="61" t="str">
        <f t="shared" si="1"/>
        <v xml:space="preserve"> </v>
      </c>
      <c r="E36" t="s">
        <v>440</v>
      </c>
      <c r="F36">
        <v>912</v>
      </c>
      <c r="G36" t="s">
        <v>441</v>
      </c>
      <c r="H36" t="s">
        <v>464</v>
      </c>
      <c r="I36">
        <v>60</v>
      </c>
      <c r="K36">
        <v>2</v>
      </c>
      <c r="L36" s="60"/>
    </row>
    <row r="37" spans="1:12" x14ac:dyDescent="0.4">
      <c r="A37" t="s">
        <v>337</v>
      </c>
      <c r="B37" t="str">
        <f t="shared" si="2"/>
        <v xml:space="preserve">DIN 912 M8 x 70    </v>
      </c>
      <c r="C37" s="61" t="s">
        <v>487</v>
      </c>
      <c r="D37" s="61" t="str">
        <f t="shared" si="1"/>
        <v xml:space="preserve"> </v>
      </c>
      <c r="E37" t="s">
        <v>440</v>
      </c>
      <c r="F37">
        <v>912</v>
      </c>
      <c r="G37" t="s">
        <v>441</v>
      </c>
      <c r="H37" t="s">
        <v>464</v>
      </c>
      <c r="I37">
        <v>70</v>
      </c>
    </row>
    <row r="38" spans="1:12" x14ac:dyDescent="0.4">
      <c r="A38" t="s">
        <v>340</v>
      </c>
      <c r="B38" t="str">
        <f t="shared" si="2"/>
        <v xml:space="preserve">DIN 985 M5.  3    </v>
      </c>
      <c r="C38" s="61" t="s">
        <v>488</v>
      </c>
      <c r="D38" s="61" t="str">
        <f t="shared" si="1"/>
        <v xml:space="preserve"> </v>
      </c>
      <c r="E38" t="s">
        <v>440</v>
      </c>
      <c r="F38">
        <v>985</v>
      </c>
      <c r="G38" t="s">
        <v>489</v>
      </c>
      <c r="I38">
        <v>3</v>
      </c>
    </row>
    <row r="39" spans="1:12" x14ac:dyDescent="0.4">
      <c r="A39" t="s">
        <v>342</v>
      </c>
      <c r="B39" t="str">
        <f t="shared" si="2"/>
        <v xml:space="preserve">DIN 985 M8.  2    </v>
      </c>
      <c r="C39" s="61" t="s">
        <v>490</v>
      </c>
      <c r="D39" s="61" t="str">
        <f t="shared" si="1"/>
        <v xml:space="preserve"> </v>
      </c>
      <c r="E39" t="s">
        <v>440</v>
      </c>
      <c r="F39">
        <v>985</v>
      </c>
      <c r="G39" t="s">
        <v>491</v>
      </c>
      <c r="I39">
        <v>2</v>
      </c>
    </row>
    <row r="40" spans="1:12" x14ac:dyDescent="0.4">
      <c r="A40" t="s">
        <v>492</v>
      </c>
      <c r="B40" t="str">
        <f t="shared" si="2"/>
        <v xml:space="preserve">M0001 1       </v>
      </c>
      <c r="C40" s="61" t="s">
        <v>493</v>
      </c>
      <c r="D40" s="61" t="str">
        <f t="shared" si="1"/>
        <v xml:space="preserve"> </v>
      </c>
      <c r="E40" t="s">
        <v>20</v>
      </c>
      <c r="F40">
        <v>1</v>
      </c>
      <c r="G40" s="60"/>
    </row>
    <row r="41" spans="1:12" x14ac:dyDescent="0.4">
      <c r="A41" t="s">
        <v>494</v>
      </c>
      <c r="B41" t="str">
        <f t="shared" si="2"/>
        <v xml:space="preserve">M0001 1       </v>
      </c>
      <c r="C41" s="61" t="s">
        <v>493</v>
      </c>
      <c r="D41" s="61" t="str">
        <f t="shared" si="1"/>
        <v xml:space="preserve"> </v>
      </c>
      <c r="E41" t="s">
        <v>20</v>
      </c>
      <c r="F41">
        <v>1</v>
      </c>
      <c r="G41" s="60"/>
    </row>
    <row r="42" spans="1:12" x14ac:dyDescent="0.4">
      <c r="A42" t="s">
        <v>495</v>
      </c>
      <c r="B42" t="str">
        <f t="shared" si="2"/>
        <v xml:space="preserve">M0002 1       </v>
      </c>
      <c r="C42" s="61" t="s">
        <v>496</v>
      </c>
      <c r="D42" s="61" t="str">
        <f t="shared" si="1"/>
        <v xml:space="preserve"> </v>
      </c>
      <c r="E42" t="s">
        <v>24</v>
      </c>
      <c r="F42">
        <v>1</v>
      </c>
      <c r="G42" s="60"/>
    </row>
    <row r="43" spans="1:12" x14ac:dyDescent="0.4">
      <c r="A43" t="s">
        <v>497</v>
      </c>
      <c r="B43" t="str">
        <f t="shared" si="2"/>
        <v xml:space="preserve">M0002 1       </v>
      </c>
      <c r="C43" s="61" t="s">
        <v>496</v>
      </c>
      <c r="D43" s="61" t="str">
        <f t="shared" si="1"/>
        <v xml:space="preserve"> </v>
      </c>
      <c r="E43" t="s">
        <v>24</v>
      </c>
      <c r="F43">
        <v>1</v>
      </c>
      <c r="G43" s="60"/>
    </row>
    <row r="44" spans="1:12" x14ac:dyDescent="0.4">
      <c r="A44" t="s">
        <v>498</v>
      </c>
      <c r="B44" t="str">
        <f t="shared" si="2"/>
        <v xml:space="preserve">M0003 1       </v>
      </c>
      <c r="C44" s="61" t="s">
        <v>499</v>
      </c>
      <c r="D44" s="61" t="str">
        <f t="shared" si="1"/>
        <v xml:space="preserve"> </v>
      </c>
      <c r="E44" t="s">
        <v>28</v>
      </c>
      <c r="F44">
        <v>1</v>
      </c>
      <c r="G44" s="60"/>
    </row>
    <row r="45" spans="1:12" x14ac:dyDescent="0.4">
      <c r="A45" t="s">
        <v>500</v>
      </c>
      <c r="B45" t="str">
        <f t="shared" si="2"/>
        <v xml:space="preserve">M0003 1       </v>
      </c>
      <c r="C45" s="61" t="s">
        <v>499</v>
      </c>
      <c r="D45" s="61" t="str">
        <f t="shared" si="1"/>
        <v xml:space="preserve"> </v>
      </c>
      <c r="E45" t="s">
        <v>28</v>
      </c>
      <c r="F45">
        <v>1</v>
      </c>
      <c r="G45" s="60"/>
    </row>
    <row r="46" spans="1:12" x14ac:dyDescent="0.4">
      <c r="A46" t="s">
        <v>501</v>
      </c>
      <c r="B46" t="str">
        <f t="shared" si="2"/>
        <v xml:space="preserve">M0004 9       </v>
      </c>
      <c r="C46" s="61" t="s">
        <v>502</v>
      </c>
      <c r="D46" s="61" t="str">
        <f t="shared" si="1"/>
        <v xml:space="preserve"> </v>
      </c>
      <c r="E46" t="s">
        <v>503</v>
      </c>
      <c r="F46">
        <v>9</v>
      </c>
      <c r="G46" s="60"/>
    </row>
    <row r="47" spans="1:12" x14ac:dyDescent="0.4">
      <c r="A47" t="s">
        <v>504</v>
      </c>
      <c r="B47" t="str">
        <f t="shared" si="2"/>
        <v xml:space="preserve">M0004 9       </v>
      </c>
      <c r="C47" s="61" t="s">
        <v>502</v>
      </c>
      <c r="D47" s="61" t="str">
        <f t="shared" si="1"/>
        <v xml:space="preserve"> </v>
      </c>
      <c r="E47" t="s">
        <v>503</v>
      </c>
      <c r="F47">
        <v>9</v>
      </c>
      <c r="G47" s="60"/>
    </row>
    <row r="48" spans="1:12" x14ac:dyDescent="0.4">
      <c r="A48" t="s">
        <v>505</v>
      </c>
      <c r="B48" t="str">
        <f t="shared" si="2"/>
        <v xml:space="preserve">M0006  1      </v>
      </c>
      <c r="C48" s="61" t="s">
        <v>506</v>
      </c>
      <c r="D48" s="61" t="str">
        <f t="shared" si="1"/>
        <v xml:space="preserve"> </v>
      </c>
      <c r="E48" t="s">
        <v>507</v>
      </c>
      <c r="G48">
        <v>1</v>
      </c>
      <c r="H48" s="60"/>
    </row>
    <row r="49" spans="1:8" x14ac:dyDescent="0.4">
      <c r="A49" t="s">
        <v>508</v>
      </c>
      <c r="B49" t="str">
        <f t="shared" si="2"/>
        <v xml:space="preserve">M0007  1      </v>
      </c>
      <c r="C49" s="61" t="s">
        <v>509</v>
      </c>
      <c r="D49" s="61" t="str">
        <f t="shared" si="1"/>
        <v xml:space="preserve"> </v>
      </c>
      <c r="E49" t="s">
        <v>510</v>
      </c>
      <c r="G49">
        <v>1</v>
      </c>
      <c r="H49" s="60"/>
    </row>
    <row r="50" spans="1:8" x14ac:dyDescent="0.4">
      <c r="A50" t="s">
        <v>358</v>
      </c>
      <c r="B50" t="str">
        <f t="shared" si="2"/>
        <v xml:space="preserve">Name Instances Volume      </v>
      </c>
      <c r="C50" s="61" t="s">
        <v>511</v>
      </c>
      <c r="D50" s="61" t="str">
        <f t="shared" si="1"/>
        <v xml:space="preserve"> </v>
      </c>
      <c r="E50" t="s">
        <v>512</v>
      </c>
      <c r="F50" t="s">
        <v>513</v>
      </c>
      <c r="G50" t="s">
        <v>514</v>
      </c>
    </row>
    <row r="51" spans="1:8" x14ac:dyDescent="0.4">
      <c r="A51" t="s">
        <v>515</v>
      </c>
      <c r="B51" t="str">
        <f t="shared" si="2"/>
        <v xml:space="preserve">P0001 1       </v>
      </c>
      <c r="C51" s="61" t="s">
        <v>516</v>
      </c>
      <c r="D51" s="61" t="str">
        <f t="shared" si="1"/>
        <v xml:space="preserve"> </v>
      </c>
      <c r="E51" t="s">
        <v>517</v>
      </c>
      <c r="F51">
        <v>1</v>
      </c>
      <c r="G51" s="60"/>
    </row>
    <row r="52" spans="1:8" x14ac:dyDescent="0.4">
      <c r="A52" t="s">
        <v>518</v>
      </c>
      <c r="B52" t="str">
        <f t="shared" si="2"/>
        <v xml:space="preserve">P0002 1       </v>
      </c>
      <c r="C52" s="61" t="s">
        <v>519</v>
      </c>
      <c r="D52" s="61" t="str">
        <f t="shared" si="1"/>
        <v xml:space="preserve"> </v>
      </c>
      <c r="E52" t="s">
        <v>520</v>
      </c>
      <c r="F52">
        <v>1</v>
      </c>
      <c r="G52" s="60"/>
    </row>
    <row r="53" spans="1:8" x14ac:dyDescent="0.4">
      <c r="A53" t="s">
        <v>521</v>
      </c>
      <c r="B53" t="str">
        <f t="shared" si="2"/>
        <v xml:space="preserve">P0002 1       </v>
      </c>
      <c r="C53" s="61" t="s">
        <v>519</v>
      </c>
      <c r="D53" s="61" t="str">
        <f t="shared" si="1"/>
        <v xml:space="preserve"> </v>
      </c>
      <c r="E53" t="s">
        <v>520</v>
      </c>
      <c r="F53">
        <v>1</v>
      </c>
      <c r="G53" s="60"/>
    </row>
    <row r="54" spans="1:8" x14ac:dyDescent="0.4">
      <c r="A54" t="s">
        <v>522</v>
      </c>
      <c r="B54" t="str">
        <f t="shared" si="2"/>
        <v xml:space="preserve">P0002 1       </v>
      </c>
      <c r="C54" s="61" t="s">
        <v>519</v>
      </c>
      <c r="D54" s="61" t="str">
        <f t="shared" si="1"/>
        <v xml:space="preserve"> </v>
      </c>
      <c r="E54" t="s">
        <v>520</v>
      </c>
      <c r="F54">
        <v>1</v>
      </c>
      <c r="G54" s="60"/>
    </row>
    <row r="55" spans="1:8" x14ac:dyDescent="0.4">
      <c r="A55" t="s">
        <v>523</v>
      </c>
      <c r="B55" t="str">
        <f t="shared" si="2"/>
        <v xml:space="preserve">P0003 1       </v>
      </c>
      <c r="C55" s="61" t="s">
        <v>524</v>
      </c>
      <c r="D55" s="61" t="str">
        <f t="shared" si="1"/>
        <v xml:space="preserve"> </v>
      </c>
      <c r="E55" t="s">
        <v>525</v>
      </c>
      <c r="F55">
        <v>1</v>
      </c>
      <c r="G55" s="60"/>
    </row>
    <row r="56" spans="1:8" x14ac:dyDescent="0.4">
      <c r="A56" t="s">
        <v>526</v>
      </c>
      <c r="B56" t="str">
        <f t="shared" si="2"/>
        <v xml:space="preserve">P0003 1       </v>
      </c>
      <c r="C56" s="61" t="s">
        <v>524</v>
      </c>
      <c r="D56" s="61" t="str">
        <f t="shared" si="1"/>
        <v xml:space="preserve"> </v>
      </c>
      <c r="E56" t="s">
        <v>525</v>
      </c>
      <c r="F56">
        <v>1</v>
      </c>
      <c r="G56" s="60"/>
    </row>
    <row r="57" spans="1:8" x14ac:dyDescent="0.4">
      <c r="A57" t="s">
        <v>527</v>
      </c>
      <c r="B57" t="str">
        <f t="shared" si="2"/>
        <v xml:space="preserve">P0004 1       </v>
      </c>
      <c r="C57" s="61" t="s">
        <v>528</v>
      </c>
      <c r="D57" s="61" t="str">
        <f t="shared" si="1"/>
        <v xml:space="preserve"> </v>
      </c>
      <c r="E57" t="s">
        <v>529</v>
      </c>
      <c r="F57">
        <v>1</v>
      </c>
      <c r="G57" s="60"/>
    </row>
    <row r="58" spans="1:8" x14ac:dyDescent="0.4">
      <c r="A58" t="s">
        <v>530</v>
      </c>
      <c r="B58" t="str">
        <f t="shared" si="2"/>
        <v xml:space="preserve">P0004 1       </v>
      </c>
      <c r="C58" s="61" t="s">
        <v>528</v>
      </c>
      <c r="D58" s="61" t="str">
        <f t="shared" si="1"/>
        <v xml:space="preserve"> </v>
      </c>
      <c r="E58" t="s">
        <v>529</v>
      </c>
      <c r="F58">
        <v>1</v>
      </c>
      <c r="G58" s="60"/>
    </row>
    <row r="59" spans="1:8" x14ac:dyDescent="0.4">
      <c r="A59" t="s">
        <v>531</v>
      </c>
      <c r="B59" t="str">
        <f t="shared" si="2"/>
        <v xml:space="preserve">P0005 9       </v>
      </c>
      <c r="C59" s="61" t="s">
        <v>532</v>
      </c>
      <c r="D59" s="61" t="str">
        <f t="shared" si="1"/>
        <v xml:space="preserve"> </v>
      </c>
      <c r="E59" t="s">
        <v>533</v>
      </c>
      <c r="F59">
        <v>9</v>
      </c>
      <c r="G59" s="60"/>
    </row>
    <row r="60" spans="1:8" x14ac:dyDescent="0.4">
      <c r="A60" t="s">
        <v>534</v>
      </c>
      <c r="B60" t="str">
        <f t="shared" si="2"/>
        <v xml:space="preserve">Profiles 1       </v>
      </c>
      <c r="C60" s="61" t="s">
        <v>535</v>
      </c>
      <c r="D60" s="61" t="str">
        <f t="shared" si="1"/>
        <v xml:space="preserve"> </v>
      </c>
      <c r="E60" t="s">
        <v>536</v>
      </c>
      <c r="F60">
        <v>1</v>
      </c>
    </row>
    <row r="61" spans="1:8" x14ac:dyDescent="0.4">
      <c r="A61" t="s">
        <v>537</v>
      </c>
      <c r="B61" t="str">
        <f t="shared" si="2"/>
        <v xml:space="preserve">STANDAR MATERIAL 1      </v>
      </c>
      <c r="C61" s="61" t="s">
        <v>538</v>
      </c>
      <c r="D61" s="61" t="str">
        <f t="shared" si="1"/>
        <v xml:space="preserve"> </v>
      </c>
      <c r="E61" t="s">
        <v>539</v>
      </c>
      <c r="F61" t="s">
        <v>540</v>
      </c>
      <c r="G61">
        <v>1</v>
      </c>
    </row>
    <row r="62" spans="1:8" x14ac:dyDescent="0.4">
      <c r="B62" t="str">
        <f t="shared" ref="B62:B125" si="3">E62&amp;" "&amp;F62&amp;" "&amp;G62&amp;" "&amp;H62&amp;" "&amp;I62&amp;" "&amp;J62&amp;" "&amp;K62&amp;" "&amp;L62&amp;" "&amp;M62</f>
        <v xml:space="preserve">        </v>
      </c>
      <c r="C62" s="61" t="s">
        <v>541</v>
      </c>
    </row>
    <row r="63" spans="1:8" x14ac:dyDescent="0.4">
      <c r="A63" t="s">
        <v>542</v>
      </c>
      <c r="B63" t="str">
        <f t="shared" si="3"/>
        <v xml:space="preserve">Carro        </v>
      </c>
      <c r="C63" s="61" t="s">
        <v>543</v>
      </c>
      <c r="E63" t="s">
        <v>542</v>
      </c>
    </row>
    <row r="64" spans="1:8" x14ac:dyDescent="0.4">
      <c r="A64" t="s">
        <v>283</v>
      </c>
      <c r="B64" t="str">
        <f t="shared" si="3"/>
        <v xml:space="preserve">3D PARTS 1      </v>
      </c>
      <c r="C64" s="61" t="s">
        <v>544</v>
      </c>
      <c r="E64" t="s">
        <v>424</v>
      </c>
      <c r="F64" t="s">
        <v>545</v>
      </c>
      <c r="G64">
        <v>1</v>
      </c>
    </row>
    <row r="65" spans="1:6" x14ac:dyDescent="0.4">
      <c r="A65" t="s">
        <v>284</v>
      </c>
      <c r="B65" t="str">
        <f t="shared" si="3"/>
        <v xml:space="preserve">BEARING 1       </v>
      </c>
      <c r="C65" s="61" t="s">
        <v>546</v>
      </c>
      <c r="E65" t="s">
        <v>547</v>
      </c>
      <c r="F65">
        <v>1</v>
      </c>
    </row>
    <row r="66" spans="1:6" x14ac:dyDescent="0.4">
      <c r="A66" t="s">
        <v>285</v>
      </c>
      <c r="B66" t="str">
        <f t="shared" si="3"/>
        <v xml:space="preserve">BEARING 1       </v>
      </c>
      <c r="C66" s="61" t="s">
        <v>546</v>
      </c>
      <c r="E66" t="s">
        <v>547</v>
      </c>
      <c r="F66">
        <v>1</v>
      </c>
    </row>
    <row r="67" spans="1:6" x14ac:dyDescent="0.4">
      <c r="A67" t="s">
        <v>286</v>
      </c>
      <c r="B67" t="str">
        <f t="shared" si="3"/>
        <v xml:space="preserve">BEARING 1       </v>
      </c>
      <c r="C67" s="61" t="s">
        <v>546</v>
      </c>
      <c r="E67" t="s">
        <v>547</v>
      </c>
      <c r="F67">
        <v>1</v>
      </c>
    </row>
    <row r="68" spans="1:6" x14ac:dyDescent="0.4">
      <c r="A68" t="s">
        <v>287</v>
      </c>
      <c r="B68" t="str">
        <f t="shared" si="3"/>
        <v xml:space="preserve">BEARING 1       </v>
      </c>
      <c r="C68" s="61" t="s">
        <v>546</v>
      </c>
      <c r="E68" t="s">
        <v>547</v>
      </c>
      <c r="F68">
        <v>1</v>
      </c>
    </row>
    <row r="69" spans="1:6" x14ac:dyDescent="0.4">
      <c r="A69" t="s">
        <v>288</v>
      </c>
      <c r="B69" t="str">
        <f t="shared" si="3"/>
        <v xml:space="preserve">BEARING 1       </v>
      </c>
      <c r="C69" s="61" t="s">
        <v>546</v>
      </c>
      <c r="E69" t="s">
        <v>547</v>
      </c>
      <c r="F69">
        <v>1</v>
      </c>
    </row>
    <row r="70" spans="1:6" x14ac:dyDescent="0.4">
      <c r="A70" t="s">
        <v>289</v>
      </c>
      <c r="B70" t="str">
        <f t="shared" si="3"/>
        <v xml:space="preserve">BEARING 1       </v>
      </c>
      <c r="C70" s="61" t="s">
        <v>546</v>
      </c>
      <c r="E70" t="s">
        <v>547</v>
      </c>
      <c r="F70">
        <v>1</v>
      </c>
    </row>
    <row r="71" spans="1:6" x14ac:dyDescent="0.4">
      <c r="A71" t="s">
        <v>290</v>
      </c>
      <c r="B71" t="str">
        <f t="shared" si="3"/>
        <v xml:space="preserve">BEARING 1       </v>
      </c>
      <c r="C71" s="61" t="s">
        <v>546</v>
      </c>
      <c r="E71" t="s">
        <v>547</v>
      </c>
      <c r="F71">
        <v>1</v>
      </c>
    </row>
    <row r="72" spans="1:6" x14ac:dyDescent="0.4">
      <c r="A72" t="s">
        <v>291</v>
      </c>
      <c r="B72" t="str">
        <f t="shared" si="3"/>
        <v xml:space="preserve">BEARING 1       </v>
      </c>
      <c r="C72" s="61" t="s">
        <v>546</v>
      </c>
      <c r="E72" t="s">
        <v>547</v>
      </c>
      <c r="F72">
        <v>1</v>
      </c>
    </row>
    <row r="73" spans="1:6" x14ac:dyDescent="0.4">
      <c r="A73" t="s">
        <v>292</v>
      </c>
      <c r="B73" t="str">
        <f t="shared" si="3"/>
        <v xml:space="preserve">BEARING 1       </v>
      </c>
      <c r="C73" s="61" t="s">
        <v>546</v>
      </c>
      <c r="E73" t="s">
        <v>547</v>
      </c>
      <c r="F73">
        <v>1</v>
      </c>
    </row>
    <row r="74" spans="1:6" x14ac:dyDescent="0.4">
      <c r="A74" t="s">
        <v>293</v>
      </c>
      <c r="B74" t="str">
        <f t="shared" si="3"/>
        <v xml:space="preserve">BEARING 1       </v>
      </c>
      <c r="C74" s="61" t="s">
        <v>546</v>
      </c>
      <c r="E74" t="s">
        <v>547</v>
      </c>
      <c r="F74">
        <v>1</v>
      </c>
    </row>
    <row r="75" spans="1:6" x14ac:dyDescent="0.4">
      <c r="A75" t="s">
        <v>294</v>
      </c>
      <c r="B75" t="str">
        <f t="shared" si="3"/>
        <v xml:space="preserve">BEARING 1       </v>
      </c>
      <c r="C75" s="61" t="s">
        <v>546</v>
      </c>
      <c r="E75" t="s">
        <v>547</v>
      </c>
      <c r="F75">
        <v>1</v>
      </c>
    </row>
    <row r="76" spans="1:6" x14ac:dyDescent="0.4">
      <c r="A76" t="s">
        <v>295</v>
      </c>
      <c r="B76" t="str">
        <f t="shared" si="3"/>
        <v xml:space="preserve">BEARING 1       </v>
      </c>
      <c r="C76" s="61" t="s">
        <v>546</v>
      </c>
      <c r="E76" t="s">
        <v>547</v>
      </c>
      <c r="F76">
        <v>1</v>
      </c>
    </row>
    <row r="77" spans="1:6" x14ac:dyDescent="0.4">
      <c r="A77" t="s">
        <v>296</v>
      </c>
      <c r="B77" t="str">
        <f t="shared" si="3"/>
        <v xml:space="preserve">BEARING 1       </v>
      </c>
      <c r="C77" s="61" t="s">
        <v>546</v>
      </c>
      <c r="E77" t="s">
        <v>547</v>
      </c>
      <c r="F77">
        <v>1</v>
      </c>
    </row>
    <row r="78" spans="1:6" x14ac:dyDescent="0.4">
      <c r="A78" t="s">
        <v>297</v>
      </c>
      <c r="B78" t="str">
        <f t="shared" si="3"/>
        <v xml:space="preserve">BEARING 1       </v>
      </c>
      <c r="C78" s="61" t="s">
        <v>546</v>
      </c>
      <c r="E78" t="s">
        <v>547</v>
      </c>
      <c r="F78">
        <v>1</v>
      </c>
    </row>
    <row r="79" spans="1:6" x14ac:dyDescent="0.4">
      <c r="A79" t="s">
        <v>298</v>
      </c>
      <c r="B79" t="str">
        <f t="shared" si="3"/>
        <v xml:space="preserve">BEARING 1       </v>
      </c>
      <c r="C79" s="61" t="s">
        <v>546</v>
      </c>
      <c r="E79" t="s">
        <v>547</v>
      </c>
      <c r="F79">
        <v>1</v>
      </c>
    </row>
    <row r="80" spans="1:6" x14ac:dyDescent="0.4">
      <c r="A80" t="s">
        <v>299</v>
      </c>
      <c r="B80" t="str">
        <f t="shared" si="3"/>
        <v xml:space="preserve">BEARING 1       </v>
      </c>
      <c r="C80" s="61" t="s">
        <v>546</v>
      </c>
      <c r="E80" t="s">
        <v>547</v>
      </c>
      <c r="F80">
        <v>1</v>
      </c>
    </row>
    <row r="81" spans="1:9" x14ac:dyDescent="0.4">
      <c r="A81" t="s">
        <v>300</v>
      </c>
      <c r="B81" t="str">
        <f t="shared" si="3"/>
        <v xml:space="preserve">BEARING 1       </v>
      </c>
      <c r="C81" s="61" t="s">
        <v>546</v>
      </c>
      <c r="E81" t="s">
        <v>547</v>
      </c>
      <c r="F81">
        <v>1</v>
      </c>
    </row>
    <row r="82" spans="1:9" x14ac:dyDescent="0.4">
      <c r="A82" t="s">
        <v>301</v>
      </c>
      <c r="B82" t="str">
        <f t="shared" si="3"/>
        <v xml:space="preserve">BEARING 1       </v>
      </c>
      <c r="C82" s="61" t="s">
        <v>546</v>
      </c>
      <c r="E82" t="s">
        <v>547</v>
      </c>
      <c r="F82">
        <v>1</v>
      </c>
    </row>
    <row r="83" spans="1:9" x14ac:dyDescent="0.4">
      <c r="A83" t="s">
        <v>302</v>
      </c>
      <c r="B83" t="str">
        <f t="shared" si="3"/>
        <v xml:space="preserve">Component1 1       </v>
      </c>
      <c r="C83" s="61" t="s">
        <v>548</v>
      </c>
      <c r="E83" t="s">
        <v>549</v>
      </c>
      <c r="F83">
        <v>1</v>
      </c>
    </row>
    <row r="84" spans="1:9" x14ac:dyDescent="0.4">
      <c r="A84" t="s">
        <v>303</v>
      </c>
      <c r="B84" t="str">
        <f t="shared" si="3"/>
        <v xml:space="preserve">DIN 125 M8  4    </v>
      </c>
      <c r="C84" s="61" t="s">
        <v>439</v>
      </c>
      <c r="E84" t="s">
        <v>440</v>
      </c>
      <c r="F84">
        <v>125</v>
      </c>
      <c r="G84" t="s">
        <v>441</v>
      </c>
      <c r="I84">
        <v>4</v>
      </c>
    </row>
    <row r="85" spans="1:9" x14ac:dyDescent="0.4">
      <c r="A85" t="s">
        <v>304</v>
      </c>
      <c r="B85" t="str">
        <f t="shared" si="3"/>
        <v xml:space="preserve">DIN 125 M8  4    </v>
      </c>
      <c r="C85" s="61" t="s">
        <v>439</v>
      </c>
      <c r="E85" t="s">
        <v>440</v>
      </c>
      <c r="F85">
        <v>125</v>
      </c>
      <c r="G85" t="s">
        <v>441</v>
      </c>
      <c r="I85">
        <v>4</v>
      </c>
    </row>
    <row r="86" spans="1:9" x14ac:dyDescent="0.4">
      <c r="A86" t="s">
        <v>305</v>
      </c>
      <c r="B86" t="str">
        <f t="shared" si="3"/>
        <v xml:space="preserve">DIN 562 M4  42    </v>
      </c>
      <c r="C86" s="61" t="s">
        <v>449</v>
      </c>
      <c r="E86" t="s">
        <v>440</v>
      </c>
      <c r="F86">
        <v>562</v>
      </c>
      <c r="G86" t="s">
        <v>444</v>
      </c>
      <c r="I86">
        <v>42</v>
      </c>
    </row>
    <row r="87" spans="1:9" x14ac:dyDescent="0.4">
      <c r="A87" t="s">
        <v>306</v>
      </c>
      <c r="B87" t="str">
        <f t="shared" si="3"/>
        <v xml:space="preserve">DIN 9021 M3  4    </v>
      </c>
      <c r="C87" s="61" t="s">
        <v>550</v>
      </c>
      <c r="E87" t="s">
        <v>440</v>
      </c>
      <c r="F87">
        <v>9021</v>
      </c>
      <c r="G87" t="s">
        <v>451</v>
      </c>
      <c r="I87">
        <v>4</v>
      </c>
    </row>
    <row r="88" spans="1:9" x14ac:dyDescent="0.4">
      <c r="A88" t="s">
        <v>307</v>
      </c>
      <c r="B88" t="str">
        <f t="shared" si="3"/>
        <v xml:space="preserve">DIN 9021 M3  1    </v>
      </c>
      <c r="C88" s="61" t="s">
        <v>551</v>
      </c>
      <c r="E88" t="s">
        <v>440</v>
      </c>
      <c r="F88">
        <v>9021</v>
      </c>
      <c r="G88" t="s">
        <v>451</v>
      </c>
      <c r="I88">
        <v>1</v>
      </c>
    </row>
    <row r="89" spans="1:9" x14ac:dyDescent="0.4">
      <c r="A89" t="s">
        <v>308</v>
      </c>
      <c r="B89" t="str">
        <f t="shared" si="3"/>
        <v xml:space="preserve">DIN 9021 M3  1    </v>
      </c>
      <c r="C89" s="61" t="s">
        <v>551</v>
      </c>
      <c r="E89" t="s">
        <v>440</v>
      </c>
      <c r="F89">
        <v>9021</v>
      </c>
      <c r="G89" t="s">
        <v>451</v>
      </c>
      <c r="I89">
        <v>1</v>
      </c>
    </row>
    <row r="90" spans="1:9" x14ac:dyDescent="0.4">
      <c r="A90" t="s">
        <v>309</v>
      </c>
      <c r="B90" t="str">
        <f t="shared" si="3"/>
        <v xml:space="preserve">DIN 9021 M3  1    </v>
      </c>
      <c r="C90" s="61" t="s">
        <v>551</v>
      </c>
      <c r="E90" t="s">
        <v>440</v>
      </c>
      <c r="F90">
        <v>9021</v>
      </c>
      <c r="G90" t="s">
        <v>451</v>
      </c>
      <c r="I90">
        <v>1</v>
      </c>
    </row>
    <row r="91" spans="1:9" x14ac:dyDescent="0.4">
      <c r="A91" t="s">
        <v>310</v>
      </c>
      <c r="B91" t="str">
        <f t="shared" si="3"/>
        <v xml:space="preserve">DIN 9021 M3  1    </v>
      </c>
      <c r="C91" s="61" t="s">
        <v>551</v>
      </c>
      <c r="E91" t="s">
        <v>440</v>
      </c>
      <c r="F91">
        <v>9021</v>
      </c>
      <c r="G91" t="s">
        <v>451</v>
      </c>
      <c r="I91">
        <v>1</v>
      </c>
    </row>
    <row r="92" spans="1:9" x14ac:dyDescent="0.4">
      <c r="A92" t="s">
        <v>311</v>
      </c>
      <c r="B92" t="str">
        <f t="shared" si="3"/>
        <v xml:space="preserve">DIN 9021 M3  8    </v>
      </c>
      <c r="C92" s="61" t="s">
        <v>450</v>
      </c>
      <c r="E92" t="s">
        <v>440</v>
      </c>
      <c r="F92">
        <v>9021</v>
      </c>
      <c r="G92" t="s">
        <v>451</v>
      </c>
      <c r="I92">
        <v>8</v>
      </c>
    </row>
    <row r="93" spans="1:9" x14ac:dyDescent="0.4">
      <c r="A93" t="s">
        <v>312</v>
      </c>
      <c r="B93" t="str">
        <f t="shared" si="3"/>
        <v xml:space="preserve">DIN 9021 M5  16    </v>
      </c>
      <c r="C93" s="61" t="s">
        <v>552</v>
      </c>
      <c r="E93" t="s">
        <v>440</v>
      </c>
      <c r="F93">
        <v>9021</v>
      </c>
      <c r="G93" t="s">
        <v>454</v>
      </c>
      <c r="I93">
        <v>16</v>
      </c>
    </row>
    <row r="94" spans="1:9" x14ac:dyDescent="0.4">
      <c r="A94" t="s">
        <v>313</v>
      </c>
      <c r="B94" t="str">
        <f t="shared" si="3"/>
        <v xml:space="preserve">DIN 9021 M5  4    </v>
      </c>
      <c r="C94" s="61" t="s">
        <v>455</v>
      </c>
      <c r="E94" t="s">
        <v>440</v>
      </c>
      <c r="F94">
        <v>9021</v>
      </c>
      <c r="G94" t="s">
        <v>454</v>
      </c>
      <c r="I94">
        <v>4</v>
      </c>
    </row>
    <row r="95" spans="1:9" x14ac:dyDescent="0.4">
      <c r="A95" t="s">
        <v>314</v>
      </c>
      <c r="B95" t="str">
        <f t="shared" si="3"/>
        <v xml:space="preserve">DIN 9021 M5  21    </v>
      </c>
      <c r="C95" s="61" t="s">
        <v>456</v>
      </c>
      <c r="E95" t="s">
        <v>440</v>
      </c>
      <c r="F95">
        <v>9021</v>
      </c>
      <c r="G95" t="s">
        <v>454</v>
      </c>
      <c r="I95">
        <v>21</v>
      </c>
    </row>
    <row r="96" spans="1:9" x14ac:dyDescent="0.4">
      <c r="A96" t="s">
        <v>315</v>
      </c>
      <c r="B96" t="str">
        <f t="shared" si="3"/>
        <v xml:space="preserve">DIN 9021 M5  3    </v>
      </c>
      <c r="C96" s="61" t="s">
        <v>457</v>
      </c>
      <c r="E96" t="s">
        <v>440</v>
      </c>
      <c r="F96">
        <v>9021</v>
      </c>
      <c r="G96" t="s">
        <v>454</v>
      </c>
      <c r="I96">
        <v>3</v>
      </c>
    </row>
    <row r="97" spans="1:11" x14ac:dyDescent="0.4">
      <c r="A97" t="s">
        <v>316</v>
      </c>
      <c r="B97" t="str">
        <f t="shared" si="3"/>
        <v xml:space="preserve">DIN 9021 M5  4    </v>
      </c>
      <c r="C97" s="61" t="s">
        <v>455</v>
      </c>
      <c r="E97" t="s">
        <v>440</v>
      </c>
      <c r="F97">
        <v>9021</v>
      </c>
      <c r="G97" t="s">
        <v>454</v>
      </c>
      <c r="I97">
        <v>4</v>
      </c>
    </row>
    <row r="98" spans="1:11" x14ac:dyDescent="0.4">
      <c r="A98" t="s">
        <v>317</v>
      </c>
      <c r="B98" t="str">
        <f t="shared" si="3"/>
        <v xml:space="preserve">DIN 9021 M5      </v>
      </c>
      <c r="C98" s="61" t="s">
        <v>461</v>
      </c>
      <c r="E98" t="s">
        <v>440</v>
      </c>
      <c r="F98">
        <v>9021</v>
      </c>
      <c r="G98" t="s">
        <v>454</v>
      </c>
    </row>
    <row r="99" spans="1:11" x14ac:dyDescent="0.4">
      <c r="A99" t="s">
        <v>318</v>
      </c>
      <c r="B99" t="str">
        <f t="shared" si="3"/>
        <v xml:space="preserve">DIN 912 M3 x 10  4  </v>
      </c>
      <c r="C99" s="61" t="s">
        <v>553</v>
      </c>
      <c r="E99" t="s">
        <v>440</v>
      </c>
      <c r="F99">
        <v>912</v>
      </c>
      <c r="G99" t="s">
        <v>451</v>
      </c>
      <c r="H99" t="s">
        <v>464</v>
      </c>
      <c r="I99">
        <v>10</v>
      </c>
      <c r="K99">
        <v>4</v>
      </c>
    </row>
    <row r="100" spans="1:11" x14ac:dyDescent="0.4">
      <c r="A100" t="s">
        <v>319</v>
      </c>
      <c r="B100" t="str">
        <f t="shared" si="3"/>
        <v xml:space="preserve">DIN 912 M3 x 10  1  </v>
      </c>
      <c r="C100" s="61" t="s">
        <v>554</v>
      </c>
      <c r="E100" t="s">
        <v>440</v>
      </c>
      <c r="F100">
        <v>912</v>
      </c>
      <c r="G100" t="s">
        <v>451</v>
      </c>
      <c r="H100" t="s">
        <v>464</v>
      </c>
      <c r="I100">
        <v>10</v>
      </c>
      <c r="K100">
        <v>1</v>
      </c>
    </row>
    <row r="101" spans="1:11" x14ac:dyDescent="0.4">
      <c r="A101" t="s">
        <v>320</v>
      </c>
      <c r="B101" t="str">
        <f t="shared" si="3"/>
        <v xml:space="preserve">DIN 912 M3 x 10  1  </v>
      </c>
      <c r="C101" s="61" t="s">
        <v>554</v>
      </c>
      <c r="E101" t="s">
        <v>440</v>
      </c>
      <c r="F101">
        <v>912</v>
      </c>
      <c r="G101" t="s">
        <v>451</v>
      </c>
      <c r="H101" t="s">
        <v>464</v>
      </c>
      <c r="I101">
        <v>10</v>
      </c>
      <c r="K101">
        <v>1</v>
      </c>
    </row>
    <row r="102" spans="1:11" x14ac:dyDescent="0.4">
      <c r="A102" t="s">
        <v>321</v>
      </c>
      <c r="B102" t="str">
        <f t="shared" si="3"/>
        <v xml:space="preserve">DIN 912 M3 x 10  1  </v>
      </c>
      <c r="C102" s="61" t="s">
        <v>554</v>
      </c>
      <c r="E102" t="s">
        <v>440</v>
      </c>
      <c r="F102">
        <v>912</v>
      </c>
      <c r="G102" t="s">
        <v>451</v>
      </c>
      <c r="H102" t="s">
        <v>464</v>
      </c>
      <c r="I102">
        <v>10</v>
      </c>
      <c r="K102">
        <v>1</v>
      </c>
    </row>
    <row r="103" spans="1:11" x14ac:dyDescent="0.4">
      <c r="A103" t="s">
        <v>322</v>
      </c>
      <c r="B103" t="str">
        <f t="shared" si="3"/>
        <v xml:space="preserve">DIN 912 M3 x 10  1  </v>
      </c>
      <c r="C103" s="61" t="s">
        <v>554</v>
      </c>
      <c r="E103" t="s">
        <v>440</v>
      </c>
      <c r="F103">
        <v>912</v>
      </c>
      <c r="G103" t="s">
        <v>451</v>
      </c>
      <c r="H103" t="s">
        <v>464</v>
      </c>
      <c r="I103">
        <v>10</v>
      </c>
      <c r="K103">
        <v>1</v>
      </c>
    </row>
    <row r="104" spans="1:11" x14ac:dyDescent="0.4">
      <c r="A104" t="s">
        <v>323</v>
      </c>
      <c r="B104" t="str">
        <f t="shared" si="3"/>
        <v xml:space="preserve">DIN 912 M3 x 10    </v>
      </c>
      <c r="C104" s="61" t="s">
        <v>465</v>
      </c>
      <c r="E104" t="s">
        <v>440</v>
      </c>
      <c r="F104">
        <v>912</v>
      </c>
      <c r="G104" t="s">
        <v>451</v>
      </c>
      <c r="H104" t="s">
        <v>464</v>
      </c>
      <c r="I104">
        <v>10</v>
      </c>
    </row>
    <row r="105" spans="1:11" x14ac:dyDescent="0.4">
      <c r="A105" t="s">
        <v>324</v>
      </c>
      <c r="B105" t="str">
        <f t="shared" si="3"/>
        <v xml:space="preserve">DIN 912 M4 x 10    </v>
      </c>
      <c r="C105" s="61" t="s">
        <v>472</v>
      </c>
      <c r="E105" t="s">
        <v>440</v>
      </c>
      <c r="F105">
        <v>912</v>
      </c>
      <c r="G105" t="s">
        <v>444</v>
      </c>
      <c r="H105" t="s">
        <v>464</v>
      </c>
      <c r="I105">
        <v>10</v>
      </c>
    </row>
    <row r="106" spans="1:11" x14ac:dyDescent="0.4">
      <c r="A106" t="s">
        <v>325</v>
      </c>
      <c r="B106" t="str">
        <f t="shared" si="3"/>
        <v xml:space="preserve">DIN 912 M4 x 30  2  </v>
      </c>
      <c r="C106" s="61" t="s">
        <v>555</v>
      </c>
      <c r="E106" t="s">
        <v>440</v>
      </c>
      <c r="F106">
        <v>912</v>
      </c>
      <c r="G106" t="s">
        <v>444</v>
      </c>
      <c r="H106" t="s">
        <v>464</v>
      </c>
      <c r="I106">
        <v>30</v>
      </c>
      <c r="K106">
        <v>2</v>
      </c>
    </row>
    <row r="107" spans="1:11" x14ac:dyDescent="0.4">
      <c r="A107" t="s">
        <v>326</v>
      </c>
      <c r="B107" t="str">
        <f t="shared" si="3"/>
        <v xml:space="preserve">DIN 912 M5 x 30  27  </v>
      </c>
      <c r="C107" s="61" t="s">
        <v>556</v>
      </c>
      <c r="E107" t="s">
        <v>440</v>
      </c>
      <c r="F107">
        <v>912</v>
      </c>
      <c r="G107" t="s">
        <v>454</v>
      </c>
      <c r="H107" t="s">
        <v>464</v>
      </c>
      <c r="I107">
        <v>30</v>
      </c>
      <c r="K107">
        <v>27</v>
      </c>
    </row>
    <row r="108" spans="1:11" x14ac:dyDescent="0.4">
      <c r="A108" t="s">
        <v>327</v>
      </c>
      <c r="B108" t="str">
        <f t="shared" si="3"/>
        <v xml:space="preserve">DIN 912 M5 x 30  4  </v>
      </c>
      <c r="C108" s="61" t="s">
        <v>477</v>
      </c>
      <c r="E108" t="s">
        <v>440</v>
      </c>
      <c r="F108">
        <v>912</v>
      </c>
      <c r="G108" t="s">
        <v>454</v>
      </c>
      <c r="H108" t="s">
        <v>464</v>
      </c>
      <c r="I108">
        <v>30</v>
      </c>
      <c r="K108">
        <v>4</v>
      </c>
    </row>
    <row r="109" spans="1:11" x14ac:dyDescent="0.4">
      <c r="A109" t="s">
        <v>328</v>
      </c>
      <c r="B109" t="str">
        <f t="shared" si="3"/>
        <v xml:space="preserve">DIN 912 M5 x 30  1  </v>
      </c>
      <c r="C109" s="61" t="s">
        <v>478</v>
      </c>
      <c r="E109" t="s">
        <v>440</v>
      </c>
      <c r="F109">
        <v>912</v>
      </c>
      <c r="G109" t="s">
        <v>454</v>
      </c>
      <c r="H109" t="s">
        <v>464</v>
      </c>
      <c r="I109">
        <v>30</v>
      </c>
      <c r="K109">
        <v>1</v>
      </c>
    </row>
    <row r="110" spans="1:11" x14ac:dyDescent="0.4">
      <c r="A110" t="s">
        <v>329</v>
      </c>
      <c r="B110" t="str">
        <f t="shared" si="3"/>
        <v xml:space="preserve">DIN 912 M5 x 30    </v>
      </c>
      <c r="C110" s="61" t="s">
        <v>481</v>
      </c>
      <c r="E110" t="s">
        <v>440</v>
      </c>
      <c r="F110">
        <v>912</v>
      </c>
      <c r="G110" t="s">
        <v>454</v>
      </c>
      <c r="H110" t="s">
        <v>464</v>
      </c>
      <c r="I110">
        <v>30</v>
      </c>
    </row>
    <row r="111" spans="1:11" x14ac:dyDescent="0.4">
      <c r="A111" t="s">
        <v>330</v>
      </c>
      <c r="B111" t="str">
        <f t="shared" si="3"/>
        <v xml:space="preserve">DIN 912 M5 x 30    </v>
      </c>
      <c r="C111" s="61" t="s">
        <v>481</v>
      </c>
      <c r="E111" t="s">
        <v>440</v>
      </c>
      <c r="F111">
        <v>912</v>
      </c>
      <c r="G111" t="s">
        <v>454</v>
      </c>
      <c r="H111" t="s">
        <v>464</v>
      </c>
      <c r="I111">
        <v>30</v>
      </c>
    </row>
    <row r="112" spans="1:11" x14ac:dyDescent="0.4">
      <c r="A112" t="s">
        <v>331</v>
      </c>
      <c r="B112" t="str">
        <f t="shared" si="3"/>
        <v xml:space="preserve">DIN 912 M5 x 40  7  </v>
      </c>
      <c r="C112" s="61" t="s">
        <v>557</v>
      </c>
      <c r="E112" t="s">
        <v>440</v>
      </c>
      <c r="F112">
        <v>912</v>
      </c>
      <c r="G112" t="s">
        <v>454</v>
      </c>
      <c r="H112" t="s">
        <v>464</v>
      </c>
      <c r="I112">
        <v>40</v>
      </c>
      <c r="K112">
        <v>7</v>
      </c>
    </row>
    <row r="113" spans="1:11" x14ac:dyDescent="0.4">
      <c r="A113" t="s">
        <v>332</v>
      </c>
      <c r="B113" t="str">
        <f t="shared" si="3"/>
        <v xml:space="preserve">DIN 912 M5 x 40  5  </v>
      </c>
      <c r="C113" s="61" t="s">
        <v>483</v>
      </c>
      <c r="E113" t="s">
        <v>440</v>
      </c>
      <c r="F113">
        <v>912</v>
      </c>
      <c r="G113" t="s">
        <v>454</v>
      </c>
      <c r="H113" t="s">
        <v>464</v>
      </c>
      <c r="I113">
        <v>40</v>
      </c>
      <c r="K113">
        <v>5</v>
      </c>
    </row>
    <row r="114" spans="1:11" x14ac:dyDescent="0.4">
      <c r="A114" t="s">
        <v>333</v>
      </c>
      <c r="B114" t="str">
        <f t="shared" si="3"/>
        <v xml:space="preserve">DIN 912 M5 x 40    </v>
      </c>
      <c r="C114" s="61" t="s">
        <v>484</v>
      </c>
      <c r="E114" t="s">
        <v>440</v>
      </c>
      <c r="F114">
        <v>912</v>
      </c>
      <c r="G114" t="s">
        <v>454</v>
      </c>
      <c r="H114" t="s">
        <v>464</v>
      </c>
      <c r="I114">
        <v>40</v>
      </c>
    </row>
    <row r="115" spans="1:11" x14ac:dyDescent="0.4">
      <c r="A115" t="s">
        <v>334</v>
      </c>
      <c r="B115" t="str">
        <f t="shared" si="3"/>
        <v xml:space="preserve">DIN 912 M5 x 60  2  </v>
      </c>
      <c r="C115" s="61" t="s">
        <v>558</v>
      </c>
      <c r="E115" t="s">
        <v>440</v>
      </c>
      <c r="F115">
        <v>912</v>
      </c>
      <c r="G115" t="s">
        <v>454</v>
      </c>
      <c r="H115" t="s">
        <v>464</v>
      </c>
      <c r="I115">
        <v>60</v>
      </c>
      <c r="K115">
        <v>2</v>
      </c>
    </row>
    <row r="116" spans="1:11" x14ac:dyDescent="0.4">
      <c r="A116" t="s">
        <v>335</v>
      </c>
      <c r="B116" t="str">
        <f t="shared" si="3"/>
        <v xml:space="preserve">DIN 912 M8 x 40  1  </v>
      </c>
      <c r="C116" s="61" t="s">
        <v>559</v>
      </c>
      <c r="E116" t="s">
        <v>440</v>
      </c>
      <c r="F116">
        <v>912</v>
      </c>
      <c r="G116" t="s">
        <v>441</v>
      </c>
      <c r="H116" t="s">
        <v>464</v>
      </c>
      <c r="I116">
        <v>40</v>
      </c>
      <c r="K116">
        <v>1</v>
      </c>
    </row>
    <row r="117" spans="1:11" x14ac:dyDescent="0.4">
      <c r="A117" t="s">
        <v>336</v>
      </c>
      <c r="B117" t="str">
        <f t="shared" si="3"/>
        <v xml:space="preserve">DIN 912 M8 x 70  2  </v>
      </c>
      <c r="C117" s="61" t="s">
        <v>560</v>
      </c>
      <c r="E117" t="s">
        <v>440</v>
      </c>
      <c r="F117">
        <v>912</v>
      </c>
      <c r="G117" t="s">
        <v>441</v>
      </c>
      <c r="H117" t="s">
        <v>464</v>
      </c>
      <c r="I117">
        <v>70</v>
      </c>
      <c r="K117">
        <v>2</v>
      </c>
    </row>
    <row r="118" spans="1:11" x14ac:dyDescent="0.4">
      <c r="A118" t="s">
        <v>337</v>
      </c>
      <c r="B118" t="str">
        <f t="shared" si="3"/>
        <v xml:space="preserve">DIN 912 M8 x 70    </v>
      </c>
      <c r="C118" s="61" t="s">
        <v>487</v>
      </c>
      <c r="E118" t="s">
        <v>440</v>
      </c>
      <c r="F118">
        <v>912</v>
      </c>
      <c r="G118" t="s">
        <v>441</v>
      </c>
      <c r="H118" t="s">
        <v>464</v>
      </c>
      <c r="I118">
        <v>70</v>
      </c>
    </row>
    <row r="119" spans="1:11" x14ac:dyDescent="0.4">
      <c r="A119" t="s">
        <v>338</v>
      </c>
      <c r="B119" t="str">
        <f t="shared" si="3"/>
        <v xml:space="preserve">DIN 985 M4  2    </v>
      </c>
      <c r="C119" s="61" t="s">
        <v>561</v>
      </c>
      <c r="E119" t="s">
        <v>440</v>
      </c>
      <c r="F119">
        <v>985</v>
      </c>
      <c r="G119" t="s">
        <v>444</v>
      </c>
      <c r="I119">
        <v>2</v>
      </c>
    </row>
    <row r="120" spans="1:11" x14ac:dyDescent="0.4">
      <c r="A120" t="s">
        <v>339</v>
      </c>
      <c r="B120" t="str">
        <f t="shared" si="3"/>
        <v xml:space="preserve">DIN 985 M5.  7    </v>
      </c>
      <c r="C120" s="61" t="s">
        <v>562</v>
      </c>
      <c r="E120" t="s">
        <v>440</v>
      </c>
      <c r="F120">
        <v>985</v>
      </c>
      <c r="G120" t="s">
        <v>489</v>
      </c>
      <c r="I120">
        <v>7</v>
      </c>
    </row>
    <row r="121" spans="1:11" x14ac:dyDescent="0.4">
      <c r="A121" t="s">
        <v>340</v>
      </c>
      <c r="B121" t="str">
        <f t="shared" si="3"/>
        <v xml:space="preserve">DIN 985 M5.  3    </v>
      </c>
      <c r="C121" s="61" t="s">
        <v>488</v>
      </c>
      <c r="E121" t="s">
        <v>440</v>
      </c>
      <c r="F121">
        <v>985</v>
      </c>
      <c r="G121" t="s">
        <v>489</v>
      </c>
      <c r="I121">
        <v>3</v>
      </c>
    </row>
    <row r="122" spans="1:11" x14ac:dyDescent="0.4">
      <c r="A122" t="s">
        <v>341</v>
      </c>
      <c r="B122" t="str">
        <f t="shared" si="3"/>
        <v xml:space="preserve">DIN 985 M8.  2    </v>
      </c>
      <c r="C122" s="61" t="s">
        <v>490</v>
      </c>
      <c r="E122" t="s">
        <v>440</v>
      </c>
      <c r="F122">
        <v>985</v>
      </c>
      <c r="G122" t="s">
        <v>491</v>
      </c>
      <c r="I122">
        <v>2</v>
      </c>
    </row>
    <row r="123" spans="1:11" x14ac:dyDescent="0.4">
      <c r="A123" t="s">
        <v>342</v>
      </c>
      <c r="B123" t="str">
        <f t="shared" si="3"/>
        <v xml:space="preserve">DIN 985 M8.  2    </v>
      </c>
      <c r="C123" s="61" t="s">
        <v>490</v>
      </c>
      <c r="E123" t="s">
        <v>440</v>
      </c>
      <c r="F123">
        <v>985</v>
      </c>
      <c r="G123" t="s">
        <v>491</v>
      </c>
      <c r="I123">
        <v>2</v>
      </c>
    </row>
    <row r="124" spans="1:11" x14ac:dyDescent="0.4">
      <c r="A124" t="s">
        <v>343</v>
      </c>
      <c r="B124" t="str">
        <f t="shared" si="3"/>
        <v xml:space="preserve">ECCENTRIC NUT  3     </v>
      </c>
      <c r="C124" s="61" t="s">
        <v>563</v>
      </c>
      <c r="E124" t="s">
        <v>564</v>
      </c>
      <c r="F124" t="s">
        <v>565</v>
      </c>
      <c r="H124">
        <v>3</v>
      </c>
    </row>
    <row r="125" spans="1:11" x14ac:dyDescent="0.4">
      <c r="A125" t="s">
        <v>344</v>
      </c>
      <c r="B125" t="str">
        <f t="shared" si="3"/>
        <v xml:space="preserve">ECCENTRIC NUT  1     </v>
      </c>
      <c r="C125" s="61" t="s">
        <v>566</v>
      </c>
      <c r="E125" t="s">
        <v>564</v>
      </c>
      <c r="F125" t="s">
        <v>565</v>
      </c>
      <c r="H125">
        <v>1</v>
      </c>
    </row>
    <row r="126" spans="1:11" x14ac:dyDescent="0.4">
      <c r="A126" t="s">
        <v>345</v>
      </c>
      <c r="B126" t="str">
        <f t="shared" ref="B126:B189" si="4">E126&amp;" "&amp;F126&amp;" "&amp;G126&amp;" "&amp;H126&amp;" "&amp;I126&amp;" "&amp;J126&amp;" "&amp;K126&amp;" "&amp;L126&amp;" "&amp;M126</f>
        <v xml:space="preserve">EXCCENTRIC NUT 1      </v>
      </c>
      <c r="C126" s="61" t="s">
        <v>567</v>
      </c>
      <c r="E126" t="s">
        <v>568</v>
      </c>
      <c r="F126" t="s">
        <v>565</v>
      </c>
      <c r="G126">
        <v>1</v>
      </c>
    </row>
    <row r="127" spans="1:11" x14ac:dyDescent="0.4">
      <c r="A127" t="s">
        <v>346</v>
      </c>
      <c r="B127" t="str">
        <f t="shared" si="4"/>
        <v xml:space="preserve">EXCCENTRIC NUT 1      </v>
      </c>
      <c r="C127" s="61" t="s">
        <v>567</v>
      </c>
      <c r="E127" t="s">
        <v>568</v>
      </c>
      <c r="F127" t="s">
        <v>565</v>
      </c>
      <c r="G127">
        <v>1</v>
      </c>
    </row>
    <row r="128" spans="1:11" x14ac:dyDescent="0.4">
      <c r="A128" t="s">
        <v>347</v>
      </c>
      <c r="B128" t="str">
        <f t="shared" si="4"/>
        <v xml:space="preserve">GT2 x 20  1    </v>
      </c>
      <c r="C128" s="61" t="s">
        <v>569</v>
      </c>
      <c r="E128" t="s">
        <v>570</v>
      </c>
      <c r="F128" t="s">
        <v>464</v>
      </c>
      <c r="G128">
        <v>20</v>
      </c>
      <c r="I128">
        <v>1</v>
      </c>
    </row>
    <row r="129" spans="1:9" x14ac:dyDescent="0.4">
      <c r="A129" t="s">
        <v>348</v>
      </c>
      <c r="B129" t="str">
        <f t="shared" si="4"/>
        <v xml:space="preserve">GT2 x 20  1    </v>
      </c>
      <c r="C129" s="61" t="s">
        <v>569</v>
      </c>
      <c r="E129" t="s">
        <v>570</v>
      </c>
      <c r="F129" t="s">
        <v>464</v>
      </c>
      <c r="G129">
        <v>20</v>
      </c>
      <c r="I129">
        <v>1</v>
      </c>
    </row>
    <row r="130" spans="1:9" x14ac:dyDescent="0.4">
      <c r="A130" t="s">
        <v>349</v>
      </c>
      <c r="B130" t="str">
        <f t="shared" si="4"/>
        <v xml:space="preserve">GT2X60 PULLEY 1      </v>
      </c>
      <c r="C130" s="61" t="s">
        <v>571</v>
      </c>
      <c r="E130" t="s">
        <v>572</v>
      </c>
      <c r="F130" t="s">
        <v>573</v>
      </c>
      <c r="G130">
        <v>1</v>
      </c>
    </row>
    <row r="131" spans="1:9" x14ac:dyDescent="0.4">
      <c r="A131" t="s">
        <v>350</v>
      </c>
      <c r="B131" t="str">
        <f t="shared" si="4"/>
        <v xml:space="preserve">GT2X60 PULLEY 1      </v>
      </c>
      <c r="C131" s="61" t="s">
        <v>571</v>
      </c>
      <c r="E131" t="s">
        <v>572</v>
      </c>
      <c r="F131" t="s">
        <v>573</v>
      </c>
      <c r="G131">
        <v>1</v>
      </c>
    </row>
    <row r="132" spans="1:9" x14ac:dyDescent="0.4">
      <c r="A132" t="s">
        <v>351</v>
      </c>
      <c r="B132" t="str">
        <f t="shared" si="4"/>
        <v xml:space="preserve">M1001 1       </v>
      </c>
      <c r="C132" s="61" t="s">
        <v>574</v>
      </c>
      <c r="E132" t="s">
        <v>575</v>
      </c>
      <c r="F132">
        <v>1</v>
      </c>
    </row>
    <row r="133" spans="1:9" x14ac:dyDescent="0.4">
      <c r="A133" t="s">
        <v>352</v>
      </c>
      <c r="B133" t="str">
        <f t="shared" si="4"/>
        <v xml:space="preserve">M1002 1       </v>
      </c>
      <c r="C133" s="61" t="s">
        <v>576</v>
      </c>
      <c r="E133" t="s">
        <v>577</v>
      </c>
      <c r="F133">
        <v>1</v>
      </c>
    </row>
    <row r="134" spans="1:9" x14ac:dyDescent="0.4">
      <c r="A134" t="s">
        <v>353</v>
      </c>
      <c r="B134" t="str">
        <f t="shared" si="4"/>
        <v xml:space="preserve">M1003 1       </v>
      </c>
      <c r="C134" s="61" t="s">
        <v>578</v>
      </c>
      <c r="E134" t="s">
        <v>579</v>
      </c>
      <c r="F134">
        <v>1</v>
      </c>
    </row>
    <row r="135" spans="1:9" x14ac:dyDescent="0.4">
      <c r="A135" t="s">
        <v>354</v>
      </c>
      <c r="B135" t="str">
        <f t="shared" si="4"/>
        <v xml:space="preserve">M1004 1       </v>
      </c>
      <c r="C135" s="61" t="s">
        <v>580</v>
      </c>
      <c r="E135" t="s">
        <v>581</v>
      </c>
      <c r="F135">
        <v>1</v>
      </c>
    </row>
    <row r="136" spans="1:9" x14ac:dyDescent="0.4">
      <c r="A136" t="s">
        <v>355</v>
      </c>
      <c r="B136" t="str">
        <f t="shared" si="4"/>
        <v xml:space="preserve">M1005 1       </v>
      </c>
      <c r="C136" s="61" t="s">
        <v>582</v>
      </c>
      <c r="E136" t="s">
        <v>583</v>
      </c>
      <c r="F136">
        <v>1</v>
      </c>
    </row>
    <row r="137" spans="1:9" x14ac:dyDescent="0.4">
      <c r="A137" t="s">
        <v>356</v>
      </c>
      <c r="B137" t="str">
        <f t="shared" si="4"/>
        <v xml:space="preserve">M1006 RIGTH VERT PLATE 1    </v>
      </c>
      <c r="C137" s="61" t="s">
        <v>584</v>
      </c>
      <c r="E137" t="s">
        <v>585</v>
      </c>
      <c r="F137" t="s">
        <v>586</v>
      </c>
      <c r="G137" t="s">
        <v>587</v>
      </c>
      <c r="H137" t="s">
        <v>588</v>
      </c>
      <c r="I137">
        <v>1</v>
      </c>
    </row>
    <row r="138" spans="1:9" x14ac:dyDescent="0.4">
      <c r="A138" t="s">
        <v>357</v>
      </c>
      <c r="B138" t="str">
        <f t="shared" si="4"/>
        <v xml:space="preserve">M1007 LEFT VERT PLATE 1    </v>
      </c>
      <c r="C138" s="61" t="s">
        <v>589</v>
      </c>
      <c r="E138" t="s">
        <v>590</v>
      </c>
      <c r="F138" t="s">
        <v>591</v>
      </c>
      <c r="G138" t="s">
        <v>587</v>
      </c>
      <c r="H138" t="s">
        <v>588</v>
      </c>
      <c r="I138">
        <v>1</v>
      </c>
    </row>
    <row r="139" spans="1:9" x14ac:dyDescent="0.4">
      <c r="A139" t="s">
        <v>358</v>
      </c>
      <c r="B139" t="str">
        <f t="shared" si="4"/>
        <v xml:space="preserve">Name Instances Volume      </v>
      </c>
      <c r="C139" s="61" t="s">
        <v>511</v>
      </c>
      <c r="E139" t="s">
        <v>512</v>
      </c>
      <c r="F139" t="s">
        <v>513</v>
      </c>
      <c r="G139" t="s">
        <v>514</v>
      </c>
    </row>
    <row r="140" spans="1:9" x14ac:dyDescent="0.4">
      <c r="A140" t="s">
        <v>359</v>
      </c>
      <c r="B140" t="str">
        <f t="shared" si="4"/>
        <v xml:space="preserve">NEMA17  1      </v>
      </c>
      <c r="C140" s="61" t="s">
        <v>592</v>
      </c>
      <c r="E140" t="s">
        <v>593</v>
      </c>
      <c r="G140">
        <v>1</v>
      </c>
    </row>
    <row r="141" spans="1:9" x14ac:dyDescent="0.4">
      <c r="A141" t="s">
        <v>360</v>
      </c>
      <c r="B141" t="str">
        <f t="shared" si="4"/>
        <v xml:space="preserve">P1001 1       </v>
      </c>
      <c r="C141" s="61" t="s">
        <v>594</v>
      </c>
      <c r="E141" t="s">
        <v>595</v>
      </c>
      <c r="F141">
        <v>1</v>
      </c>
    </row>
    <row r="142" spans="1:9" x14ac:dyDescent="0.4">
      <c r="A142" t="s">
        <v>361</v>
      </c>
      <c r="B142" t="str">
        <f t="shared" si="4"/>
        <v xml:space="preserve">P1002 1       </v>
      </c>
      <c r="C142" s="61" t="s">
        <v>596</v>
      </c>
      <c r="E142" t="s">
        <v>597</v>
      </c>
      <c r="F142">
        <v>1</v>
      </c>
    </row>
    <row r="143" spans="1:9" x14ac:dyDescent="0.4">
      <c r="A143" t="s">
        <v>362</v>
      </c>
      <c r="B143" t="str">
        <f t="shared" si="4"/>
        <v xml:space="preserve">P1003 1       </v>
      </c>
      <c r="C143" s="61" t="s">
        <v>598</v>
      </c>
      <c r="E143" t="s">
        <v>599</v>
      </c>
      <c r="F143">
        <v>1</v>
      </c>
    </row>
    <row r="144" spans="1:9" x14ac:dyDescent="0.4">
      <c r="A144" t="s">
        <v>363</v>
      </c>
      <c r="B144" t="str">
        <f t="shared" si="4"/>
        <v xml:space="preserve">P1004 1       </v>
      </c>
      <c r="C144" s="61" t="s">
        <v>600</v>
      </c>
      <c r="E144" t="s">
        <v>601</v>
      </c>
      <c r="F144">
        <v>1</v>
      </c>
    </row>
    <row r="145" spans="1:8" x14ac:dyDescent="0.4">
      <c r="A145" t="s">
        <v>364</v>
      </c>
      <c r="B145" t="str">
        <f t="shared" si="4"/>
        <v xml:space="preserve">P1004 1       </v>
      </c>
      <c r="C145" s="61" t="s">
        <v>600</v>
      </c>
      <c r="E145" t="s">
        <v>601</v>
      </c>
      <c r="F145">
        <v>1</v>
      </c>
    </row>
    <row r="146" spans="1:8" x14ac:dyDescent="0.4">
      <c r="A146" t="s">
        <v>365</v>
      </c>
      <c r="B146" t="str">
        <f t="shared" si="4"/>
        <v xml:space="preserve">P1004 1       </v>
      </c>
      <c r="C146" s="61" t="s">
        <v>600</v>
      </c>
      <c r="E146" t="s">
        <v>601</v>
      </c>
      <c r="F146">
        <v>1</v>
      </c>
    </row>
    <row r="147" spans="1:8" x14ac:dyDescent="0.4">
      <c r="A147" t="s">
        <v>366</v>
      </c>
      <c r="B147" t="str">
        <f t="shared" si="4"/>
        <v xml:space="preserve">P1004 1       </v>
      </c>
      <c r="C147" s="61" t="s">
        <v>600</v>
      </c>
      <c r="E147" t="s">
        <v>601</v>
      </c>
      <c r="F147">
        <v>1</v>
      </c>
    </row>
    <row r="148" spans="1:8" x14ac:dyDescent="0.4">
      <c r="A148" t="s">
        <v>367</v>
      </c>
      <c r="B148" t="str">
        <f t="shared" si="4"/>
        <v xml:space="preserve">P1004 1       </v>
      </c>
      <c r="C148" s="61" t="s">
        <v>600</v>
      </c>
      <c r="E148" t="s">
        <v>601</v>
      </c>
      <c r="F148">
        <v>1</v>
      </c>
    </row>
    <row r="149" spans="1:8" x14ac:dyDescent="0.4">
      <c r="A149" t="s">
        <v>368</v>
      </c>
      <c r="B149" t="str">
        <f t="shared" si="4"/>
        <v xml:space="preserve">P1004 1       </v>
      </c>
      <c r="C149" s="61" t="s">
        <v>600</v>
      </c>
      <c r="E149" t="s">
        <v>601</v>
      </c>
      <c r="F149">
        <v>1</v>
      </c>
    </row>
    <row r="150" spans="1:8" x14ac:dyDescent="0.4">
      <c r="A150" t="s">
        <v>369</v>
      </c>
      <c r="B150" t="str">
        <f t="shared" si="4"/>
        <v xml:space="preserve">P1004 1       </v>
      </c>
      <c r="C150" s="61" t="s">
        <v>600</v>
      </c>
      <c r="E150" t="s">
        <v>601</v>
      </c>
      <c r="F150">
        <v>1</v>
      </c>
    </row>
    <row r="151" spans="1:8" x14ac:dyDescent="0.4">
      <c r="A151" t="s">
        <v>370</v>
      </c>
      <c r="B151" t="str">
        <f t="shared" si="4"/>
        <v xml:space="preserve">P1004 1       </v>
      </c>
      <c r="C151" s="61" t="s">
        <v>600</v>
      </c>
      <c r="E151" t="s">
        <v>601</v>
      </c>
      <c r="F151">
        <v>1</v>
      </c>
    </row>
    <row r="152" spans="1:8" x14ac:dyDescent="0.4">
      <c r="A152" t="s">
        <v>371</v>
      </c>
      <c r="B152" t="str">
        <f t="shared" si="4"/>
        <v xml:space="preserve">P1004 1       </v>
      </c>
      <c r="C152" s="61" t="s">
        <v>600</v>
      </c>
      <c r="E152" t="s">
        <v>601</v>
      </c>
      <c r="F152">
        <v>1</v>
      </c>
    </row>
    <row r="153" spans="1:8" x14ac:dyDescent="0.4">
      <c r="A153" t="s">
        <v>372</v>
      </c>
      <c r="B153" t="str">
        <f t="shared" si="4"/>
        <v xml:space="preserve">P1004 1       </v>
      </c>
      <c r="C153" s="61" t="s">
        <v>600</v>
      </c>
      <c r="E153" t="s">
        <v>601</v>
      </c>
      <c r="F153">
        <v>1</v>
      </c>
    </row>
    <row r="154" spans="1:8" x14ac:dyDescent="0.4">
      <c r="A154" t="s">
        <v>373</v>
      </c>
      <c r="B154" t="str">
        <f t="shared" si="4"/>
        <v xml:space="preserve">PROFILES 1       </v>
      </c>
      <c r="C154" s="61" t="s">
        <v>602</v>
      </c>
      <c r="E154" t="s">
        <v>603</v>
      </c>
      <c r="F154">
        <v>1</v>
      </c>
    </row>
    <row r="155" spans="1:8" x14ac:dyDescent="0.4">
      <c r="A155" t="s">
        <v>374</v>
      </c>
      <c r="B155" t="str">
        <f t="shared" si="4"/>
        <v xml:space="preserve">SHAFT 1       </v>
      </c>
      <c r="C155" s="61" t="s">
        <v>604</v>
      </c>
      <c r="E155" t="s">
        <v>605</v>
      </c>
      <c r="F155">
        <v>1</v>
      </c>
    </row>
    <row r="156" spans="1:8" x14ac:dyDescent="0.4">
      <c r="A156" t="s">
        <v>375</v>
      </c>
      <c r="B156" t="str">
        <f t="shared" si="4"/>
        <v xml:space="preserve">SHAFT 1       </v>
      </c>
      <c r="C156" s="61" t="s">
        <v>604</v>
      </c>
      <c r="E156" t="s">
        <v>605</v>
      </c>
      <c r="F156">
        <v>1</v>
      </c>
    </row>
    <row r="157" spans="1:8" x14ac:dyDescent="0.4">
      <c r="A157" t="s">
        <v>376</v>
      </c>
      <c r="B157" t="str">
        <f t="shared" si="4"/>
        <v xml:space="preserve">SPACER 1       </v>
      </c>
      <c r="C157" s="61" t="s">
        <v>606</v>
      </c>
      <c r="E157" t="s">
        <v>607</v>
      </c>
      <c r="F157">
        <v>1</v>
      </c>
    </row>
    <row r="158" spans="1:8" x14ac:dyDescent="0.4">
      <c r="A158" t="s">
        <v>377</v>
      </c>
      <c r="B158" t="str">
        <f t="shared" si="4"/>
        <v xml:space="preserve">SPACER 1       </v>
      </c>
      <c r="C158" s="61" t="s">
        <v>606</v>
      </c>
      <c r="E158" t="s">
        <v>607</v>
      </c>
      <c r="F158">
        <v>1</v>
      </c>
    </row>
    <row r="159" spans="1:8" x14ac:dyDescent="0.4">
      <c r="A159" t="s">
        <v>378</v>
      </c>
      <c r="B159" t="str">
        <f t="shared" si="4"/>
        <v xml:space="preserve">STANDAR MATERIALS 1      </v>
      </c>
      <c r="C159" s="61" t="s">
        <v>608</v>
      </c>
      <c r="E159" t="s">
        <v>539</v>
      </c>
      <c r="F159" t="s">
        <v>609</v>
      </c>
      <c r="G159">
        <v>1</v>
      </c>
    </row>
    <row r="160" spans="1:8" x14ac:dyDescent="0.4">
      <c r="A160" t="s">
        <v>379</v>
      </c>
      <c r="B160" t="str">
        <f t="shared" si="4"/>
        <v xml:space="preserve">V WHEEL  7     </v>
      </c>
      <c r="C160" s="61" t="s">
        <v>610</v>
      </c>
      <c r="E160" t="s">
        <v>611</v>
      </c>
      <c r="F160" t="s">
        <v>612</v>
      </c>
      <c r="H160">
        <v>7</v>
      </c>
    </row>
    <row r="161" spans="1:8" x14ac:dyDescent="0.4">
      <c r="A161" t="s">
        <v>380</v>
      </c>
      <c r="B161" t="str">
        <f t="shared" si="4"/>
        <v xml:space="preserve">V WHEEL  2     </v>
      </c>
      <c r="C161" s="61" t="s">
        <v>613</v>
      </c>
      <c r="E161" t="s">
        <v>611</v>
      </c>
      <c r="F161" t="s">
        <v>612</v>
      </c>
      <c r="H161">
        <v>2</v>
      </c>
    </row>
    <row r="162" spans="1:8" x14ac:dyDescent="0.4">
      <c r="A162" t="s">
        <v>381</v>
      </c>
      <c r="B162" t="str">
        <f t="shared" si="4"/>
        <v xml:space="preserve">V WHEEL  5     </v>
      </c>
      <c r="C162" s="61" t="s">
        <v>614</v>
      </c>
      <c r="E162" t="s">
        <v>611</v>
      </c>
      <c r="F162" t="s">
        <v>612</v>
      </c>
      <c r="H162">
        <v>5</v>
      </c>
    </row>
    <row r="163" spans="1:8" x14ac:dyDescent="0.4">
      <c r="B163" t="str">
        <f t="shared" si="4"/>
        <v xml:space="preserve">        </v>
      </c>
      <c r="C163" s="61" t="s">
        <v>541</v>
      </c>
    </row>
    <row r="164" spans="1:8" x14ac:dyDescent="0.4">
      <c r="B164" t="str">
        <f t="shared" si="4"/>
        <v xml:space="preserve">        </v>
      </c>
      <c r="C164" s="61" t="s">
        <v>541</v>
      </c>
    </row>
    <row r="165" spans="1:8" x14ac:dyDescent="0.4">
      <c r="B165" t="str">
        <f t="shared" si="4"/>
        <v xml:space="preserve">        </v>
      </c>
      <c r="C165" s="61" t="s">
        <v>541</v>
      </c>
    </row>
    <row r="166" spans="1:8" x14ac:dyDescent="0.4">
      <c r="A166" t="s">
        <v>615</v>
      </c>
      <c r="B166" t="str">
        <f t="shared" si="4"/>
        <v xml:space="preserve">Motor        </v>
      </c>
      <c r="C166" s="61" t="s">
        <v>616</v>
      </c>
      <c r="E166" t="s">
        <v>615</v>
      </c>
    </row>
    <row r="167" spans="1:8" x14ac:dyDescent="0.4">
      <c r="A167" t="s">
        <v>283</v>
      </c>
      <c r="B167" t="str">
        <f t="shared" si="4"/>
        <v xml:space="preserve">3D PARTS 1      </v>
      </c>
      <c r="C167" s="61" t="s">
        <v>544</v>
      </c>
      <c r="E167" t="s">
        <v>424</v>
      </c>
      <c r="F167" t="s">
        <v>545</v>
      </c>
      <c r="G167">
        <v>1</v>
      </c>
    </row>
    <row r="168" spans="1:8" x14ac:dyDescent="0.4">
      <c r="A168" t="s">
        <v>382</v>
      </c>
      <c r="B168" t="str">
        <f t="shared" si="4"/>
        <v xml:space="preserve">608 BEARING 1      </v>
      </c>
      <c r="C168" s="61" t="s">
        <v>617</v>
      </c>
      <c r="E168">
        <v>608</v>
      </c>
      <c r="F168" t="s">
        <v>547</v>
      </c>
      <c r="G168">
        <v>1</v>
      </c>
    </row>
    <row r="169" spans="1:8" x14ac:dyDescent="0.4">
      <c r="A169" t="s">
        <v>383</v>
      </c>
      <c r="B169" t="str">
        <f t="shared" si="4"/>
        <v xml:space="preserve">608 BEARING 1      </v>
      </c>
      <c r="C169" s="61" t="s">
        <v>617</v>
      </c>
      <c r="E169">
        <v>608</v>
      </c>
      <c r="F169" t="s">
        <v>547</v>
      </c>
      <c r="G169">
        <v>1</v>
      </c>
    </row>
    <row r="170" spans="1:8" x14ac:dyDescent="0.4">
      <c r="A170" t="s">
        <v>384</v>
      </c>
      <c r="B170" t="str">
        <f t="shared" si="4"/>
        <v xml:space="preserve">608 BEARING 1      </v>
      </c>
      <c r="C170" s="61" t="s">
        <v>617</v>
      </c>
      <c r="E170">
        <v>608</v>
      </c>
      <c r="F170" t="s">
        <v>547</v>
      </c>
      <c r="G170">
        <v>1</v>
      </c>
    </row>
    <row r="171" spans="1:8" x14ac:dyDescent="0.4">
      <c r="A171" t="s">
        <v>385</v>
      </c>
      <c r="B171" t="str">
        <f t="shared" si="4"/>
        <v xml:space="preserve">608 BEARING 1      </v>
      </c>
      <c r="C171" s="61" t="s">
        <v>617</v>
      </c>
      <c r="E171">
        <v>608</v>
      </c>
      <c r="F171" t="s">
        <v>547</v>
      </c>
      <c r="G171">
        <v>1</v>
      </c>
    </row>
    <row r="172" spans="1:8" x14ac:dyDescent="0.4">
      <c r="A172" t="s">
        <v>386</v>
      </c>
      <c r="B172" t="str">
        <f t="shared" si="4"/>
        <v xml:space="preserve">608 BEARING 1      </v>
      </c>
      <c r="C172" s="61" t="s">
        <v>617</v>
      </c>
      <c r="E172">
        <v>608</v>
      </c>
      <c r="F172" t="s">
        <v>547</v>
      </c>
      <c r="G172">
        <v>1</v>
      </c>
    </row>
    <row r="173" spans="1:8" x14ac:dyDescent="0.4">
      <c r="A173" t="s">
        <v>387</v>
      </c>
      <c r="B173" t="str">
        <f t="shared" si="4"/>
        <v xml:space="preserve">608 BEARING 1      </v>
      </c>
      <c r="C173" s="61" t="s">
        <v>617</v>
      </c>
      <c r="E173">
        <v>608</v>
      </c>
      <c r="F173" t="s">
        <v>547</v>
      </c>
      <c r="G173">
        <v>1</v>
      </c>
    </row>
    <row r="174" spans="1:8" x14ac:dyDescent="0.4">
      <c r="A174" t="s">
        <v>388</v>
      </c>
      <c r="B174" t="str">
        <f t="shared" si="4"/>
        <v xml:space="preserve">608 BEARING 1      </v>
      </c>
      <c r="C174" s="61" t="s">
        <v>617</v>
      </c>
      <c r="E174">
        <v>608</v>
      </c>
      <c r="F174" t="s">
        <v>547</v>
      </c>
      <c r="G174">
        <v>1</v>
      </c>
    </row>
    <row r="175" spans="1:8" x14ac:dyDescent="0.4">
      <c r="A175" t="s">
        <v>389</v>
      </c>
      <c r="B175" t="str">
        <f t="shared" si="4"/>
        <v xml:space="preserve">608 BEARING 1      </v>
      </c>
      <c r="C175" s="61" t="s">
        <v>617</v>
      </c>
      <c r="E175">
        <v>608</v>
      </c>
      <c r="F175" t="s">
        <v>547</v>
      </c>
      <c r="G175">
        <v>1</v>
      </c>
    </row>
    <row r="176" spans="1:8" x14ac:dyDescent="0.4">
      <c r="A176" t="s">
        <v>390</v>
      </c>
      <c r="B176" t="str">
        <f t="shared" si="4"/>
        <v xml:space="preserve">bORRAR 1       </v>
      </c>
      <c r="C176" s="61" t="s">
        <v>618</v>
      </c>
      <c r="E176" t="s">
        <v>619</v>
      </c>
      <c r="F176">
        <v>1</v>
      </c>
    </row>
    <row r="177" spans="1:9" x14ac:dyDescent="0.4">
      <c r="A177" t="s">
        <v>391</v>
      </c>
      <c r="B177" t="str">
        <f t="shared" si="4"/>
        <v xml:space="preserve">BORRAR 1       </v>
      </c>
      <c r="C177" s="61" t="s">
        <v>620</v>
      </c>
      <c r="E177" t="s">
        <v>621</v>
      </c>
      <c r="F177">
        <v>1</v>
      </c>
    </row>
    <row r="178" spans="1:9" x14ac:dyDescent="0.4">
      <c r="A178" t="s">
        <v>302</v>
      </c>
      <c r="B178" t="str">
        <f t="shared" si="4"/>
        <v xml:space="preserve">Component1 1       </v>
      </c>
      <c r="C178" s="61" t="s">
        <v>548</v>
      </c>
      <c r="E178" t="s">
        <v>549</v>
      </c>
      <c r="F178">
        <v>1</v>
      </c>
    </row>
    <row r="179" spans="1:9" x14ac:dyDescent="0.4">
      <c r="A179" t="s">
        <v>302</v>
      </c>
      <c r="B179" t="str">
        <f t="shared" si="4"/>
        <v xml:space="preserve">Component1 1       </v>
      </c>
      <c r="C179" s="61" t="s">
        <v>548</v>
      </c>
      <c r="E179" t="s">
        <v>549</v>
      </c>
      <c r="F179">
        <v>1</v>
      </c>
    </row>
    <row r="180" spans="1:9" x14ac:dyDescent="0.4">
      <c r="A180" t="s">
        <v>392</v>
      </c>
      <c r="B180" t="str">
        <f t="shared" si="4"/>
        <v xml:space="preserve">Component49 1       </v>
      </c>
      <c r="C180" s="61" t="s">
        <v>622</v>
      </c>
      <c r="E180" t="s">
        <v>623</v>
      </c>
      <c r="F180">
        <v>1</v>
      </c>
    </row>
    <row r="181" spans="1:9" x14ac:dyDescent="0.4">
      <c r="A181" t="s">
        <v>393</v>
      </c>
      <c r="B181" t="str">
        <f t="shared" si="4"/>
        <v xml:space="preserve">Component50 1       </v>
      </c>
      <c r="C181" s="61" t="s">
        <v>624</v>
      </c>
      <c r="E181" t="s">
        <v>625</v>
      </c>
      <c r="F181">
        <v>1</v>
      </c>
    </row>
    <row r="182" spans="1:9" x14ac:dyDescent="0.4">
      <c r="A182" t="s">
        <v>304</v>
      </c>
      <c r="B182" t="str">
        <f t="shared" si="4"/>
        <v xml:space="preserve">DIN 125 M8  4    </v>
      </c>
      <c r="C182" s="61" t="s">
        <v>439</v>
      </c>
      <c r="E182" t="s">
        <v>440</v>
      </c>
      <c r="F182">
        <v>125</v>
      </c>
      <c r="G182" t="s">
        <v>441</v>
      </c>
      <c r="I182">
        <v>4</v>
      </c>
    </row>
    <row r="183" spans="1:9" x14ac:dyDescent="0.4">
      <c r="A183" t="s">
        <v>394</v>
      </c>
      <c r="B183" t="str">
        <f t="shared" si="4"/>
        <v xml:space="preserve">DIN 562 M4  12    </v>
      </c>
      <c r="C183" s="61" t="s">
        <v>626</v>
      </c>
      <c r="E183" t="s">
        <v>440</v>
      </c>
      <c r="F183">
        <v>562</v>
      </c>
      <c r="G183" t="s">
        <v>444</v>
      </c>
      <c r="I183">
        <v>12</v>
      </c>
    </row>
    <row r="184" spans="1:9" x14ac:dyDescent="0.4">
      <c r="A184" t="s">
        <v>305</v>
      </c>
      <c r="B184" t="str">
        <f t="shared" si="4"/>
        <v xml:space="preserve">DIN 562 M4  42    </v>
      </c>
      <c r="C184" s="61" t="s">
        <v>449</v>
      </c>
      <c r="E184" t="s">
        <v>440</v>
      </c>
      <c r="F184">
        <v>562</v>
      </c>
      <c r="G184" t="s">
        <v>444</v>
      </c>
      <c r="I184">
        <v>42</v>
      </c>
    </row>
    <row r="185" spans="1:9" x14ac:dyDescent="0.4">
      <c r="A185" t="s">
        <v>395</v>
      </c>
      <c r="B185" t="str">
        <f t="shared" si="4"/>
        <v xml:space="preserve">DIN 9021 M3  7    </v>
      </c>
      <c r="C185" s="61" t="s">
        <v>627</v>
      </c>
      <c r="E185" t="s">
        <v>440</v>
      </c>
      <c r="F185">
        <v>9021</v>
      </c>
      <c r="G185" t="s">
        <v>451</v>
      </c>
      <c r="I185">
        <v>7</v>
      </c>
    </row>
    <row r="186" spans="1:9" x14ac:dyDescent="0.4">
      <c r="A186" t="s">
        <v>311</v>
      </c>
      <c r="B186" t="str">
        <f t="shared" si="4"/>
        <v xml:space="preserve">DIN 9021 M3  8    </v>
      </c>
      <c r="C186" s="61" t="s">
        <v>450</v>
      </c>
      <c r="E186" t="s">
        <v>440</v>
      </c>
      <c r="F186">
        <v>9021</v>
      </c>
      <c r="G186" t="s">
        <v>451</v>
      </c>
      <c r="I186">
        <v>8</v>
      </c>
    </row>
    <row r="187" spans="1:9" x14ac:dyDescent="0.4">
      <c r="A187" t="s">
        <v>396</v>
      </c>
      <c r="B187" t="str">
        <f t="shared" si="4"/>
        <v xml:space="preserve">DIN 9021 M4  12    </v>
      </c>
      <c r="C187" s="61" t="s">
        <v>628</v>
      </c>
      <c r="E187" t="s">
        <v>440</v>
      </c>
      <c r="F187">
        <v>9021</v>
      </c>
      <c r="G187" t="s">
        <v>444</v>
      </c>
      <c r="I187">
        <v>12</v>
      </c>
    </row>
    <row r="188" spans="1:9" x14ac:dyDescent="0.4">
      <c r="A188" t="s">
        <v>313</v>
      </c>
      <c r="B188" t="str">
        <f t="shared" si="4"/>
        <v xml:space="preserve">DIN 9021 M5  4    </v>
      </c>
      <c r="C188" s="61" t="s">
        <v>455</v>
      </c>
      <c r="E188" t="s">
        <v>440</v>
      </c>
      <c r="F188">
        <v>9021</v>
      </c>
      <c r="G188" t="s">
        <v>454</v>
      </c>
      <c r="I188">
        <v>4</v>
      </c>
    </row>
    <row r="189" spans="1:9" x14ac:dyDescent="0.4">
      <c r="A189" t="s">
        <v>314</v>
      </c>
      <c r="B189" t="str">
        <f t="shared" si="4"/>
        <v xml:space="preserve">DIN 9021 M5  21    </v>
      </c>
      <c r="C189" s="61" t="s">
        <v>456</v>
      </c>
      <c r="E189" t="s">
        <v>440</v>
      </c>
      <c r="F189">
        <v>9021</v>
      </c>
      <c r="G189" t="s">
        <v>454</v>
      </c>
      <c r="I189">
        <v>21</v>
      </c>
    </row>
    <row r="190" spans="1:9" x14ac:dyDescent="0.4">
      <c r="A190" t="s">
        <v>315</v>
      </c>
      <c r="B190" t="str">
        <f t="shared" ref="B190:B240" si="5">E190&amp;" "&amp;F190&amp;" "&amp;G190&amp;" "&amp;H190&amp;" "&amp;I190&amp;" "&amp;J190&amp;" "&amp;K190&amp;" "&amp;L190&amp;" "&amp;M190</f>
        <v xml:space="preserve">DIN 9021 M5  3    </v>
      </c>
      <c r="C190" s="61" t="s">
        <v>457</v>
      </c>
      <c r="E190" t="s">
        <v>440</v>
      </c>
      <c r="F190">
        <v>9021</v>
      </c>
      <c r="G190" t="s">
        <v>454</v>
      </c>
      <c r="I190">
        <v>3</v>
      </c>
    </row>
    <row r="191" spans="1:9" x14ac:dyDescent="0.4">
      <c r="A191" t="s">
        <v>316</v>
      </c>
      <c r="B191" t="str">
        <f t="shared" si="5"/>
        <v xml:space="preserve">DIN 9021 M5  4    </v>
      </c>
      <c r="C191" s="61" t="s">
        <v>455</v>
      </c>
      <c r="E191" t="s">
        <v>440</v>
      </c>
      <c r="F191">
        <v>9021</v>
      </c>
      <c r="G191" t="s">
        <v>454</v>
      </c>
      <c r="I191">
        <v>4</v>
      </c>
    </row>
    <row r="192" spans="1:9" x14ac:dyDescent="0.4">
      <c r="A192" t="s">
        <v>317</v>
      </c>
      <c r="B192" t="str">
        <f t="shared" si="5"/>
        <v xml:space="preserve">DIN 9021 M5      </v>
      </c>
      <c r="C192" s="61" t="s">
        <v>461</v>
      </c>
      <c r="E192" t="s">
        <v>440</v>
      </c>
      <c r="F192">
        <v>9021</v>
      </c>
      <c r="G192" t="s">
        <v>454</v>
      </c>
    </row>
    <row r="193" spans="1:11" x14ac:dyDescent="0.4">
      <c r="A193" t="s">
        <v>318</v>
      </c>
      <c r="B193" t="str">
        <f t="shared" si="5"/>
        <v xml:space="preserve">DIN 912 M3 x 10  4  </v>
      </c>
      <c r="C193" s="61" t="s">
        <v>553</v>
      </c>
      <c r="E193" t="s">
        <v>440</v>
      </c>
      <c r="F193">
        <v>912</v>
      </c>
      <c r="G193" t="s">
        <v>451</v>
      </c>
      <c r="H193" t="s">
        <v>464</v>
      </c>
      <c r="I193">
        <v>10</v>
      </c>
      <c r="K193">
        <v>4</v>
      </c>
    </row>
    <row r="194" spans="1:11" x14ac:dyDescent="0.4">
      <c r="A194" t="s">
        <v>323</v>
      </c>
      <c r="B194" t="str">
        <f t="shared" si="5"/>
        <v xml:space="preserve">DIN 912 M3 x 10    </v>
      </c>
      <c r="C194" s="61" t="s">
        <v>465</v>
      </c>
      <c r="E194" t="s">
        <v>440</v>
      </c>
      <c r="F194">
        <v>912</v>
      </c>
      <c r="G194" t="s">
        <v>451</v>
      </c>
      <c r="H194" t="s">
        <v>464</v>
      </c>
      <c r="I194">
        <v>10</v>
      </c>
    </row>
    <row r="195" spans="1:11" x14ac:dyDescent="0.4">
      <c r="A195" t="s">
        <v>397</v>
      </c>
      <c r="B195" t="str">
        <f t="shared" si="5"/>
        <v xml:space="preserve">DIN 912 M3 x 12  4  </v>
      </c>
      <c r="C195" s="61" t="s">
        <v>629</v>
      </c>
      <c r="E195" t="s">
        <v>440</v>
      </c>
      <c r="F195">
        <v>912</v>
      </c>
      <c r="G195" t="s">
        <v>451</v>
      </c>
      <c r="H195" t="s">
        <v>464</v>
      </c>
      <c r="I195">
        <v>12</v>
      </c>
      <c r="K195">
        <v>4</v>
      </c>
    </row>
    <row r="196" spans="1:11" x14ac:dyDescent="0.4">
      <c r="A196" t="s">
        <v>398</v>
      </c>
      <c r="B196" t="str">
        <f t="shared" si="5"/>
        <v xml:space="preserve">DIN 912 M3 x 8  4  </v>
      </c>
      <c r="C196" s="61" t="s">
        <v>630</v>
      </c>
      <c r="E196" t="s">
        <v>440</v>
      </c>
      <c r="F196">
        <v>912</v>
      </c>
      <c r="G196" t="s">
        <v>451</v>
      </c>
      <c r="H196" t="s">
        <v>464</v>
      </c>
      <c r="I196">
        <v>8</v>
      </c>
      <c r="K196">
        <v>4</v>
      </c>
    </row>
    <row r="197" spans="1:11" x14ac:dyDescent="0.4">
      <c r="A197" t="s">
        <v>324</v>
      </c>
      <c r="B197" t="str">
        <f t="shared" si="5"/>
        <v xml:space="preserve">DIN 912 M4 x 10    </v>
      </c>
      <c r="C197" s="61" t="s">
        <v>472</v>
      </c>
      <c r="E197" t="s">
        <v>440</v>
      </c>
      <c r="F197">
        <v>912</v>
      </c>
      <c r="G197" t="s">
        <v>444</v>
      </c>
      <c r="H197" t="s">
        <v>464</v>
      </c>
      <c r="I197">
        <v>10</v>
      </c>
    </row>
    <row r="198" spans="1:11" x14ac:dyDescent="0.4">
      <c r="A198" t="s">
        <v>399</v>
      </c>
      <c r="B198" t="str">
        <f t="shared" si="5"/>
        <v xml:space="preserve">DIN 912 M4 x 20  12  </v>
      </c>
      <c r="C198" s="61" t="s">
        <v>631</v>
      </c>
      <c r="E198" t="s">
        <v>440</v>
      </c>
      <c r="F198">
        <v>912</v>
      </c>
      <c r="G198" t="s">
        <v>444</v>
      </c>
      <c r="H198" t="s">
        <v>464</v>
      </c>
      <c r="I198">
        <v>20</v>
      </c>
      <c r="K198">
        <v>12</v>
      </c>
    </row>
    <row r="199" spans="1:11" x14ac:dyDescent="0.4">
      <c r="A199" t="s">
        <v>325</v>
      </c>
      <c r="B199" t="str">
        <f t="shared" si="5"/>
        <v xml:space="preserve">DIN 912 M4 x 30  2  </v>
      </c>
      <c r="C199" s="61" t="s">
        <v>555</v>
      </c>
      <c r="E199" t="s">
        <v>440</v>
      </c>
      <c r="F199">
        <v>912</v>
      </c>
      <c r="G199" t="s">
        <v>444</v>
      </c>
      <c r="H199" t="s">
        <v>464</v>
      </c>
      <c r="I199">
        <v>30</v>
      </c>
      <c r="K199">
        <v>2</v>
      </c>
    </row>
    <row r="200" spans="1:11" x14ac:dyDescent="0.4">
      <c r="A200" t="s">
        <v>400</v>
      </c>
      <c r="B200" t="str">
        <f t="shared" si="5"/>
        <v xml:space="preserve">DIN 912 M5 x 25  8  </v>
      </c>
      <c r="C200" s="61" t="s">
        <v>632</v>
      </c>
      <c r="E200" t="s">
        <v>440</v>
      </c>
      <c r="F200">
        <v>912</v>
      </c>
      <c r="G200" t="s">
        <v>454</v>
      </c>
      <c r="H200" t="s">
        <v>464</v>
      </c>
      <c r="I200">
        <v>25</v>
      </c>
      <c r="K200">
        <v>8</v>
      </c>
    </row>
    <row r="201" spans="1:11" x14ac:dyDescent="0.4">
      <c r="A201" t="s">
        <v>401</v>
      </c>
      <c r="B201" t="str">
        <f t="shared" si="5"/>
        <v xml:space="preserve">DIN 912 M5 x 30  8  </v>
      </c>
      <c r="C201" s="61" t="s">
        <v>633</v>
      </c>
      <c r="E201" t="s">
        <v>440</v>
      </c>
      <c r="F201">
        <v>912</v>
      </c>
      <c r="G201" t="s">
        <v>454</v>
      </c>
      <c r="H201" t="s">
        <v>464</v>
      </c>
      <c r="I201">
        <v>30</v>
      </c>
      <c r="K201">
        <v>8</v>
      </c>
    </row>
    <row r="202" spans="1:11" x14ac:dyDescent="0.4">
      <c r="A202" t="s">
        <v>327</v>
      </c>
      <c r="B202" t="str">
        <f t="shared" si="5"/>
        <v xml:space="preserve">DIN 912 M5 x 30  4  </v>
      </c>
      <c r="C202" s="61" t="s">
        <v>477</v>
      </c>
      <c r="E202" t="s">
        <v>440</v>
      </c>
      <c r="F202">
        <v>912</v>
      </c>
      <c r="G202" t="s">
        <v>454</v>
      </c>
      <c r="H202" t="s">
        <v>464</v>
      </c>
      <c r="I202">
        <v>30</v>
      </c>
      <c r="K202">
        <v>4</v>
      </c>
    </row>
    <row r="203" spans="1:11" x14ac:dyDescent="0.4">
      <c r="A203" t="s">
        <v>328</v>
      </c>
      <c r="B203" t="str">
        <f t="shared" si="5"/>
        <v xml:space="preserve">DIN 912 M5 x 30  1  </v>
      </c>
      <c r="C203" s="61" t="s">
        <v>478</v>
      </c>
      <c r="E203" t="s">
        <v>440</v>
      </c>
      <c r="F203">
        <v>912</v>
      </c>
      <c r="G203" t="s">
        <v>454</v>
      </c>
      <c r="H203" t="s">
        <v>464</v>
      </c>
      <c r="I203">
        <v>30</v>
      </c>
      <c r="K203">
        <v>1</v>
      </c>
    </row>
    <row r="204" spans="1:11" x14ac:dyDescent="0.4">
      <c r="A204" t="s">
        <v>329</v>
      </c>
      <c r="B204" t="str">
        <f t="shared" si="5"/>
        <v xml:space="preserve">DIN 912 M5 x 30    </v>
      </c>
      <c r="C204" s="61" t="s">
        <v>481</v>
      </c>
      <c r="E204" t="s">
        <v>440</v>
      </c>
      <c r="F204">
        <v>912</v>
      </c>
      <c r="G204" t="s">
        <v>454</v>
      </c>
      <c r="H204" t="s">
        <v>464</v>
      </c>
      <c r="I204">
        <v>30</v>
      </c>
    </row>
    <row r="205" spans="1:11" x14ac:dyDescent="0.4">
      <c r="A205" t="s">
        <v>330</v>
      </c>
      <c r="B205" t="str">
        <f t="shared" si="5"/>
        <v xml:space="preserve">DIN 912 M5 x 30    </v>
      </c>
      <c r="C205" s="61" t="s">
        <v>481</v>
      </c>
      <c r="E205" t="s">
        <v>440</v>
      </c>
      <c r="F205">
        <v>912</v>
      </c>
      <c r="G205" t="s">
        <v>454</v>
      </c>
      <c r="H205" t="s">
        <v>464</v>
      </c>
      <c r="I205">
        <v>30</v>
      </c>
    </row>
    <row r="206" spans="1:11" x14ac:dyDescent="0.4">
      <c r="A206" t="s">
        <v>402</v>
      </c>
      <c r="B206" t="str">
        <f t="shared" si="5"/>
        <v xml:space="preserve">DIN 912 M5 x 40  17  </v>
      </c>
      <c r="C206" s="61" t="s">
        <v>634</v>
      </c>
      <c r="E206" t="s">
        <v>440</v>
      </c>
      <c r="F206">
        <v>912</v>
      </c>
      <c r="G206" t="s">
        <v>454</v>
      </c>
      <c r="H206" t="s">
        <v>464</v>
      </c>
      <c r="I206">
        <v>40</v>
      </c>
      <c r="K206">
        <v>17</v>
      </c>
    </row>
    <row r="207" spans="1:11" x14ac:dyDescent="0.4">
      <c r="A207" t="s">
        <v>332</v>
      </c>
      <c r="B207" t="str">
        <f t="shared" si="5"/>
        <v xml:space="preserve">DIN 912 M5 x 40  5  </v>
      </c>
      <c r="C207" s="61" t="s">
        <v>483</v>
      </c>
      <c r="E207" t="s">
        <v>440</v>
      </c>
      <c r="F207">
        <v>912</v>
      </c>
      <c r="G207" t="s">
        <v>454</v>
      </c>
      <c r="H207" t="s">
        <v>464</v>
      </c>
      <c r="I207">
        <v>40</v>
      </c>
      <c r="K207">
        <v>5</v>
      </c>
    </row>
    <row r="208" spans="1:11" x14ac:dyDescent="0.4">
      <c r="A208" t="s">
        <v>333</v>
      </c>
      <c r="B208" t="str">
        <f t="shared" si="5"/>
        <v xml:space="preserve">DIN 912 M5 x 40    </v>
      </c>
      <c r="C208" s="61" t="s">
        <v>484</v>
      </c>
      <c r="E208" t="s">
        <v>440</v>
      </c>
      <c r="F208">
        <v>912</v>
      </c>
      <c r="G208" t="s">
        <v>454</v>
      </c>
      <c r="H208" t="s">
        <v>464</v>
      </c>
      <c r="I208">
        <v>40</v>
      </c>
    </row>
    <row r="209" spans="1:11" x14ac:dyDescent="0.4">
      <c r="A209" t="s">
        <v>403</v>
      </c>
      <c r="B209" t="str">
        <f t="shared" si="5"/>
        <v xml:space="preserve">DIN 912 M8 x 60  4  </v>
      </c>
      <c r="C209" s="61" t="s">
        <v>635</v>
      </c>
      <c r="E209" t="s">
        <v>440</v>
      </c>
      <c r="F209">
        <v>912</v>
      </c>
      <c r="G209" t="s">
        <v>441</v>
      </c>
      <c r="H209" t="s">
        <v>464</v>
      </c>
      <c r="I209">
        <v>60</v>
      </c>
      <c r="K209">
        <v>4</v>
      </c>
    </row>
    <row r="210" spans="1:11" x14ac:dyDescent="0.4">
      <c r="A210" t="s">
        <v>337</v>
      </c>
      <c r="B210" t="str">
        <f t="shared" si="5"/>
        <v xml:space="preserve">DIN 912 M8 x 70    </v>
      </c>
      <c r="C210" s="61" t="s">
        <v>487</v>
      </c>
      <c r="E210" t="s">
        <v>440</v>
      </c>
      <c r="F210">
        <v>912</v>
      </c>
      <c r="G210" t="s">
        <v>441</v>
      </c>
      <c r="H210" t="s">
        <v>464</v>
      </c>
      <c r="I210">
        <v>70</v>
      </c>
    </row>
    <row r="211" spans="1:11" x14ac:dyDescent="0.4">
      <c r="A211" t="s">
        <v>338</v>
      </c>
      <c r="B211" t="str">
        <f t="shared" si="5"/>
        <v xml:space="preserve">DIN 985 M4  2    </v>
      </c>
      <c r="C211" s="61" t="s">
        <v>561</v>
      </c>
      <c r="E211" t="s">
        <v>440</v>
      </c>
      <c r="F211">
        <v>985</v>
      </c>
      <c r="G211" t="s">
        <v>444</v>
      </c>
      <c r="I211">
        <v>2</v>
      </c>
    </row>
    <row r="212" spans="1:11" x14ac:dyDescent="0.4">
      <c r="A212" t="s">
        <v>404</v>
      </c>
      <c r="B212" t="str">
        <f t="shared" si="5"/>
        <v xml:space="preserve">DIN 985 M5.  16    </v>
      </c>
      <c r="C212" s="61" t="s">
        <v>636</v>
      </c>
      <c r="E212" t="s">
        <v>440</v>
      </c>
      <c r="F212">
        <v>985</v>
      </c>
      <c r="G212" t="s">
        <v>489</v>
      </c>
      <c r="I212">
        <v>16</v>
      </c>
    </row>
    <row r="213" spans="1:11" x14ac:dyDescent="0.4">
      <c r="A213" t="s">
        <v>340</v>
      </c>
      <c r="B213" t="str">
        <f t="shared" si="5"/>
        <v xml:space="preserve">DIN 985 M5.  3    </v>
      </c>
      <c r="C213" s="61" t="s">
        <v>488</v>
      </c>
      <c r="E213" t="s">
        <v>440</v>
      </c>
      <c r="F213">
        <v>985</v>
      </c>
      <c r="G213" t="s">
        <v>489</v>
      </c>
      <c r="I213">
        <v>3</v>
      </c>
    </row>
    <row r="214" spans="1:11" x14ac:dyDescent="0.4">
      <c r="A214" t="s">
        <v>405</v>
      </c>
      <c r="B214" t="str">
        <f t="shared" si="5"/>
        <v xml:space="preserve">DIN 985 M8.  4    </v>
      </c>
      <c r="C214" s="61" t="s">
        <v>637</v>
      </c>
      <c r="E214" t="s">
        <v>440</v>
      </c>
      <c r="F214">
        <v>985</v>
      </c>
      <c r="G214" t="s">
        <v>491</v>
      </c>
      <c r="I214">
        <v>4</v>
      </c>
    </row>
    <row r="215" spans="1:11" x14ac:dyDescent="0.4">
      <c r="A215" t="s">
        <v>342</v>
      </c>
      <c r="B215" t="str">
        <f t="shared" si="5"/>
        <v xml:space="preserve">DIN 985 M8.  2    </v>
      </c>
      <c r="C215" s="61" t="s">
        <v>490</v>
      </c>
      <c r="E215" t="s">
        <v>440</v>
      </c>
      <c r="F215">
        <v>985</v>
      </c>
      <c r="G215" t="s">
        <v>491</v>
      </c>
      <c r="I215">
        <v>2</v>
      </c>
    </row>
    <row r="216" spans="1:11" x14ac:dyDescent="0.4">
      <c r="A216" t="s">
        <v>406</v>
      </c>
      <c r="B216" t="str">
        <f t="shared" si="5"/>
        <v xml:space="preserve">ECCENTRIC NUT  14     </v>
      </c>
      <c r="C216" s="61" t="s">
        <v>638</v>
      </c>
      <c r="E216" t="s">
        <v>564</v>
      </c>
      <c r="F216" t="s">
        <v>565</v>
      </c>
      <c r="H216">
        <v>14</v>
      </c>
    </row>
    <row r="217" spans="1:11" x14ac:dyDescent="0.4">
      <c r="A217" t="s">
        <v>344</v>
      </c>
      <c r="B217" t="str">
        <f t="shared" si="5"/>
        <v xml:space="preserve">ECCENTRIC NUT  1     </v>
      </c>
      <c r="C217" s="61" t="s">
        <v>566</v>
      </c>
      <c r="E217" t="s">
        <v>564</v>
      </c>
      <c r="F217" t="s">
        <v>565</v>
      </c>
      <c r="H217">
        <v>1</v>
      </c>
    </row>
    <row r="218" spans="1:11" x14ac:dyDescent="0.4">
      <c r="A218" t="s">
        <v>407</v>
      </c>
      <c r="B218" t="str">
        <f t="shared" si="5"/>
        <v xml:space="preserve">GT2 x 20  2    </v>
      </c>
      <c r="C218" s="61" t="s">
        <v>639</v>
      </c>
      <c r="E218" t="s">
        <v>570</v>
      </c>
      <c r="F218" t="s">
        <v>464</v>
      </c>
      <c r="G218">
        <v>20</v>
      </c>
      <c r="I218">
        <v>2</v>
      </c>
    </row>
    <row r="219" spans="1:11" x14ac:dyDescent="0.4">
      <c r="A219" t="s">
        <v>348</v>
      </c>
      <c r="B219" t="str">
        <f t="shared" si="5"/>
        <v xml:space="preserve">GT2 x 20  1    </v>
      </c>
      <c r="C219" s="61" t="s">
        <v>569</v>
      </c>
      <c r="E219" t="s">
        <v>570</v>
      </c>
      <c r="F219" t="s">
        <v>464</v>
      </c>
      <c r="G219">
        <v>20</v>
      </c>
      <c r="I219">
        <v>1</v>
      </c>
    </row>
    <row r="220" spans="1:11" x14ac:dyDescent="0.4">
      <c r="A220" t="s">
        <v>408</v>
      </c>
      <c r="B220" t="str">
        <f t="shared" si="5"/>
        <v xml:space="preserve">GT2x60 PULLEY 1      </v>
      </c>
      <c r="C220" s="61" t="s">
        <v>640</v>
      </c>
      <c r="E220" t="s">
        <v>641</v>
      </c>
      <c r="F220" t="s">
        <v>573</v>
      </c>
      <c r="G220">
        <v>1</v>
      </c>
    </row>
    <row r="221" spans="1:11" x14ac:dyDescent="0.4">
      <c r="A221" t="s">
        <v>409</v>
      </c>
      <c r="B221" t="str">
        <f t="shared" si="5"/>
        <v xml:space="preserve">GT2x60 PULLEY 1      </v>
      </c>
      <c r="C221" s="61" t="s">
        <v>640</v>
      </c>
      <c r="E221" t="s">
        <v>641</v>
      </c>
      <c r="F221" t="s">
        <v>573</v>
      </c>
      <c r="G221">
        <v>1</v>
      </c>
    </row>
    <row r="222" spans="1:11" x14ac:dyDescent="0.4">
      <c r="A222" t="s">
        <v>410</v>
      </c>
      <c r="B222" t="str">
        <f t="shared" si="5"/>
        <v xml:space="preserve">M2001 CARRIAGE 1      </v>
      </c>
      <c r="C222" s="61" t="s">
        <v>642</v>
      </c>
      <c r="E222" t="s">
        <v>643</v>
      </c>
      <c r="F222" t="s">
        <v>644</v>
      </c>
      <c r="G222">
        <v>1</v>
      </c>
    </row>
    <row r="223" spans="1:11" x14ac:dyDescent="0.4">
      <c r="A223" t="s">
        <v>411</v>
      </c>
      <c r="B223" t="str">
        <f t="shared" si="5"/>
        <v xml:space="preserve">M2002 CARRIAGE SLIDER PLATE1     </v>
      </c>
      <c r="C223" s="61" t="s">
        <v>645</v>
      </c>
      <c r="E223" t="s">
        <v>98</v>
      </c>
      <c r="F223" t="s">
        <v>644</v>
      </c>
      <c r="G223" t="s">
        <v>646</v>
      </c>
      <c r="H223" t="s">
        <v>647</v>
      </c>
    </row>
    <row r="224" spans="1:11" x14ac:dyDescent="0.4">
      <c r="A224" t="s">
        <v>412</v>
      </c>
      <c r="B224" t="str">
        <f t="shared" si="5"/>
        <v xml:space="preserve">M2003 1       </v>
      </c>
      <c r="C224" s="61" t="s">
        <v>648</v>
      </c>
      <c r="E224" t="s">
        <v>649</v>
      </c>
      <c r="F224">
        <v>1</v>
      </c>
    </row>
    <row r="225" spans="1:8" x14ac:dyDescent="0.4">
      <c r="A225" t="s">
        <v>413</v>
      </c>
      <c r="B225" t="str">
        <f t="shared" si="5"/>
        <v xml:space="preserve">M2004 1       </v>
      </c>
      <c r="C225" s="61" t="s">
        <v>650</v>
      </c>
      <c r="E225" t="s">
        <v>651</v>
      </c>
      <c r="F225">
        <v>1</v>
      </c>
    </row>
    <row r="226" spans="1:8" x14ac:dyDescent="0.4">
      <c r="A226" t="s">
        <v>414</v>
      </c>
      <c r="B226" t="str">
        <f t="shared" si="5"/>
        <v xml:space="preserve">M2005 1       </v>
      </c>
      <c r="C226" s="61" t="s">
        <v>652</v>
      </c>
      <c r="E226" t="s">
        <v>653</v>
      </c>
      <c r="F226">
        <v>1</v>
      </c>
    </row>
    <row r="227" spans="1:8" x14ac:dyDescent="0.4">
      <c r="A227" t="s">
        <v>415</v>
      </c>
      <c r="B227" t="str">
        <f t="shared" si="5"/>
        <v xml:space="preserve">M2006 1       </v>
      </c>
      <c r="C227" s="61" t="s">
        <v>654</v>
      </c>
      <c r="E227" t="s">
        <v>655</v>
      </c>
      <c r="F227">
        <v>1</v>
      </c>
    </row>
    <row r="228" spans="1:8" x14ac:dyDescent="0.4">
      <c r="A228" t="s">
        <v>416</v>
      </c>
      <c r="B228" t="str">
        <f t="shared" si="5"/>
        <v xml:space="preserve">makita_3709  1      </v>
      </c>
      <c r="C228" s="61" t="s">
        <v>656</v>
      </c>
      <c r="E228" t="s">
        <v>657</v>
      </c>
      <c r="G228">
        <v>1</v>
      </c>
    </row>
    <row r="229" spans="1:8" x14ac:dyDescent="0.4">
      <c r="A229" t="s">
        <v>358</v>
      </c>
      <c r="B229" t="str">
        <f t="shared" si="5"/>
        <v xml:space="preserve">Name Instances Volume      </v>
      </c>
      <c r="C229" s="61" t="s">
        <v>511</v>
      </c>
      <c r="E229" t="s">
        <v>512</v>
      </c>
      <c r="F229" t="s">
        <v>513</v>
      </c>
      <c r="G229" t="s">
        <v>514</v>
      </c>
    </row>
    <row r="230" spans="1:8" x14ac:dyDescent="0.4">
      <c r="A230" t="s">
        <v>417</v>
      </c>
      <c r="B230" t="str">
        <f t="shared" si="5"/>
        <v xml:space="preserve">NEMA17 SHORT  1     </v>
      </c>
      <c r="C230" s="61" t="s">
        <v>658</v>
      </c>
      <c r="E230" t="s">
        <v>593</v>
      </c>
      <c r="F230" t="s">
        <v>659</v>
      </c>
      <c r="H230">
        <v>1</v>
      </c>
    </row>
    <row r="231" spans="1:8" x14ac:dyDescent="0.4">
      <c r="A231" t="s">
        <v>359</v>
      </c>
      <c r="B231" t="str">
        <f t="shared" si="5"/>
        <v xml:space="preserve">NEMA17  1      </v>
      </c>
      <c r="C231" s="61" t="s">
        <v>592</v>
      </c>
      <c r="E231" t="s">
        <v>593</v>
      </c>
      <c r="G231">
        <v>1</v>
      </c>
    </row>
    <row r="232" spans="1:8" x14ac:dyDescent="0.4">
      <c r="A232" t="s">
        <v>418</v>
      </c>
      <c r="B232" t="str">
        <f t="shared" si="5"/>
        <v xml:space="preserve">P2001 1       </v>
      </c>
      <c r="C232" s="61" t="s">
        <v>660</v>
      </c>
      <c r="E232" t="s">
        <v>661</v>
      </c>
      <c r="F232">
        <v>1</v>
      </c>
    </row>
    <row r="233" spans="1:8" x14ac:dyDescent="0.4">
      <c r="A233" t="s">
        <v>419</v>
      </c>
      <c r="B233" t="str">
        <f t="shared" si="5"/>
        <v xml:space="preserve">P2002 1       </v>
      </c>
      <c r="C233" s="61" t="s">
        <v>662</v>
      </c>
      <c r="E233" t="s">
        <v>663</v>
      </c>
      <c r="F233">
        <v>1</v>
      </c>
    </row>
    <row r="234" spans="1:8" x14ac:dyDescent="0.4">
      <c r="A234" t="s">
        <v>373</v>
      </c>
      <c r="B234" t="str">
        <f t="shared" si="5"/>
        <v xml:space="preserve">PROFILES 1       </v>
      </c>
      <c r="C234" s="61" t="s">
        <v>602</v>
      </c>
      <c r="E234" t="s">
        <v>603</v>
      </c>
      <c r="F234">
        <v>1</v>
      </c>
    </row>
    <row r="235" spans="1:8" x14ac:dyDescent="0.4">
      <c r="A235" t="s">
        <v>374</v>
      </c>
      <c r="B235" t="str">
        <f t="shared" si="5"/>
        <v xml:space="preserve">SHAFT 1       </v>
      </c>
      <c r="C235" s="61" t="s">
        <v>604</v>
      </c>
      <c r="E235" t="s">
        <v>605</v>
      </c>
      <c r="F235">
        <v>1</v>
      </c>
    </row>
    <row r="236" spans="1:8" x14ac:dyDescent="0.4">
      <c r="A236" t="s">
        <v>420</v>
      </c>
      <c r="B236" t="str">
        <f t="shared" si="5"/>
        <v xml:space="preserve">SPACER 1       </v>
      </c>
      <c r="C236" s="61" t="s">
        <v>606</v>
      </c>
      <c r="E236" t="s">
        <v>607</v>
      </c>
      <c r="F236">
        <v>1</v>
      </c>
    </row>
    <row r="237" spans="1:8" x14ac:dyDescent="0.4">
      <c r="A237" t="s">
        <v>378</v>
      </c>
      <c r="B237" t="str">
        <f t="shared" si="5"/>
        <v xml:space="preserve">STANDAR MATERIALS 1      </v>
      </c>
      <c r="C237" s="61" t="s">
        <v>608</v>
      </c>
      <c r="E237" t="s">
        <v>539</v>
      </c>
      <c r="F237" t="s">
        <v>609</v>
      </c>
      <c r="G237">
        <v>1</v>
      </c>
    </row>
    <row r="238" spans="1:8" x14ac:dyDescent="0.4">
      <c r="A238" t="s">
        <v>421</v>
      </c>
      <c r="B238" t="str">
        <f t="shared" si="5"/>
        <v xml:space="preserve">V WHEEL  24     </v>
      </c>
      <c r="C238" s="61" t="s">
        <v>664</v>
      </c>
      <c r="E238" t="s">
        <v>611</v>
      </c>
      <c r="F238" t="s">
        <v>612</v>
      </c>
      <c r="H238">
        <v>24</v>
      </c>
    </row>
    <row r="239" spans="1:8" x14ac:dyDescent="0.4">
      <c r="A239" t="s">
        <v>380</v>
      </c>
      <c r="B239" t="str">
        <f t="shared" si="5"/>
        <v xml:space="preserve">V WHEEL  2     </v>
      </c>
      <c r="C239" s="61" t="s">
        <v>613</v>
      </c>
      <c r="E239" t="s">
        <v>611</v>
      </c>
      <c r="F239" t="s">
        <v>612</v>
      </c>
      <c r="H239">
        <v>2</v>
      </c>
    </row>
    <row r="240" spans="1:8" x14ac:dyDescent="0.4">
      <c r="A240" t="s">
        <v>381</v>
      </c>
      <c r="B240" t="str">
        <f t="shared" si="5"/>
        <v xml:space="preserve">V WHEEL  5     </v>
      </c>
      <c r="C240" s="61" t="s">
        <v>614</v>
      </c>
      <c r="E240" t="s">
        <v>611</v>
      </c>
      <c r="F240" t="s">
        <v>612</v>
      </c>
      <c r="H240">
        <v>5</v>
      </c>
    </row>
  </sheetData>
  <sortState xmlns:xlrd2="http://schemas.microsoft.com/office/spreadsheetml/2017/richdata2" ref="A1:A62">
    <sortCondition ref="A1:A62"/>
  </sortState>
  <phoneticPr fontId="22" type="noConversion"/>
  <conditionalFormatting sqref="F1:N1048576">
    <cfRule type="containsText" dxfId="0" priority="1" operator="containsText" text="v">
      <formula>NOT(ISERROR(SEARCH("v",F1)))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25D89-6D4B-462D-984C-F6461A277065}">
  <dimension ref="A1:J240"/>
  <sheetViews>
    <sheetView workbookViewId="0"/>
  </sheetViews>
  <sheetFormatPr defaultColWidth="11.44140625" defaultRowHeight="12.3" x14ac:dyDescent="0.4"/>
  <cols>
    <col min="1" max="1" width="40.44140625" style="63" customWidth="1"/>
    <col min="3" max="3" width="11.44140625" style="63"/>
    <col min="5" max="5" width="34.83203125" style="63" customWidth="1"/>
    <col min="10" max="10" width="11.44140625" style="63"/>
  </cols>
  <sheetData>
    <row r="1" spans="1:10" x14ac:dyDescent="0.4">
      <c r="A1" s="64" t="s">
        <v>130</v>
      </c>
      <c r="D1" s="63">
        <v>1</v>
      </c>
      <c r="E1" s="64" t="s">
        <v>130</v>
      </c>
    </row>
    <row r="2" spans="1:10" x14ac:dyDescent="0.4">
      <c r="A2" s="63" t="s">
        <v>131</v>
      </c>
      <c r="D2" s="63">
        <v>1</v>
      </c>
      <c r="E2" s="63" t="s">
        <v>131</v>
      </c>
    </row>
    <row r="3" spans="1:10" x14ac:dyDescent="0.4">
      <c r="A3" s="63" t="s">
        <v>132</v>
      </c>
      <c r="D3" s="63">
        <v>1</v>
      </c>
      <c r="E3" s="63" t="s">
        <v>132</v>
      </c>
      <c r="J3"/>
    </row>
    <row r="4" spans="1:10" x14ac:dyDescent="0.4">
      <c r="A4" s="63" t="s">
        <v>133</v>
      </c>
      <c r="D4" s="63">
        <v>1</v>
      </c>
      <c r="E4" s="63" t="s">
        <v>133</v>
      </c>
    </row>
    <row r="5" spans="1:10" x14ac:dyDescent="0.4">
      <c r="A5" s="63" t="s">
        <v>134</v>
      </c>
      <c r="D5" s="63">
        <v>1</v>
      </c>
      <c r="E5" s="63" t="s">
        <v>134</v>
      </c>
      <c r="J5"/>
    </row>
    <row r="6" spans="1:10" x14ac:dyDescent="0.4">
      <c r="A6" s="63" t="s">
        <v>73</v>
      </c>
      <c r="D6" s="63">
        <v>4</v>
      </c>
      <c r="E6" s="63" t="s">
        <v>73</v>
      </c>
      <c r="J6"/>
    </row>
    <row r="7" spans="1:10" x14ac:dyDescent="0.4">
      <c r="A7" s="63" t="s">
        <v>44</v>
      </c>
      <c r="C7" s="63">
        <v>27</v>
      </c>
      <c r="D7">
        <f>SUM(C7:C11)</f>
        <v>96</v>
      </c>
      <c r="E7" s="63" t="s">
        <v>44</v>
      </c>
      <c r="J7"/>
    </row>
    <row r="8" spans="1:10" x14ac:dyDescent="0.4">
      <c r="A8" s="63" t="s">
        <v>44</v>
      </c>
      <c r="C8" s="63">
        <v>9</v>
      </c>
      <c r="J8"/>
    </row>
    <row r="9" spans="1:10" x14ac:dyDescent="0.4">
      <c r="A9" s="63" t="s">
        <v>44</v>
      </c>
      <c r="C9" s="63">
        <v>9</v>
      </c>
      <c r="J9"/>
    </row>
    <row r="10" spans="1:10" x14ac:dyDescent="0.4">
      <c r="A10" s="63" t="s">
        <v>44</v>
      </c>
      <c r="C10" s="63">
        <v>9</v>
      </c>
      <c r="J10"/>
    </row>
    <row r="11" spans="1:10" x14ac:dyDescent="0.4">
      <c r="A11" s="63" t="s">
        <v>44</v>
      </c>
      <c r="C11" s="63">
        <v>42</v>
      </c>
      <c r="J11"/>
    </row>
    <row r="12" spans="1:10" x14ac:dyDescent="0.4">
      <c r="A12" s="63" t="s">
        <v>74</v>
      </c>
      <c r="D12" s="63">
        <v>8</v>
      </c>
      <c r="E12" s="63" t="s">
        <v>74</v>
      </c>
      <c r="J12"/>
    </row>
    <row r="13" spans="1:10" x14ac:dyDescent="0.4">
      <c r="A13" s="63" t="s">
        <v>46</v>
      </c>
      <c r="C13" s="63">
        <v>12</v>
      </c>
      <c r="D13">
        <f>SUM(C13:C19)</f>
        <v>53</v>
      </c>
      <c r="E13" s="63" t="s">
        <v>46</v>
      </c>
      <c r="J13"/>
    </row>
    <row r="14" spans="1:10" x14ac:dyDescent="0.4">
      <c r="A14" s="63" t="s">
        <v>46</v>
      </c>
      <c r="C14" s="63">
        <v>4</v>
      </c>
      <c r="J14"/>
    </row>
    <row r="15" spans="1:10" x14ac:dyDescent="0.4">
      <c r="A15" s="63" t="s">
        <v>46</v>
      </c>
      <c r="C15" s="63">
        <v>21</v>
      </c>
      <c r="J15"/>
    </row>
    <row r="16" spans="1:10" x14ac:dyDescent="0.4">
      <c r="A16" s="63" t="s">
        <v>46</v>
      </c>
      <c r="C16" s="63">
        <v>3</v>
      </c>
      <c r="J16"/>
    </row>
    <row r="17" spans="1:10" x14ac:dyDescent="0.4">
      <c r="A17" s="63" t="s">
        <v>46</v>
      </c>
      <c r="C17" s="63">
        <v>9</v>
      </c>
      <c r="J17"/>
    </row>
    <row r="18" spans="1:10" x14ac:dyDescent="0.4">
      <c r="A18" s="63" t="s">
        <v>46</v>
      </c>
      <c r="C18" s="63">
        <v>3</v>
      </c>
      <c r="J18"/>
    </row>
    <row r="19" spans="1:10" x14ac:dyDescent="0.4">
      <c r="A19" s="63" t="s">
        <v>46</v>
      </c>
      <c r="C19" s="63">
        <v>1</v>
      </c>
    </row>
    <row r="20" spans="1:10" x14ac:dyDescent="0.4">
      <c r="A20" s="63" t="s">
        <v>47</v>
      </c>
      <c r="C20" s="63">
        <v>9</v>
      </c>
      <c r="D20">
        <v>10</v>
      </c>
      <c r="E20" s="63" t="s">
        <v>47</v>
      </c>
    </row>
    <row r="21" spans="1:10" x14ac:dyDescent="0.4">
      <c r="A21" s="63" t="s">
        <v>47</v>
      </c>
      <c r="C21" s="63">
        <v>1</v>
      </c>
    </row>
    <row r="22" spans="1:10" x14ac:dyDescent="0.4">
      <c r="A22" s="63" t="s">
        <v>48</v>
      </c>
      <c r="C22" s="63">
        <v>28</v>
      </c>
      <c r="D22">
        <f>SUM(C22:C26)</f>
        <v>56</v>
      </c>
      <c r="E22" s="63" t="s">
        <v>48</v>
      </c>
    </row>
    <row r="23" spans="1:10" x14ac:dyDescent="0.4">
      <c r="A23" s="63" t="s">
        <v>48</v>
      </c>
      <c r="C23" s="63">
        <v>9</v>
      </c>
    </row>
    <row r="24" spans="1:10" x14ac:dyDescent="0.4">
      <c r="A24" s="63" t="s">
        <v>48</v>
      </c>
      <c r="C24" s="63">
        <v>9</v>
      </c>
    </row>
    <row r="25" spans="1:10" x14ac:dyDescent="0.4">
      <c r="A25" s="63" t="s">
        <v>48</v>
      </c>
      <c r="C25" s="63">
        <v>9</v>
      </c>
    </row>
    <row r="26" spans="1:10" x14ac:dyDescent="0.4">
      <c r="A26" s="63" t="s">
        <v>48</v>
      </c>
      <c r="C26" s="63">
        <v>1</v>
      </c>
    </row>
    <row r="27" spans="1:10" x14ac:dyDescent="0.4">
      <c r="A27" s="63" t="s">
        <v>49</v>
      </c>
      <c r="D27" s="63">
        <v>4</v>
      </c>
      <c r="E27" s="63" t="s">
        <v>49</v>
      </c>
    </row>
    <row r="28" spans="1:10" x14ac:dyDescent="0.4">
      <c r="A28" s="63" t="s">
        <v>50</v>
      </c>
      <c r="C28" s="63">
        <v>12</v>
      </c>
      <c r="D28">
        <f>SUM(C28:C33)</f>
        <v>28</v>
      </c>
      <c r="E28" s="63" t="s">
        <v>50</v>
      </c>
    </row>
    <row r="29" spans="1:10" x14ac:dyDescent="0.4">
      <c r="A29" s="63" t="s">
        <v>50</v>
      </c>
      <c r="C29" s="63">
        <v>4</v>
      </c>
    </row>
    <row r="30" spans="1:10" x14ac:dyDescent="0.4">
      <c r="A30" s="63" t="s">
        <v>50</v>
      </c>
      <c r="C30" s="63">
        <v>1</v>
      </c>
    </row>
    <row r="31" spans="1:10" x14ac:dyDescent="0.4">
      <c r="A31" s="63" t="s">
        <v>50</v>
      </c>
      <c r="C31" s="63">
        <v>9</v>
      </c>
    </row>
    <row r="32" spans="1:10" x14ac:dyDescent="0.4">
      <c r="A32" s="63" t="s">
        <v>50</v>
      </c>
      <c r="C32" s="63">
        <v>1</v>
      </c>
    </row>
    <row r="33" spans="1:10" x14ac:dyDescent="0.4">
      <c r="A33" s="63" t="s">
        <v>50</v>
      </c>
      <c r="C33" s="63">
        <v>1</v>
      </c>
    </row>
    <row r="34" spans="1:10" x14ac:dyDescent="0.4">
      <c r="A34" s="63" t="s">
        <v>76</v>
      </c>
      <c r="C34" s="63">
        <v>5</v>
      </c>
      <c r="D34">
        <v>6</v>
      </c>
      <c r="E34" s="63" t="s">
        <v>76</v>
      </c>
    </row>
    <row r="35" spans="1:10" x14ac:dyDescent="0.4">
      <c r="A35" s="63" t="s">
        <v>76</v>
      </c>
      <c r="C35" s="63">
        <v>1</v>
      </c>
    </row>
    <row r="36" spans="1:10" x14ac:dyDescent="0.4">
      <c r="A36" s="63" t="s">
        <v>51</v>
      </c>
      <c r="D36" s="63">
        <v>2</v>
      </c>
      <c r="E36" s="63" t="s">
        <v>51</v>
      </c>
    </row>
    <row r="37" spans="1:10" x14ac:dyDescent="0.4">
      <c r="A37" s="63" t="s">
        <v>79</v>
      </c>
      <c r="D37" s="63">
        <v>1</v>
      </c>
      <c r="E37" s="63" t="s">
        <v>79</v>
      </c>
    </row>
    <row r="38" spans="1:10" x14ac:dyDescent="0.4">
      <c r="A38" s="63" t="s">
        <v>81</v>
      </c>
      <c r="D38" s="63">
        <v>3</v>
      </c>
      <c r="E38" s="63" t="s">
        <v>81</v>
      </c>
      <c r="J38"/>
    </row>
    <row r="39" spans="1:10" x14ac:dyDescent="0.4">
      <c r="A39" s="63" t="s">
        <v>82</v>
      </c>
      <c r="D39" s="63">
        <v>2</v>
      </c>
      <c r="E39" s="63" t="s">
        <v>82</v>
      </c>
      <c r="J39"/>
    </row>
    <row r="40" spans="1:10" x14ac:dyDescent="0.4">
      <c r="A40" s="63" t="s">
        <v>135</v>
      </c>
      <c r="C40" s="63">
        <v>1</v>
      </c>
      <c r="D40" s="63">
        <v>2</v>
      </c>
      <c r="E40" s="63" t="s">
        <v>135</v>
      </c>
      <c r="J40"/>
    </row>
    <row r="41" spans="1:10" x14ac:dyDescent="0.4">
      <c r="A41" s="63" t="s">
        <v>135</v>
      </c>
      <c r="C41" s="63">
        <v>1</v>
      </c>
      <c r="J41"/>
    </row>
    <row r="42" spans="1:10" x14ac:dyDescent="0.4">
      <c r="A42" s="63" t="s">
        <v>136</v>
      </c>
      <c r="C42" s="63">
        <v>1</v>
      </c>
      <c r="D42" s="63">
        <v>2</v>
      </c>
      <c r="E42" s="63" t="s">
        <v>136</v>
      </c>
      <c r="J42"/>
    </row>
    <row r="43" spans="1:10" x14ac:dyDescent="0.4">
      <c r="A43" s="63" t="s">
        <v>136</v>
      </c>
      <c r="C43" s="63">
        <v>1</v>
      </c>
      <c r="J43"/>
    </row>
    <row r="44" spans="1:10" x14ac:dyDescent="0.4">
      <c r="A44" s="63" t="s">
        <v>137</v>
      </c>
      <c r="C44" s="63">
        <v>1</v>
      </c>
      <c r="D44" s="63">
        <v>2</v>
      </c>
      <c r="E44" s="63" t="s">
        <v>137</v>
      </c>
      <c r="J44"/>
    </row>
    <row r="45" spans="1:10" x14ac:dyDescent="0.4">
      <c r="A45" s="63" t="s">
        <v>137</v>
      </c>
      <c r="C45" s="63">
        <v>1</v>
      </c>
      <c r="J45"/>
    </row>
    <row r="46" spans="1:10" x14ac:dyDescent="0.4">
      <c r="A46" s="63" t="s">
        <v>32</v>
      </c>
      <c r="C46" s="63">
        <v>9</v>
      </c>
      <c r="D46">
        <v>18</v>
      </c>
      <c r="E46" s="63" t="s">
        <v>32</v>
      </c>
      <c r="J46"/>
    </row>
    <row r="47" spans="1:10" x14ac:dyDescent="0.4">
      <c r="A47" s="63" t="s">
        <v>32</v>
      </c>
      <c r="C47" s="63">
        <v>9</v>
      </c>
      <c r="J47"/>
    </row>
    <row r="48" spans="1:10" x14ac:dyDescent="0.4">
      <c r="A48" s="63" t="s">
        <v>34</v>
      </c>
      <c r="D48" s="63">
        <v>1</v>
      </c>
      <c r="E48" s="63" t="s">
        <v>34</v>
      </c>
      <c r="J48"/>
    </row>
    <row r="49" spans="1:10" x14ac:dyDescent="0.4">
      <c r="A49" s="63" t="s">
        <v>36</v>
      </c>
      <c r="D49" s="63">
        <v>1</v>
      </c>
      <c r="E49" s="63" t="s">
        <v>36</v>
      </c>
      <c r="J49"/>
    </row>
    <row r="51" spans="1:10" x14ac:dyDescent="0.4">
      <c r="A51" s="63" t="s">
        <v>11</v>
      </c>
      <c r="C51" s="63">
        <v>1</v>
      </c>
      <c r="E51" s="63" t="s">
        <v>11</v>
      </c>
      <c r="J51"/>
    </row>
    <row r="52" spans="1:10" x14ac:dyDescent="0.4">
      <c r="A52" s="63" t="s">
        <v>14</v>
      </c>
      <c r="C52" s="63">
        <v>1</v>
      </c>
      <c r="D52">
        <v>3</v>
      </c>
      <c r="E52" s="63" t="s">
        <v>14</v>
      </c>
      <c r="J52"/>
    </row>
    <row r="53" spans="1:10" x14ac:dyDescent="0.4">
      <c r="A53" s="63" t="s">
        <v>14</v>
      </c>
      <c r="C53" s="63">
        <v>1</v>
      </c>
      <c r="J53"/>
    </row>
    <row r="54" spans="1:10" x14ac:dyDescent="0.4">
      <c r="A54" s="63" t="s">
        <v>14</v>
      </c>
      <c r="C54" s="63">
        <v>1</v>
      </c>
      <c r="J54"/>
    </row>
    <row r="55" spans="1:10" x14ac:dyDescent="0.4">
      <c r="A55" s="63" t="s">
        <v>16</v>
      </c>
      <c r="C55" s="63">
        <v>1</v>
      </c>
      <c r="D55">
        <v>2</v>
      </c>
      <c r="E55" s="63" t="s">
        <v>16</v>
      </c>
      <c r="J55"/>
    </row>
    <row r="56" spans="1:10" x14ac:dyDescent="0.4">
      <c r="A56" s="63" t="s">
        <v>16</v>
      </c>
      <c r="C56" s="63">
        <v>1</v>
      </c>
      <c r="J56"/>
    </row>
    <row r="57" spans="1:10" x14ac:dyDescent="0.4">
      <c r="A57" s="63" t="s">
        <v>17</v>
      </c>
      <c r="C57" s="63">
        <v>1</v>
      </c>
      <c r="D57">
        <v>2</v>
      </c>
      <c r="E57" s="63" t="s">
        <v>17</v>
      </c>
      <c r="J57"/>
    </row>
    <row r="58" spans="1:10" x14ac:dyDescent="0.4">
      <c r="A58" s="63" t="s">
        <v>17</v>
      </c>
      <c r="C58" s="63">
        <v>1</v>
      </c>
      <c r="J58"/>
    </row>
    <row r="59" spans="1:10" x14ac:dyDescent="0.4">
      <c r="A59" s="63" t="s">
        <v>18</v>
      </c>
      <c r="C59" s="63">
        <v>9</v>
      </c>
      <c r="E59" s="63" t="s">
        <v>18</v>
      </c>
      <c r="J59"/>
    </row>
    <row r="60" spans="1:10" x14ac:dyDescent="0.4">
      <c r="J60"/>
    </row>
    <row r="61" spans="1:10" x14ac:dyDescent="0.4">
      <c r="J61"/>
    </row>
    <row r="62" spans="1:10" x14ac:dyDescent="0.4">
      <c r="A62" s="63" t="s">
        <v>138</v>
      </c>
      <c r="E62" s="63" t="s">
        <v>138</v>
      </c>
      <c r="J62"/>
    </row>
    <row r="63" spans="1:10" s="59" customFormat="1" x14ac:dyDescent="0.4">
      <c r="A63" s="59" t="s">
        <v>139</v>
      </c>
      <c r="E63" s="59" t="s">
        <v>139</v>
      </c>
    </row>
    <row r="64" spans="1:10" x14ac:dyDescent="0.4">
      <c r="J64"/>
    </row>
    <row r="65" spans="1:10" x14ac:dyDescent="0.4">
      <c r="A65" s="63" t="s">
        <v>140</v>
      </c>
      <c r="C65" s="63">
        <v>1</v>
      </c>
      <c r="D65">
        <f>SUM(C65:C82)</f>
        <v>18</v>
      </c>
      <c r="E65" s="63" t="s">
        <v>140</v>
      </c>
      <c r="J65"/>
    </row>
    <row r="66" spans="1:10" x14ac:dyDescent="0.4">
      <c r="A66" s="63" t="s">
        <v>140</v>
      </c>
      <c r="C66" s="63">
        <v>1</v>
      </c>
      <c r="J66"/>
    </row>
    <row r="67" spans="1:10" x14ac:dyDescent="0.4">
      <c r="A67" s="63" t="s">
        <v>140</v>
      </c>
      <c r="C67" s="63">
        <v>1</v>
      </c>
      <c r="J67"/>
    </row>
    <row r="68" spans="1:10" x14ac:dyDescent="0.4">
      <c r="A68" s="63" t="s">
        <v>140</v>
      </c>
      <c r="C68" s="63">
        <v>1</v>
      </c>
      <c r="J68"/>
    </row>
    <row r="69" spans="1:10" x14ac:dyDescent="0.4">
      <c r="A69" s="63" t="s">
        <v>140</v>
      </c>
      <c r="C69" s="63">
        <v>1</v>
      </c>
      <c r="J69"/>
    </row>
    <row r="70" spans="1:10" x14ac:dyDescent="0.4">
      <c r="A70" s="63" t="s">
        <v>140</v>
      </c>
      <c r="C70" s="63">
        <v>1</v>
      </c>
      <c r="J70"/>
    </row>
    <row r="71" spans="1:10" x14ac:dyDescent="0.4">
      <c r="A71" s="63" t="s">
        <v>140</v>
      </c>
      <c r="C71" s="63">
        <v>1</v>
      </c>
      <c r="J71"/>
    </row>
    <row r="72" spans="1:10" x14ac:dyDescent="0.4">
      <c r="A72" s="63" t="s">
        <v>140</v>
      </c>
      <c r="C72" s="63">
        <v>1</v>
      </c>
      <c r="J72"/>
    </row>
    <row r="73" spans="1:10" x14ac:dyDescent="0.4">
      <c r="A73" s="63" t="s">
        <v>140</v>
      </c>
      <c r="C73" s="63">
        <v>1</v>
      </c>
      <c r="J73"/>
    </row>
    <row r="74" spans="1:10" x14ac:dyDescent="0.4">
      <c r="A74" s="63" t="s">
        <v>140</v>
      </c>
      <c r="C74" s="63">
        <v>1</v>
      </c>
      <c r="J74"/>
    </row>
    <row r="75" spans="1:10" x14ac:dyDescent="0.4">
      <c r="A75" s="63" t="s">
        <v>140</v>
      </c>
      <c r="C75" s="63">
        <v>1</v>
      </c>
      <c r="J75"/>
    </row>
    <row r="76" spans="1:10" x14ac:dyDescent="0.4">
      <c r="A76" s="63" t="s">
        <v>140</v>
      </c>
      <c r="C76" s="63">
        <v>1</v>
      </c>
      <c r="J76"/>
    </row>
    <row r="77" spans="1:10" x14ac:dyDescent="0.4">
      <c r="A77" s="63" t="s">
        <v>140</v>
      </c>
      <c r="C77" s="63">
        <v>1</v>
      </c>
      <c r="J77"/>
    </row>
    <row r="78" spans="1:10" x14ac:dyDescent="0.4">
      <c r="A78" s="63" t="s">
        <v>140</v>
      </c>
      <c r="C78" s="63">
        <v>1</v>
      </c>
      <c r="J78"/>
    </row>
    <row r="79" spans="1:10" x14ac:dyDescent="0.4">
      <c r="A79" s="63" t="s">
        <v>140</v>
      </c>
      <c r="C79" s="63">
        <v>1</v>
      </c>
      <c r="J79"/>
    </row>
    <row r="80" spans="1:10" x14ac:dyDescent="0.4">
      <c r="A80" s="63" t="s">
        <v>140</v>
      </c>
      <c r="C80" s="63">
        <v>1</v>
      </c>
      <c r="J80"/>
    </row>
    <row r="81" spans="1:10" x14ac:dyDescent="0.4">
      <c r="A81" s="63" t="s">
        <v>140</v>
      </c>
      <c r="C81" s="63">
        <v>1</v>
      </c>
      <c r="J81"/>
    </row>
    <row r="82" spans="1:10" x14ac:dyDescent="0.4">
      <c r="A82" s="63" t="s">
        <v>140</v>
      </c>
      <c r="C82" s="63">
        <v>1</v>
      </c>
      <c r="J82"/>
    </row>
    <row r="83" spans="1:10" x14ac:dyDescent="0.4">
      <c r="J83"/>
    </row>
    <row r="84" spans="1:10" x14ac:dyDescent="0.4">
      <c r="A84" s="63" t="s">
        <v>73</v>
      </c>
      <c r="C84" s="63">
        <v>4</v>
      </c>
      <c r="D84">
        <v>8</v>
      </c>
      <c r="E84" s="63" t="s">
        <v>73</v>
      </c>
      <c r="J84"/>
    </row>
    <row r="85" spans="1:10" x14ac:dyDescent="0.4">
      <c r="A85" s="63" t="s">
        <v>73</v>
      </c>
      <c r="C85" s="63">
        <v>4</v>
      </c>
      <c r="J85"/>
    </row>
    <row r="86" spans="1:10" x14ac:dyDescent="0.4">
      <c r="A86" s="63" t="s">
        <v>44</v>
      </c>
      <c r="D86" s="63">
        <v>42</v>
      </c>
      <c r="E86" s="63" t="s">
        <v>44</v>
      </c>
      <c r="J86"/>
    </row>
    <row r="87" spans="1:10" x14ac:dyDescent="0.4">
      <c r="A87" s="63" t="s">
        <v>74</v>
      </c>
      <c r="C87" s="63">
        <v>4</v>
      </c>
      <c r="D87">
        <f>SUM(C87:C92)</f>
        <v>16</v>
      </c>
      <c r="E87" s="63" t="s">
        <v>74</v>
      </c>
      <c r="J87"/>
    </row>
    <row r="88" spans="1:10" x14ac:dyDescent="0.4">
      <c r="A88" s="63" t="s">
        <v>74</v>
      </c>
      <c r="C88" s="63">
        <v>1</v>
      </c>
      <c r="J88"/>
    </row>
    <row r="89" spans="1:10" x14ac:dyDescent="0.4">
      <c r="A89" s="63" t="s">
        <v>74</v>
      </c>
      <c r="C89" s="63">
        <v>1</v>
      </c>
      <c r="J89"/>
    </row>
    <row r="90" spans="1:10" x14ac:dyDescent="0.4">
      <c r="A90" s="63" t="s">
        <v>74</v>
      </c>
      <c r="C90" s="63">
        <v>1</v>
      </c>
      <c r="J90"/>
    </row>
    <row r="91" spans="1:10" x14ac:dyDescent="0.4">
      <c r="A91" s="63" t="s">
        <v>74</v>
      </c>
      <c r="C91" s="63">
        <v>1</v>
      </c>
      <c r="J91"/>
    </row>
    <row r="92" spans="1:10" x14ac:dyDescent="0.4">
      <c r="A92" s="63" t="s">
        <v>74</v>
      </c>
      <c r="C92" s="63">
        <v>8</v>
      </c>
      <c r="J92"/>
    </row>
    <row r="93" spans="1:10" x14ac:dyDescent="0.4">
      <c r="A93" s="63" t="s">
        <v>46</v>
      </c>
      <c r="C93" s="63">
        <v>16</v>
      </c>
      <c r="D93">
        <f>SUM(C93:C98)</f>
        <v>49</v>
      </c>
      <c r="E93" s="63" t="s">
        <v>46</v>
      </c>
      <c r="J93"/>
    </row>
    <row r="94" spans="1:10" x14ac:dyDescent="0.4">
      <c r="A94" s="63" t="s">
        <v>46</v>
      </c>
      <c r="C94" s="63">
        <v>4</v>
      </c>
      <c r="J94"/>
    </row>
    <row r="95" spans="1:10" x14ac:dyDescent="0.4">
      <c r="A95" s="63" t="s">
        <v>46</v>
      </c>
      <c r="C95" s="63">
        <v>21</v>
      </c>
      <c r="J95"/>
    </row>
    <row r="96" spans="1:10" x14ac:dyDescent="0.4">
      <c r="A96" s="63" t="s">
        <v>46</v>
      </c>
      <c r="C96" s="63">
        <v>3</v>
      </c>
      <c r="J96"/>
    </row>
    <row r="97" spans="1:10" x14ac:dyDescent="0.4">
      <c r="A97" s="63" t="s">
        <v>46</v>
      </c>
      <c r="C97" s="63">
        <v>4</v>
      </c>
      <c r="J97"/>
    </row>
    <row r="98" spans="1:10" x14ac:dyDescent="0.4">
      <c r="A98" s="63" t="s">
        <v>46</v>
      </c>
      <c r="C98" s="63">
        <v>1</v>
      </c>
    </row>
    <row r="99" spans="1:10" x14ac:dyDescent="0.4">
      <c r="A99" s="63" t="s">
        <v>47</v>
      </c>
      <c r="C99" s="63">
        <v>4</v>
      </c>
      <c r="D99">
        <f>SUM(C99:C105)</f>
        <v>10</v>
      </c>
      <c r="E99" s="63" t="s">
        <v>47</v>
      </c>
    </row>
    <row r="100" spans="1:10" x14ac:dyDescent="0.4">
      <c r="A100" s="63" t="s">
        <v>47</v>
      </c>
      <c r="C100" s="63">
        <v>1</v>
      </c>
    </row>
    <row r="101" spans="1:10" x14ac:dyDescent="0.4">
      <c r="A101" s="63" t="s">
        <v>47</v>
      </c>
      <c r="C101" s="63">
        <v>1</v>
      </c>
    </row>
    <row r="102" spans="1:10" x14ac:dyDescent="0.4">
      <c r="A102" s="63" t="s">
        <v>47</v>
      </c>
      <c r="C102" s="63">
        <v>1</v>
      </c>
    </row>
    <row r="103" spans="1:10" x14ac:dyDescent="0.4">
      <c r="A103" s="63" t="s">
        <v>47</v>
      </c>
      <c r="C103" s="63">
        <v>1</v>
      </c>
    </row>
    <row r="104" spans="1:10" x14ac:dyDescent="0.4">
      <c r="A104" s="63" t="s">
        <v>47</v>
      </c>
      <c r="C104" s="63">
        <v>1</v>
      </c>
    </row>
    <row r="105" spans="1:10" x14ac:dyDescent="0.4">
      <c r="A105" s="63" t="s">
        <v>48</v>
      </c>
      <c r="C105" s="63">
        <v>1</v>
      </c>
    </row>
    <row r="106" spans="1:10" x14ac:dyDescent="0.4">
      <c r="A106" s="63" t="s">
        <v>75</v>
      </c>
      <c r="D106" s="63">
        <v>2</v>
      </c>
      <c r="E106" s="63" t="s">
        <v>75</v>
      </c>
    </row>
    <row r="107" spans="1:10" x14ac:dyDescent="0.4">
      <c r="A107" s="63" t="s">
        <v>50</v>
      </c>
      <c r="C107" s="63">
        <v>27</v>
      </c>
      <c r="D107">
        <f>SUM(C107:C111)</f>
        <v>34</v>
      </c>
      <c r="E107" s="63" t="s">
        <v>50</v>
      </c>
    </row>
    <row r="108" spans="1:10" x14ac:dyDescent="0.4">
      <c r="A108" s="63" t="s">
        <v>50</v>
      </c>
      <c r="C108" s="63">
        <v>4</v>
      </c>
    </row>
    <row r="109" spans="1:10" x14ac:dyDescent="0.4">
      <c r="A109" s="63" t="s">
        <v>50</v>
      </c>
      <c r="C109" s="63">
        <v>1</v>
      </c>
    </row>
    <row r="110" spans="1:10" x14ac:dyDescent="0.4">
      <c r="A110" s="63" t="s">
        <v>50</v>
      </c>
      <c r="C110" s="63">
        <v>1</v>
      </c>
    </row>
    <row r="111" spans="1:10" x14ac:dyDescent="0.4">
      <c r="A111" s="63" t="s">
        <v>50</v>
      </c>
      <c r="C111" s="63">
        <v>1</v>
      </c>
    </row>
    <row r="112" spans="1:10" x14ac:dyDescent="0.4">
      <c r="A112" s="63" t="s">
        <v>76</v>
      </c>
      <c r="C112" s="63">
        <v>7</v>
      </c>
      <c r="D112">
        <v>13</v>
      </c>
      <c r="E112" s="63" t="s">
        <v>76</v>
      </c>
    </row>
    <row r="113" spans="1:10" x14ac:dyDescent="0.4">
      <c r="A113" s="63" t="s">
        <v>76</v>
      </c>
      <c r="C113" s="63">
        <v>5</v>
      </c>
    </row>
    <row r="114" spans="1:10" x14ac:dyDescent="0.4">
      <c r="A114" s="63" t="s">
        <v>76</v>
      </c>
      <c r="C114" s="63">
        <v>1</v>
      </c>
    </row>
    <row r="115" spans="1:10" x14ac:dyDescent="0.4">
      <c r="A115" s="63" t="s">
        <v>77</v>
      </c>
      <c r="D115" s="63">
        <v>2</v>
      </c>
      <c r="E115" s="63" t="s">
        <v>77</v>
      </c>
    </row>
    <row r="116" spans="1:10" x14ac:dyDescent="0.4">
      <c r="A116" s="63" t="s">
        <v>78</v>
      </c>
      <c r="D116" s="63">
        <v>1</v>
      </c>
      <c r="E116" s="63" t="s">
        <v>78</v>
      </c>
    </row>
    <row r="117" spans="1:10" x14ac:dyDescent="0.4">
      <c r="A117" s="63" t="s">
        <v>79</v>
      </c>
      <c r="C117" s="63">
        <v>2</v>
      </c>
      <c r="D117">
        <v>3</v>
      </c>
      <c r="E117" s="63" t="s">
        <v>79</v>
      </c>
    </row>
    <row r="118" spans="1:10" x14ac:dyDescent="0.4">
      <c r="A118" s="63" t="s">
        <v>79</v>
      </c>
      <c r="C118" s="63">
        <v>1</v>
      </c>
    </row>
    <row r="119" spans="1:10" x14ac:dyDescent="0.4">
      <c r="A119" s="63" t="s">
        <v>80</v>
      </c>
      <c r="C119" s="63">
        <v>2</v>
      </c>
      <c r="E119" s="63" t="s">
        <v>80</v>
      </c>
      <c r="J119"/>
    </row>
    <row r="120" spans="1:10" x14ac:dyDescent="0.4">
      <c r="A120" s="63" t="s">
        <v>81</v>
      </c>
      <c r="C120" s="63">
        <v>7</v>
      </c>
      <c r="D120">
        <v>10</v>
      </c>
      <c r="E120" s="63" t="s">
        <v>81</v>
      </c>
      <c r="J120"/>
    </row>
    <row r="121" spans="1:10" x14ac:dyDescent="0.4">
      <c r="A121" s="63" t="s">
        <v>81</v>
      </c>
      <c r="C121" s="63">
        <v>3</v>
      </c>
      <c r="J121"/>
    </row>
    <row r="122" spans="1:10" x14ac:dyDescent="0.4">
      <c r="A122" s="63" t="s">
        <v>82</v>
      </c>
      <c r="C122" s="63">
        <v>2</v>
      </c>
      <c r="D122">
        <v>4</v>
      </c>
      <c r="E122" s="63" t="s">
        <v>82</v>
      </c>
      <c r="J122"/>
    </row>
    <row r="123" spans="1:10" x14ac:dyDescent="0.4">
      <c r="A123" s="63" t="s">
        <v>82</v>
      </c>
      <c r="C123" s="63">
        <v>2</v>
      </c>
      <c r="J123"/>
    </row>
    <row r="124" spans="1:10" x14ac:dyDescent="0.4">
      <c r="A124" s="63" t="s">
        <v>85</v>
      </c>
      <c r="C124" s="63">
        <v>3</v>
      </c>
      <c r="D124">
        <v>6</v>
      </c>
      <c r="E124" s="63" t="s">
        <v>85</v>
      </c>
      <c r="J124"/>
    </row>
    <row r="125" spans="1:10" x14ac:dyDescent="0.4">
      <c r="A125" s="63" t="s">
        <v>85</v>
      </c>
      <c r="C125" s="63">
        <v>1</v>
      </c>
      <c r="J125"/>
    </row>
    <row r="126" spans="1:10" x14ac:dyDescent="0.4">
      <c r="A126" s="63" t="s">
        <v>665</v>
      </c>
      <c r="C126" s="63">
        <v>1</v>
      </c>
      <c r="J126"/>
    </row>
    <row r="127" spans="1:10" x14ac:dyDescent="0.4">
      <c r="A127" s="63" t="s">
        <v>665</v>
      </c>
      <c r="C127" s="63">
        <v>1</v>
      </c>
      <c r="J127"/>
    </row>
    <row r="128" spans="1:10" x14ac:dyDescent="0.4">
      <c r="A128" s="63" t="s">
        <v>121</v>
      </c>
      <c r="C128" s="63">
        <v>1</v>
      </c>
      <c r="D128">
        <v>2</v>
      </c>
      <c r="E128" s="63" t="s">
        <v>121</v>
      </c>
      <c r="J128"/>
    </row>
    <row r="129" spans="1:10" x14ac:dyDescent="0.4">
      <c r="A129" s="63" t="s">
        <v>121</v>
      </c>
      <c r="C129" s="63">
        <v>1</v>
      </c>
      <c r="J129"/>
    </row>
    <row r="130" spans="1:10" x14ac:dyDescent="0.4">
      <c r="A130" s="63" t="s">
        <v>141</v>
      </c>
      <c r="C130" s="63">
        <v>1</v>
      </c>
      <c r="D130">
        <v>2</v>
      </c>
      <c r="E130" s="63" t="s">
        <v>141</v>
      </c>
      <c r="J130"/>
    </row>
    <row r="131" spans="1:10" x14ac:dyDescent="0.4">
      <c r="A131" s="63" t="s">
        <v>141</v>
      </c>
      <c r="C131" s="63">
        <v>1</v>
      </c>
      <c r="J131"/>
    </row>
    <row r="132" spans="1:10" x14ac:dyDescent="0.4">
      <c r="A132" s="63" t="s">
        <v>61</v>
      </c>
      <c r="D132" s="63">
        <v>1</v>
      </c>
      <c r="E132" s="63" t="s">
        <v>61</v>
      </c>
      <c r="J132"/>
    </row>
    <row r="133" spans="1:10" x14ac:dyDescent="0.4">
      <c r="A133" s="63" t="s">
        <v>63</v>
      </c>
      <c r="D133" s="63">
        <v>1</v>
      </c>
      <c r="E133" s="63" t="s">
        <v>63</v>
      </c>
      <c r="J133"/>
    </row>
    <row r="134" spans="1:10" x14ac:dyDescent="0.4">
      <c r="A134" s="63" t="s">
        <v>65</v>
      </c>
      <c r="D134" s="63">
        <v>1</v>
      </c>
      <c r="E134" s="63" t="s">
        <v>65</v>
      </c>
      <c r="J134"/>
    </row>
    <row r="135" spans="1:10" x14ac:dyDescent="0.4">
      <c r="A135" s="63" t="s">
        <v>67</v>
      </c>
      <c r="D135" s="63">
        <v>1</v>
      </c>
      <c r="E135" s="63" t="s">
        <v>67</v>
      </c>
      <c r="J135"/>
    </row>
    <row r="136" spans="1:10" x14ac:dyDescent="0.4">
      <c r="A136" s="63" t="s">
        <v>142</v>
      </c>
      <c r="D136" s="63">
        <v>1</v>
      </c>
      <c r="E136" s="63" t="s">
        <v>142</v>
      </c>
      <c r="J136"/>
    </row>
    <row r="137" spans="1:10" x14ac:dyDescent="0.4">
      <c r="A137" s="63" t="s">
        <v>143</v>
      </c>
      <c r="D137" s="63">
        <v>1</v>
      </c>
      <c r="E137" s="63" t="s">
        <v>143</v>
      </c>
      <c r="J137"/>
    </row>
    <row r="138" spans="1:10" x14ac:dyDescent="0.4">
      <c r="A138" s="63" t="s">
        <v>144</v>
      </c>
      <c r="D138" s="63">
        <v>1</v>
      </c>
      <c r="E138" s="63" t="s">
        <v>144</v>
      </c>
      <c r="J138"/>
    </row>
    <row r="140" spans="1:10" x14ac:dyDescent="0.4">
      <c r="A140" s="63" t="s">
        <v>88</v>
      </c>
      <c r="D140" s="63">
        <v>2</v>
      </c>
      <c r="E140" s="63" t="s">
        <v>88</v>
      </c>
      <c r="J140"/>
    </row>
    <row r="141" spans="1:10" x14ac:dyDescent="0.4">
      <c r="A141" s="63" t="s">
        <v>56</v>
      </c>
      <c r="D141" s="63">
        <v>1</v>
      </c>
      <c r="E141" s="63" t="s">
        <v>56</v>
      </c>
      <c r="J141"/>
    </row>
    <row r="142" spans="1:10" x14ac:dyDescent="0.4">
      <c r="A142" s="63" t="s">
        <v>58</v>
      </c>
      <c r="D142" s="63">
        <v>1</v>
      </c>
      <c r="E142" s="63" t="s">
        <v>58</v>
      </c>
      <c r="J142"/>
    </row>
    <row r="143" spans="1:10" x14ac:dyDescent="0.4">
      <c r="A143" s="63" t="s">
        <v>59</v>
      </c>
      <c r="D143" s="63">
        <v>1</v>
      </c>
      <c r="E143" s="63" t="s">
        <v>59</v>
      </c>
      <c r="J143"/>
    </row>
    <row r="144" spans="1:10" x14ac:dyDescent="0.4">
      <c r="A144" s="63" t="s">
        <v>60</v>
      </c>
      <c r="C144" s="63">
        <v>1</v>
      </c>
      <c r="D144">
        <f>SUM(C144:C153)</f>
        <v>10</v>
      </c>
      <c r="E144" s="63" t="s">
        <v>60</v>
      </c>
      <c r="J144"/>
    </row>
    <row r="145" spans="1:10" x14ac:dyDescent="0.4">
      <c r="A145" s="63" t="s">
        <v>60</v>
      </c>
      <c r="C145" s="63">
        <v>1</v>
      </c>
      <c r="J145"/>
    </row>
    <row r="146" spans="1:10" x14ac:dyDescent="0.4">
      <c r="A146" s="63" t="s">
        <v>60</v>
      </c>
      <c r="C146" s="63">
        <v>1</v>
      </c>
      <c r="J146"/>
    </row>
    <row r="147" spans="1:10" x14ac:dyDescent="0.4">
      <c r="A147" s="63" t="s">
        <v>60</v>
      </c>
      <c r="C147" s="63">
        <v>1</v>
      </c>
      <c r="J147"/>
    </row>
    <row r="148" spans="1:10" x14ac:dyDescent="0.4">
      <c r="A148" s="63" t="s">
        <v>60</v>
      </c>
      <c r="C148" s="63">
        <v>1</v>
      </c>
      <c r="J148"/>
    </row>
    <row r="149" spans="1:10" x14ac:dyDescent="0.4">
      <c r="A149" s="63" t="s">
        <v>60</v>
      </c>
      <c r="C149" s="63">
        <v>1</v>
      </c>
      <c r="J149"/>
    </row>
    <row r="150" spans="1:10" x14ac:dyDescent="0.4">
      <c r="A150" s="63" t="s">
        <v>60</v>
      </c>
      <c r="C150" s="63">
        <v>1</v>
      </c>
      <c r="J150"/>
    </row>
    <row r="151" spans="1:10" x14ac:dyDescent="0.4">
      <c r="A151" s="63" t="s">
        <v>60</v>
      </c>
      <c r="C151" s="63">
        <v>1</v>
      </c>
      <c r="J151"/>
    </row>
    <row r="152" spans="1:10" x14ac:dyDescent="0.4">
      <c r="A152" s="63" t="s">
        <v>60</v>
      </c>
      <c r="C152" s="63">
        <v>1</v>
      </c>
      <c r="J152"/>
    </row>
    <row r="153" spans="1:10" x14ac:dyDescent="0.4">
      <c r="A153" s="63" t="s">
        <v>60</v>
      </c>
      <c r="C153" s="63">
        <v>1</v>
      </c>
      <c r="J153"/>
    </row>
    <row r="154" spans="1:10" x14ac:dyDescent="0.4">
      <c r="J154"/>
    </row>
    <row r="155" spans="1:10" x14ac:dyDescent="0.4">
      <c r="A155" s="63" t="s">
        <v>145</v>
      </c>
      <c r="C155" s="63">
        <v>1</v>
      </c>
      <c r="D155">
        <v>2</v>
      </c>
      <c r="E155" s="63" t="s">
        <v>145</v>
      </c>
      <c r="J155"/>
    </row>
    <row r="156" spans="1:10" x14ac:dyDescent="0.4">
      <c r="A156" s="63" t="s">
        <v>145</v>
      </c>
      <c r="C156" s="63">
        <v>1</v>
      </c>
      <c r="J156"/>
    </row>
    <row r="157" spans="1:10" x14ac:dyDescent="0.4">
      <c r="A157" s="63" t="s">
        <v>146</v>
      </c>
      <c r="C157" s="63">
        <v>1</v>
      </c>
      <c r="D157">
        <v>2</v>
      </c>
      <c r="E157" s="63" t="s">
        <v>146</v>
      </c>
      <c r="J157"/>
    </row>
    <row r="158" spans="1:10" x14ac:dyDescent="0.4">
      <c r="A158" s="63" t="s">
        <v>146</v>
      </c>
      <c r="C158" s="63">
        <v>1</v>
      </c>
      <c r="J158"/>
    </row>
    <row r="159" spans="1:10" x14ac:dyDescent="0.4">
      <c r="J159"/>
    </row>
    <row r="160" spans="1:10" x14ac:dyDescent="0.4">
      <c r="A160" s="63" t="s">
        <v>92</v>
      </c>
      <c r="C160" s="63">
        <v>7</v>
      </c>
      <c r="D160">
        <v>14</v>
      </c>
      <c r="E160" s="63" t="s">
        <v>92</v>
      </c>
      <c r="J160"/>
    </row>
    <row r="161" spans="1:10" x14ac:dyDescent="0.4">
      <c r="A161" s="63" t="s">
        <v>92</v>
      </c>
      <c r="C161" s="63">
        <v>2</v>
      </c>
      <c r="J161"/>
    </row>
    <row r="162" spans="1:10" x14ac:dyDescent="0.4">
      <c r="A162" s="63" t="s">
        <v>92</v>
      </c>
      <c r="C162" s="63">
        <v>5</v>
      </c>
      <c r="J162"/>
    </row>
    <row r="163" spans="1:10" x14ac:dyDescent="0.4">
      <c r="A163" s="63" t="s">
        <v>138</v>
      </c>
      <c r="E163" s="63" t="s">
        <v>138</v>
      </c>
    </row>
    <row r="164" spans="1:10" x14ac:dyDescent="0.4">
      <c r="A164" s="63" t="s">
        <v>138</v>
      </c>
      <c r="E164" s="63" t="s">
        <v>138</v>
      </c>
    </row>
    <row r="165" spans="1:10" x14ac:dyDescent="0.4">
      <c r="A165" s="63" t="s">
        <v>138</v>
      </c>
      <c r="E165" s="63" t="s">
        <v>138</v>
      </c>
    </row>
    <row r="166" spans="1:10" s="59" customFormat="1" x14ac:dyDescent="0.4">
      <c r="A166" s="59" t="s">
        <v>147</v>
      </c>
      <c r="E166" s="59" t="s">
        <v>147</v>
      </c>
    </row>
    <row r="167" spans="1:10" x14ac:dyDescent="0.4">
      <c r="A167" s="63" t="s">
        <v>666</v>
      </c>
      <c r="C167" s="63">
        <v>1</v>
      </c>
      <c r="E167" s="63" t="s">
        <v>666</v>
      </c>
      <c r="J167"/>
    </row>
    <row r="168" spans="1:10" x14ac:dyDescent="0.4">
      <c r="A168" s="63" t="s">
        <v>83</v>
      </c>
      <c r="C168" s="63">
        <v>1</v>
      </c>
      <c r="D168">
        <f>SUM(C168:C175)</f>
        <v>8</v>
      </c>
      <c r="E168" s="63" t="s">
        <v>83</v>
      </c>
      <c r="J168"/>
    </row>
    <row r="169" spans="1:10" x14ac:dyDescent="0.4">
      <c r="A169" s="63" t="s">
        <v>83</v>
      </c>
      <c r="C169" s="63">
        <v>1</v>
      </c>
      <c r="J169"/>
    </row>
    <row r="170" spans="1:10" x14ac:dyDescent="0.4">
      <c r="A170" s="63" t="s">
        <v>83</v>
      </c>
      <c r="C170" s="63">
        <v>1</v>
      </c>
      <c r="J170"/>
    </row>
    <row r="171" spans="1:10" x14ac:dyDescent="0.4">
      <c r="A171" s="63" t="s">
        <v>83</v>
      </c>
      <c r="C171" s="63">
        <v>1</v>
      </c>
      <c r="J171"/>
    </row>
    <row r="172" spans="1:10" x14ac:dyDescent="0.4">
      <c r="A172" s="63" t="s">
        <v>83</v>
      </c>
      <c r="C172" s="63">
        <v>1</v>
      </c>
      <c r="J172"/>
    </row>
    <row r="173" spans="1:10" x14ac:dyDescent="0.4">
      <c r="A173" s="63" t="s">
        <v>83</v>
      </c>
      <c r="C173" s="63">
        <v>1</v>
      </c>
      <c r="J173"/>
    </row>
    <row r="174" spans="1:10" x14ac:dyDescent="0.4">
      <c r="A174" s="63" t="s">
        <v>83</v>
      </c>
      <c r="C174" s="63">
        <v>1</v>
      </c>
      <c r="J174"/>
    </row>
    <row r="175" spans="1:10" x14ac:dyDescent="0.4">
      <c r="A175" s="63" t="s">
        <v>83</v>
      </c>
      <c r="C175" s="63">
        <v>1</v>
      </c>
      <c r="J175"/>
    </row>
    <row r="176" spans="1:10" x14ac:dyDescent="0.4">
      <c r="A176" s="63" t="s">
        <v>148</v>
      </c>
      <c r="D176" s="63">
        <v>1</v>
      </c>
      <c r="E176" s="63" t="s">
        <v>148</v>
      </c>
      <c r="J176"/>
    </row>
    <row r="177" spans="1:10" x14ac:dyDescent="0.4">
      <c r="A177" s="63" t="s">
        <v>149</v>
      </c>
      <c r="D177" s="63">
        <v>1</v>
      </c>
      <c r="E177" s="63" t="s">
        <v>149</v>
      </c>
      <c r="J177"/>
    </row>
    <row r="178" spans="1:10" x14ac:dyDescent="0.4">
      <c r="A178" s="63" t="s">
        <v>150</v>
      </c>
      <c r="D178" s="63">
        <v>1</v>
      </c>
      <c r="E178" s="63" t="s">
        <v>150</v>
      </c>
      <c r="J178"/>
    </row>
    <row r="179" spans="1:10" x14ac:dyDescent="0.4">
      <c r="A179" s="63" t="s">
        <v>150</v>
      </c>
      <c r="D179" s="63">
        <v>1</v>
      </c>
      <c r="E179" s="63" t="s">
        <v>150</v>
      </c>
      <c r="J179"/>
    </row>
    <row r="180" spans="1:10" x14ac:dyDescent="0.4">
      <c r="A180" s="63" t="s">
        <v>151</v>
      </c>
      <c r="D180" s="63">
        <v>1</v>
      </c>
      <c r="E180" s="63" t="s">
        <v>151</v>
      </c>
      <c r="J180"/>
    </row>
    <row r="181" spans="1:10" x14ac:dyDescent="0.4">
      <c r="A181" s="63" t="s">
        <v>152</v>
      </c>
      <c r="D181" s="63">
        <v>1</v>
      </c>
      <c r="E181" s="63" t="s">
        <v>152</v>
      </c>
      <c r="J181"/>
    </row>
    <row r="182" spans="1:10" x14ac:dyDescent="0.4">
      <c r="A182" s="63" t="s">
        <v>73</v>
      </c>
      <c r="D182" s="63">
        <v>4</v>
      </c>
      <c r="E182" s="63" t="s">
        <v>73</v>
      </c>
      <c r="J182"/>
    </row>
    <row r="183" spans="1:10" x14ac:dyDescent="0.4">
      <c r="A183" s="63" t="s">
        <v>44</v>
      </c>
      <c r="C183" s="63">
        <v>12</v>
      </c>
      <c r="D183" s="63">
        <v>54</v>
      </c>
      <c r="E183" s="63" t="s">
        <v>44</v>
      </c>
      <c r="J183"/>
    </row>
    <row r="184" spans="1:10" x14ac:dyDescent="0.4">
      <c r="A184" s="63" t="s">
        <v>44</v>
      </c>
      <c r="C184" s="63">
        <v>42</v>
      </c>
      <c r="J184"/>
    </row>
    <row r="185" spans="1:10" x14ac:dyDescent="0.4">
      <c r="A185" s="63" t="s">
        <v>74</v>
      </c>
      <c r="C185" s="63">
        <v>7</v>
      </c>
      <c r="D185" s="63">
        <v>15</v>
      </c>
      <c r="E185" s="63" t="s">
        <v>74</v>
      </c>
      <c r="J185"/>
    </row>
    <row r="186" spans="1:10" x14ac:dyDescent="0.4">
      <c r="A186" s="63" t="s">
        <v>74</v>
      </c>
      <c r="C186" s="63">
        <v>8</v>
      </c>
      <c r="J186"/>
    </row>
    <row r="187" spans="1:10" x14ac:dyDescent="0.4">
      <c r="A187" s="63" t="s">
        <v>110</v>
      </c>
      <c r="D187" s="63">
        <v>12</v>
      </c>
      <c r="E187" s="63" t="s">
        <v>110</v>
      </c>
      <c r="J187"/>
    </row>
    <row r="188" spans="1:10" x14ac:dyDescent="0.4">
      <c r="A188" s="63" t="s">
        <v>46</v>
      </c>
      <c r="C188" s="63">
        <v>4</v>
      </c>
      <c r="D188">
        <f>SUM(C188:C192)</f>
        <v>33</v>
      </c>
      <c r="E188" s="63" t="s">
        <v>46</v>
      </c>
      <c r="J188"/>
    </row>
    <row r="189" spans="1:10" x14ac:dyDescent="0.4">
      <c r="A189" s="63" t="s">
        <v>46</v>
      </c>
      <c r="C189" s="63">
        <v>21</v>
      </c>
      <c r="J189"/>
    </row>
    <row r="190" spans="1:10" x14ac:dyDescent="0.4">
      <c r="A190" s="63" t="s">
        <v>46</v>
      </c>
      <c r="C190" s="63">
        <v>3</v>
      </c>
      <c r="J190"/>
    </row>
    <row r="191" spans="1:10" x14ac:dyDescent="0.4">
      <c r="A191" s="63" t="s">
        <v>46</v>
      </c>
      <c r="C191" s="63">
        <v>4</v>
      </c>
      <c r="J191"/>
    </row>
    <row r="192" spans="1:10" x14ac:dyDescent="0.4">
      <c r="A192" s="63" t="s">
        <v>46</v>
      </c>
      <c r="C192" s="63">
        <v>1</v>
      </c>
    </row>
    <row r="193" spans="1:5" x14ac:dyDescent="0.4">
      <c r="A193" s="63" t="s">
        <v>47</v>
      </c>
      <c r="C193" s="63">
        <v>4</v>
      </c>
      <c r="D193">
        <v>5</v>
      </c>
      <c r="E193" s="63" t="s">
        <v>47</v>
      </c>
    </row>
    <row r="194" spans="1:5" x14ac:dyDescent="0.4">
      <c r="A194" s="63" t="s">
        <v>47</v>
      </c>
      <c r="C194" s="63">
        <v>1</v>
      </c>
    </row>
    <row r="195" spans="1:5" x14ac:dyDescent="0.4">
      <c r="A195" s="63" t="s">
        <v>111</v>
      </c>
      <c r="D195" s="63">
        <v>4</v>
      </c>
      <c r="E195" s="63" t="s">
        <v>111</v>
      </c>
    </row>
    <row r="196" spans="1:5" x14ac:dyDescent="0.4">
      <c r="A196" s="63" t="s">
        <v>112</v>
      </c>
      <c r="D196" s="63">
        <v>4</v>
      </c>
      <c r="E196" s="63" t="s">
        <v>112</v>
      </c>
    </row>
    <row r="197" spans="1:5" x14ac:dyDescent="0.4">
      <c r="A197" s="63" t="s">
        <v>48</v>
      </c>
      <c r="D197" s="63">
        <v>1</v>
      </c>
      <c r="E197" s="63" t="s">
        <v>48</v>
      </c>
    </row>
    <row r="198" spans="1:5" x14ac:dyDescent="0.4">
      <c r="A198" s="63" t="s">
        <v>113</v>
      </c>
      <c r="D198" s="63">
        <v>12</v>
      </c>
      <c r="E198" s="63" t="s">
        <v>113</v>
      </c>
    </row>
    <row r="199" spans="1:5" x14ac:dyDescent="0.4">
      <c r="A199" s="63" t="s">
        <v>75</v>
      </c>
      <c r="D199" s="63">
        <v>2</v>
      </c>
      <c r="E199" s="63" t="s">
        <v>75</v>
      </c>
    </row>
    <row r="200" spans="1:5" x14ac:dyDescent="0.4">
      <c r="A200" s="63" t="s">
        <v>114</v>
      </c>
      <c r="D200" s="63">
        <v>8</v>
      </c>
      <c r="E200" s="63" t="s">
        <v>114</v>
      </c>
    </row>
    <row r="201" spans="1:5" x14ac:dyDescent="0.4">
      <c r="A201" s="63" t="s">
        <v>50</v>
      </c>
      <c r="C201" s="63">
        <v>8</v>
      </c>
      <c r="D201" s="63">
        <f>SUM(C201:C205)</f>
        <v>15</v>
      </c>
      <c r="E201" s="63" t="s">
        <v>50</v>
      </c>
    </row>
    <row r="202" spans="1:5" x14ac:dyDescent="0.4">
      <c r="A202" s="63" t="s">
        <v>50</v>
      </c>
      <c r="C202" s="63">
        <v>4</v>
      </c>
    </row>
    <row r="203" spans="1:5" x14ac:dyDescent="0.4">
      <c r="A203" s="63" t="s">
        <v>50</v>
      </c>
      <c r="C203" s="63">
        <v>1</v>
      </c>
    </row>
    <row r="204" spans="1:5" x14ac:dyDescent="0.4">
      <c r="A204" s="63" t="s">
        <v>50</v>
      </c>
      <c r="C204" s="63">
        <v>1</v>
      </c>
    </row>
    <row r="205" spans="1:5" x14ac:dyDescent="0.4">
      <c r="A205" s="63" t="s">
        <v>50</v>
      </c>
      <c r="C205" s="63">
        <v>1</v>
      </c>
    </row>
    <row r="206" spans="1:5" x14ac:dyDescent="0.4">
      <c r="A206" s="63" t="s">
        <v>76</v>
      </c>
      <c r="C206" s="63">
        <v>17</v>
      </c>
      <c r="D206">
        <v>23</v>
      </c>
      <c r="E206" s="63" t="s">
        <v>76</v>
      </c>
    </row>
    <row r="207" spans="1:5" x14ac:dyDescent="0.4">
      <c r="A207" s="63" t="s">
        <v>76</v>
      </c>
      <c r="C207" s="63">
        <v>5</v>
      </c>
    </row>
    <row r="208" spans="1:5" x14ac:dyDescent="0.4">
      <c r="A208" s="63" t="s">
        <v>76</v>
      </c>
      <c r="C208" s="63">
        <v>1</v>
      </c>
    </row>
    <row r="209" spans="1:10" x14ac:dyDescent="0.4">
      <c r="A209" s="63" t="s">
        <v>51</v>
      </c>
      <c r="D209" s="63">
        <v>4</v>
      </c>
      <c r="E209" s="63" t="s">
        <v>51</v>
      </c>
    </row>
    <row r="210" spans="1:10" x14ac:dyDescent="0.4">
      <c r="A210" s="63" t="s">
        <v>79</v>
      </c>
      <c r="D210" s="63">
        <v>1</v>
      </c>
      <c r="E210" s="63" t="s">
        <v>79</v>
      </c>
    </row>
    <row r="211" spans="1:10" x14ac:dyDescent="0.4">
      <c r="A211" s="63" t="s">
        <v>80</v>
      </c>
      <c r="D211" s="63">
        <v>2</v>
      </c>
      <c r="E211" s="63" t="s">
        <v>80</v>
      </c>
      <c r="J211"/>
    </row>
    <row r="212" spans="1:10" x14ac:dyDescent="0.4">
      <c r="A212" s="63" t="s">
        <v>81</v>
      </c>
      <c r="C212" s="63">
        <v>16</v>
      </c>
      <c r="D212" s="63">
        <v>19</v>
      </c>
      <c r="E212" s="63" t="s">
        <v>81</v>
      </c>
      <c r="J212"/>
    </row>
    <row r="213" spans="1:10" x14ac:dyDescent="0.4">
      <c r="A213" s="63" t="s">
        <v>81</v>
      </c>
      <c r="C213" s="63">
        <v>3</v>
      </c>
      <c r="J213"/>
    </row>
    <row r="214" spans="1:10" x14ac:dyDescent="0.4">
      <c r="A214" s="63" t="s">
        <v>82</v>
      </c>
      <c r="C214" s="63">
        <v>4</v>
      </c>
      <c r="D214" s="63">
        <v>6</v>
      </c>
      <c r="E214" s="63" t="s">
        <v>82</v>
      </c>
      <c r="J214"/>
    </row>
    <row r="215" spans="1:10" x14ac:dyDescent="0.4">
      <c r="A215" s="63" t="s">
        <v>82</v>
      </c>
      <c r="C215" s="63">
        <v>2</v>
      </c>
      <c r="J215"/>
    </row>
    <row r="216" spans="1:10" x14ac:dyDescent="0.4">
      <c r="A216" s="63" t="s">
        <v>85</v>
      </c>
      <c r="C216" s="63">
        <v>14</v>
      </c>
      <c r="D216" s="63">
        <v>15</v>
      </c>
      <c r="E216" s="63" t="s">
        <v>85</v>
      </c>
      <c r="J216"/>
    </row>
    <row r="217" spans="1:10" x14ac:dyDescent="0.4">
      <c r="A217" s="63" t="s">
        <v>85</v>
      </c>
      <c r="C217" s="63">
        <v>1</v>
      </c>
      <c r="J217"/>
    </row>
    <row r="218" spans="1:10" x14ac:dyDescent="0.4">
      <c r="A218" s="63" t="s">
        <v>121</v>
      </c>
      <c r="C218" s="63">
        <v>2</v>
      </c>
      <c r="D218">
        <v>3</v>
      </c>
      <c r="E218" s="63" t="s">
        <v>121</v>
      </c>
      <c r="J218"/>
    </row>
    <row r="219" spans="1:10" x14ac:dyDescent="0.4">
      <c r="A219" s="63" t="s">
        <v>121</v>
      </c>
      <c r="C219" s="63">
        <v>1</v>
      </c>
      <c r="J219"/>
    </row>
    <row r="220" spans="1:10" x14ac:dyDescent="0.4">
      <c r="A220" s="63" t="s">
        <v>153</v>
      </c>
      <c r="C220" s="63">
        <v>1</v>
      </c>
      <c r="D220">
        <v>2</v>
      </c>
      <c r="E220" s="63" t="s">
        <v>153</v>
      </c>
      <c r="J220"/>
    </row>
    <row r="221" spans="1:10" x14ac:dyDescent="0.4">
      <c r="A221" s="63" t="s">
        <v>153</v>
      </c>
      <c r="C221" s="63">
        <v>1</v>
      </c>
      <c r="J221"/>
    </row>
    <row r="222" spans="1:10" x14ac:dyDescent="0.4">
      <c r="A222" s="63" t="s">
        <v>154</v>
      </c>
      <c r="D222" s="63">
        <v>1</v>
      </c>
      <c r="E222" s="63" t="s">
        <v>154</v>
      </c>
      <c r="J222"/>
    </row>
    <row r="223" spans="1:10" x14ac:dyDescent="0.4">
      <c r="A223" s="63" t="s">
        <v>155</v>
      </c>
      <c r="D223" s="63">
        <v>1</v>
      </c>
      <c r="E223" s="63" t="s">
        <v>155</v>
      </c>
    </row>
    <row r="224" spans="1:10" x14ac:dyDescent="0.4">
      <c r="A224" s="63" t="s">
        <v>100</v>
      </c>
      <c r="D224" s="63">
        <v>1</v>
      </c>
      <c r="E224" s="63" t="s">
        <v>100</v>
      </c>
      <c r="J224"/>
    </row>
    <row r="225" spans="1:10" x14ac:dyDescent="0.4">
      <c r="A225" s="63" t="s">
        <v>102</v>
      </c>
      <c r="D225" s="63">
        <v>1</v>
      </c>
      <c r="E225" s="63" t="s">
        <v>102</v>
      </c>
      <c r="J225"/>
    </row>
    <row r="226" spans="1:10" x14ac:dyDescent="0.4">
      <c r="A226" s="63" t="s">
        <v>104</v>
      </c>
      <c r="D226" s="63">
        <v>1</v>
      </c>
      <c r="E226" s="63" t="s">
        <v>104</v>
      </c>
      <c r="J226"/>
    </row>
    <row r="227" spans="1:10" x14ac:dyDescent="0.4">
      <c r="A227" s="63" t="s">
        <v>106</v>
      </c>
      <c r="D227" s="63">
        <v>1</v>
      </c>
      <c r="E227" s="63" t="s">
        <v>106</v>
      </c>
      <c r="J227"/>
    </row>
    <row r="228" spans="1:10" x14ac:dyDescent="0.4">
      <c r="A228" s="63" t="s">
        <v>156</v>
      </c>
      <c r="D228" s="63">
        <v>1</v>
      </c>
      <c r="E228" s="63" t="s">
        <v>156</v>
      </c>
      <c r="J228"/>
    </row>
    <row r="230" spans="1:10" x14ac:dyDescent="0.4">
      <c r="A230" s="63" t="s">
        <v>124</v>
      </c>
      <c r="D230" s="63">
        <v>1</v>
      </c>
      <c r="E230" s="63" t="s">
        <v>124</v>
      </c>
      <c r="J230"/>
    </row>
    <row r="231" spans="1:10" x14ac:dyDescent="0.4">
      <c r="A231" s="63" t="s">
        <v>88</v>
      </c>
      <c r="D231" s="63">
        <v>1</v>
      </c>
      <c r="E231" s="63" t="s">
        <v>88</v>
      </c>
      <c r="J231"/>
    </row>
    <row r="232" spans="1:10" x14ac:dyDescent="0.4">
      <c r="A232" s="63" t="s">
        <v>95</v>
      </c>
      <c r="D232" s="63">
        <v>1</v>
      </c>
      <c r="E232" s="63" t="s">
        <v>95</v>
      </c>
      <c r="J232"/>
    </row>
    <row r="233" spans="1:10" x14ac:dyDescent="0.4">
      <c r="A233" s="63" t="s">
        <v>157</v>
      </c>
      <c r="D233" s="63">
        <v>1</v>
      </c>
      <c r="E233" s="63" t="s">
        <v>157</v>
      </c>
      <c r="J233"/>
    </row>
    <row r="234" spans="1:10" x14ac:dyDescent="0.4">
      <c r="J234"/>
    </row>
    <row r="235" spans="1:10" x14ac:dyDescent="0.4">
      <c r="A235" s="63" t="s">
        <v>145</v>
      </c>
      <c r="D235" s="63">
        <v>1</v>
      </c>
      <c r="E235" s="63" t="s">
        <v>145</v>
      </c>
      <c r="J235"/>
    </row>
    <row r="236" spans="1:10" x14ac:dyDescent="0.4">
      <c r="A236" s="63" t="s">
        <v>146</v>
      </c>
      <c r="D236" s="63">
        <v>1</v>
      </c>
      <c r="E236" s="63" t="s">
        <v>146</v>
      </c>
      <c r="J236"/>
    </row>
    <row r="237" spans="1:10" x14ac:dyDescent="0.4">
      <c r="A237" s="63" t="s">
        <v>158</v>
      </c>
      <c r="D237" s="63">
        <v>1</v>
      </c>
      <c r="E237" s="63" t="s">
        <v>158</v>
      </c>
      <c r="J237"/>
    </row>
    <row r="238" spans="1:10" x14ac:dyDescent="0.4">
      <c r="A238" s="63" t="s">
        <v>92</v>
      </c>
      <c r="C238" s="63">
        <v>24</v>
      </c>
      <c r="D238">
        <v>31</v>
      </c>
      <c r="E238" s="63" t="s">
        <v>92</v>
      </c>
      <c r="J238"/>
    </row>
    <row r="239" spans="1:10" x14ac:dyDescent="0.4">
      <c r="A239" s="63" t="s">
        <v>92</v>
      </c>
      <c r="C239" s="63">
        <v>2</v>
      </c>
      <c r="J239"/>
    </row>
    <row r="240" spans="1:10" x14ac:dyDescent="0.4">
      <c r="A240" s="63" t="s">
        <v>92</v>
      </c>
      <c r="C240" s="63">
        <v>5</v>
      </c>
      <c r="J240"/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LISTA CASIIII Definitivo</vt:lpstr>
      <vt:lpstr>bORRAR</vt:lpstr>
      <vt:lpstr>CARRO</vt:lpstr>
      <vt:lpstr>MOTOR</vt:lpstr>
      <vt:lpstr>eSTRUCTURA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</dc:creator>
  <cp:keywords/>
  <dc:description/>
  <cp:lastModifiedBy>Anthony Sanchez</cp:lastModifiedBy>
  <cp:revision/>
  <dcterms:created xsi:type="dcterms:W3CDTF">2021-02-04T18:38:07Z</dcterms:created>
  <dcterms:modified xsi:type="dcterms:W3CDTF">2021-06-16T22:08:54Z</dcterms:modified>
  <cp:category/>
  <cp:contentStatus/>
</cp:coreProperties>
</file>