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600" yWindow="120" windowWidth="28230" windowHeight="11715"/>
  </bookViews>
  <sheets>
    <sheet name="采购合同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采购合同!$B$4:$BD$31</definedName>
    <definedName name="_vdi1" localSheetId="0">[1]V!$B$1:$L$65536</definedName>
    <definedName name="_vdi1">[1]V!$B$1:$L$65536</definedName>
    <definedName name="audit1" localSheetId="0">VLOOKUP(#REF!,series,8,FALSE)</definedName>
    <definedName name="audit1">VLOOKUP(#REF!,series,8,FALSE)</definedName>
    <definedName name="audit2" localSheetId="0">SUMIF(wldm,"&gt;&lt;=""",xse)</definedName>
    <definedName name="audit2">SUMIF(wldm,"&gt;&lt;=""",xse)</definedName>
    <definedName name="BA_Price1">[2]list1!$B$1:$K$406</definedName>
    <definedName name="BA_PRICE2">[2]list1!$D$3:$K$406</definedName>
    <definedName name="condition_1">OFFSET('[3]12-0207'!$L$10,1,0,COUNTA('[3]12-0207'!$L:$L)-2,1)</definedName>
    <definedName name="gongshi" localSheetId="0">IF(#REF!="",IF(#REF!="",IF(#REF!="","","×"),IF((#REF!-#REF!)/#REF!&lt;15%,"×","√")),IF(采购合同!audit1&lt;&gt;1,IF(采购合同!audit2&lt;500000,IF(采购合同!audit1&lt;=#REF!,"√","×"),IF(采购合同!audit2&lt;1000000,IF(采购合同!audit1*0.9&lt;#REF!,"√","×"),IF(采购合同!audit1*0.8&lt;=#REF!,"√","×"))),IF(#REF!&lt;1,"×","√")))</definedName>
    <definedName name="gongshi">IF(#REF!="",IF(#REF!="",IF(#REF!="","","×"),IF((#REF!-#REF!)/#REF!&lt;15%,"×","√")),IF(audit1&lt;&gt;1,IF(audit2&lt;500000,IF(audit1&lt;=#REF!,"√","×"),IF(audit2&lt;1000000,IF(audit1*0.9&lt;#REF!,"√","×"),IF(audit1*0.8&lt;=#REF!,"√","×"))),IF(#REF!&lt;1,"×","√")))</definedName>
    <definedName name="price_Cont">OFFSET('[4]12-0160'!$H$10,1,0,COUNTA('[4]12-0160'!#REF!)-8,1)</definedName>
    <definedName name="price_cost">OFFSET('[3]12-0207'!$P$10,1,0,COUNTA('[3]12-0207'!$L:$L)-2,1)</definedName>
    <definedName name="Price_refe">OFFSET('[3]12-0207'!$U$10,1,0,COUNTA('[3]12-0207'!$L:$L)-2,1)</definedName>
    <definedName name="Price_true">OFFSET('[3]12-0207'!$S$10,1,0,COUNTA('[3]12-0207'!$L:$L)-2,1)</definedName>
    <definedName name="_xlnm.Print_Area" localSheetId="0">采购合同!$D$1:$AN$4</definedName>
    <definedName name="series">OFFSET(#REF!,1,1,COUNTA(#REF!)-1,COUNTA(#REF!)-3)</definedName>
    <definedName name="total">OFFSET(#REF!,1,3,COUNTA(#REF!)-1,COUNTA(#REF!)-3)</definedName>
    <definedName name="wldm">OFFSET(#REF!,8,0,COUNTA(#REF!)-3,1)</definedName>
    <definedName name="xse">OFFSET(#REF!,8,0,COUNTA(#REF!)-3,1)</definedName>
    <definedName name="材料费合计" localSheetId="0">[5]P3!$K$65</definedName>
    <definedName name="材料费合计">[5]P3!$K$65</definedName>
    <definedName name="成本总价">'[3]12-0207'!$R$5</definedName>
    <definedName name="单价修正算法">IF([6]合同选项!$C$6&lt;&gt;3,'[3]12-0207'!XET1-分包额*'[3]12-0207'!XFD1/'[3]12-0207'!XES1-调试费用*'[3]12-0207'!XFD1/'[3]12-0207'!XES1,'[3]12-0207'!XET1-分包额*'[3]12-0207'!XFD1/'[3]12-0207'!XES1-(调试费用-实收调试费)*'[3]12-0207'!XFD1/'[3]12-0207'!XES1)</definedName>
    <definedName name="分包额">[6]P2!$O$27</definedName>
    <definedName name="分包费合计" localSheetId="0">[5]P3!$K$59</definedName>
    <definedName name="分包费合计">[5]P3!$K$59</definedName>
    <definedName name="合计材料费">#REF!</definedName>
    <definedName name="合计分包费">#REF!</definedName>
    <definedName name="合同编号" localSheetId="0">[5]P1!$G$6</definedName>
    <definedName name="合同编号">[5]P1!$G$6</definedName>
    <definedName name="合同利润率">[6]P2!$O$46</definedName>
    <definedName name="合同总价" localSheetId="0">[5]P2!$O$10</definedName>
    <definedName name="合同总价">[5]P2!$O$10</definedName>
    <definedName name="技术服务费">[6]P2!$O$24</definedName>
    <definedName name="技术服务费取费标准">'[4]12-0160'!$E$57</definedName>
    <definedName name="其它设备参考价">'[3]12-0207'!$O$6</definedName>
    <definedName name="其它设备成本价">'[3]12-0207'!$O$5</definedName>
    <definedName name="其它设备合计">[6]P3!$K$20</definedName>
    <definedName name="其它设备合同价">'[3]12-0207'!$O$4</definedName>
    <definedName name="其它设备利润判断">[6]合同选项!$E$21</definedName>
    <definedName name="设备总额">'[3]12-0207'!$H$108</definedName>
    <definedName name="实际合同额">'[3]12-0207'!$R$4</definedName>
    <definedName name="实收调试费">'[3]12-0207'!$H$109</definedName>
    <definedName name="填表人">[6]P2!$E$48</definedName>
    <definedName name="填表日期" localSheetId="0">[5]P1!$G$5</definedName>
    <definedName name="填表日期">[5]P1!$G$5</definedName>
    <definedName name="调试费">IF([2]合同选项!$C$6=2,0,MAX(SUM(price_Cont)*10%,SUM(price_Cont)*技术服务费取费标准))</definedName>
    <definedName name="调试费用">'[3]12-0207'!$H$110</definedName>
    <definedName name="项目名称" localSheetId="0">[5]P1!$G$7</definedName>
    <definedName name="项目名称">[5]P1!$G$7</definedName>
    <definedName name="销售部门">[6]合同选项!$B$72:$B$83</definedName>
    <definedName name="销售员" localSheetId="0">[5]P1!$W$5</definedName>
    <definedName name="销售员">[5]P1!$W$5</definedName>
    <definedName name="自主设备参考价">'[3]12-0207'!$N$6</definedName>
    <definedName name="自主设备成本价">'[3]12-0207'!$N$5</definedName>
    <definedName name="自主设备合计">[6]P3!$K$8</definedName>
    <definedName name="自主设备合同价">'[3]12-0207'!$N$4</definedName>
    <definedName name="自主设备利润判断">[6]合同选项!$E$22</definedName>
    <definedName name="总利润判断">[6]合同选项!$E$20</definedName>
  </definedNames>
  <calcPr calcId="125725"/>
</workbook>
</file>

<file path=xl/calcChain.xml><?xml version="1.0" encoding="utf-8"?>
<calcChain xmlns="http://schemas.openxmlformats.org/spreadsheetml/2006/main">
  <c r="AX3" i="1"/>
  <c r="AY3"/>
  <c r="AN29" l="1"/>
  <c r="BD29" s="1"/>
  <c r="W29"/>
  <c r="R29" s="1"/>
  <c r="V29"/>
  <c r="S29"/>
  <c r="Q29"/>
  <c r="E29"/>
  <c r="AN28"/>
  <c r="BD28" s="1"/>
  <c r="W28"/>
  <c r="AM28" s="1"/>
  <c r="V28"/>
  <c r="S28"/>
  <c r="E28"/>
  <c r="AN27"/>
  <c r="BD27" s="1"/>
  <c r="W27"/>
  <c r="AM27" s="1"/>
  <c r="V27"/>
  <c r="S27"/>
  <c r="Q27"/>
  <c r="E27"/>
  <c r="AN26"/>
  <c r="BD26" s="1"/>
  <c r="W26"/>
  <c r="AM26" s="1"/>
  <c r="V26"/>
  <c r="S26"/>
  <c r="Q26"/>
  <c r="E26"/>
  <c r="AN25"/>
  <c r="BD25" s="1"/>
  <c r="W25"/>
  <c r="AM25" s="1"/>
  <c r="V25"/>
  <c r="S25"/>
  <c r="E25"/>
  <c r="AN24"/>
  <c r="BD24" s="1"/>
  <c r="W24"/>
  <c r="AM24" s="1"/>
  <c r="V24"/>
  <c r="S24"/>
  <c r="E24"/>
  <c r="AN23"/>
  <c r="BD23" s="1"/>
  <c r="W23"/>
  <c r="AM23" s="1"/>
  <c r="V23"/>
  <c r="S23"/>
  <c r="E23"/>
  <c r="AN22"/>
  <c r="T22" s="1"/>
  <c r="W22"/>
  <c r="AM22" s="1"/>
  <c r="V22"/>
  <c r="S22"/>
  <c r="E22"/>
  <c r="AN21"/>
  <c r="BD21" s="1"/>
  <c r="W21"/>
  <c r="AM21" s="1"/>
  <c r="V21"/>
  <c r="S21"/>
  <c r="E21"/>
  <c r="AN20"/>
  <c r="BD20" s="1"/>
  <c r="W20"/>
  <c r="AM20" s="1"/>
  <c r="V20"/>
  <c r="S20"/>
  <c r="E20"/>
  <c r="AN19"/>
  <c r="W19"/>
  <c r="N19"/>
  <c r="V19" s="1"/>
  <c r="E19"/>
  <c r="AN18"/>
  <c r="BD18" s="1"/>
  <c r="W18"/>
  <c r="AM18" s="1"/>
  <c r="V18"/>
  <c r="S18"/>
  <c r="E18"/>
  <c r="T17"/>
  <c r="S17"/>
  <c r="R17"/>
  <c r="E17"/>
  <c r="AN16"/>
  <c r="BD16" s="1"/>
  <c r="W16"/>
  <c r="R16" s="1"/>
  <c r="V16"/>
  <c r="S16"/>
  <c r="E16"/>
  <c r="AN15"/>
  <c r="BD15" s="1"/>
  <c r="W15"/>
  <c r="AM15" s="1"/>
  <c r="V15"/>
  <c r="S15"/>
  <c r="E15"/>
  <c r="AN14"/>
  <c r="T14" s="1"/>
  <c r="W14"/>
  <c r="AM14" s="1"/>
  <c r="V14"/>
  <c r="S14"/>
  <c r="E14"/>
  <c r="AN13"/>
  <c r="BD13" s="1"/>
  <c r="W13"/>
  <c r="AM13" s="1"/>
  <c r="V13"/>
  <c r="S13"/>
  <c r="E13"/>
  <c r="AN12"/>
  <c r="BD12" s="1"/>
  <c r="W12"/>
  <c r="AM12" s="1"/>
  <c r="V12"/>
  <c r="S12"/>
  <c r="E12"/>
  <c r="AN11"/>
  <c r="BD11" s="1"/>
  <c r="W11"/>
  <c r="AM11" s="1"/>
  <c r="V11"/>
  <c r="S11"/>
  <c r="AN10"/>
  <c r="T10" s="1"/>
  <c r="W10"/>
  <c r="AM10" s="1"/>
  <c r="V10"/>
  <c r="S10"/>
  <c r="AN9"/>
  <c r="BD9" s="1"/>
  <c r="W9"/>
  <c r="AM9" s="1"/>
  <c r="V9"/>
  <c r="S9"/>
  <c r="E9"/>
  <c r="AN8"/>
  <c r="BD8" s="1"/>
  <c r="W8"/>
  <c r="AM8" s="1"/>
  <c r="V8"/>
  <c r="S8"/>
  <c r="E8"/>
  <c r="AO7"/>
  <c r="AN7" s="1"/>
  <c r="W7"/>
  <c r="N7"/>
  <c r="E7"/>
  <c r="AN6"/>
  <c r="BD6" s="1"/>
  <c r="W6"/>
  <c r="AM6" s="1"/>
  <c r="V6"/>
  <c r="S6"/>
  <c r="E6"/>
  <c r="AN5"/>
  <c r="BD5" s="1"/>
  <c r="W5"/>
  <c r="AM5" s="1"/>
  <c r="V5"/>
  <c r="S5"/>
  <c r="E5"/>
  <c r="U3"/>
  <c r="X3"/>
  <c r="Y3"/>
  <c r="AB3"/>
  <c r="AC3"/>
  <c r="AD3"/>
  <c r="AE3"/>
  <c r="AG3"/>
  <c r="AH3"/>
  <c r="AI3"/>
  <c r="AJ3"/>
  <c r="AK3"/>
  <c r="AL3"/>
  <c r="AO3"/>
  <c r="AP3"/>
  <c r="AR3"/>
  <c r="AS3"/>
  <c r="AT3"/>
  <c r="AW3"/>
  <c r="AZ3"/>
  <c r="BA3"/>
  <c r="BB3"/>
  <c r="BC3"/>
  <c r="AU3"/>
  <c r="AF3"/>
  <c r="W30"/>
  <c r="W31"/>
  <c r="BD7" l="1"/>
  <c r="AM19"/>
  <c r="R23"/>
  <c r="R24"/>
  <c r="R11"/>
  <c r="R28"/>
  <c r="T29"/>
  <c r="T16"/>
  <c r="BD22"/>
  <c r="T23"/>
  <c r="R25"/>
  <c r="T28"/>
  <c r="T24"/>
  <c r="AM29"/>
  <c r="R6"/>
  <c r="R12"/>
  <c r="R8"/>
  <c r="T11"/>
  <c r="T6"/>
  <c r="T8"/>
  <c r="R21"/>
  <c r="T12"/>
  <c r="AM16"/>
  <c r="R20"/>
  <c r="R22"/>
  <c r="R10"/>
  <c r="R14"/>
  <c r="T15"/>
  <c r="R18"/>
  <c r="T20"/>
  <c r="T21"/>
  <c r="R26"/>
  <c r="R13"/>
  <c r="R15"/>
  <c r="R27"/>
  <c r="N3"/>
  <c r="T19"/>
  <c r="R5"/>
  <c r="R7"/>
  <c r="T13"/>
  <c r="BD14"/>
  <c r="T18"/>
  <c r="S19"/>
  <c r="BD19"/>
  <c r="T27"/>
  <c r="R9"/>
  <c r="T9"/>
  <c r="BD10"/>
  <c r="R19"/>
  <c r="T25"/>
  <c r="T5"/>
  <c r="T26"/>
  <c r="S7"/>
  <c r="AM7"/>
  <c r="V7"/>
  <c r="T7"/>
  <c r="AA3"/>
  <c r="AV3"/>
  <c r="S3" l="1"/>
  <c r="W3"/>
  <c r="R3"/>
  <c r="AN3"/>
  <c r="T3"/>
</calcChain>
</file>

<file path=xl/comments1.xml><?xml version="1.0" encoding="utf-8"?>
<comments xmlns="http://schemas.openxmlformats.org/spreadsheetml/2006/main">
  <authors>
    <author>作者</author>
  </authors>
  <commentList>
    <comment ref="W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2010-12-28</t>
        </r>
      </text>
    </comment>
    <comment ref="X5" authorId="0">
      <text>
        <r>
          <rPr>
            <b/>
            <sz val="9"/>
            <color indexed="81"/>
            <rFont val="宋体"/>
            <family val="3"/>
            <charset val="134"/>
          </rPr>
          <t>B-付-37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5200 012A WRYL 增补2296米（金额24108）
减少50对大对数1轴（金额7450）增加25对大对数2轴（金额9200）</t>
        </r>
      </text>
    </comment>
    <comment ref="X7" authorId="0">
      <text>
        <r>
          <rPr>
            <sz val="9"/>
            <color indexed="81"/>
            <rFont val="宋体"/>
            <family val="3"/>
            <charset val="134"/>
          </rPr>
          <t xml:space="preserve">B-付-15
</t>
        </r>
      </text>
    </comment>
    <comment ref="AO7" authorId="0">
      <text>
        <r>
          <rPr>
            <sz val="9"/>
            <color indexed="81"/>
            <rFont val="宋体"/>
            <family val="3"/>
            <charset val="134"/>
          </rPr>
          <t xml:space="preserve">转2
</t>
        </r>
      </text>
    </comment>
    <comment ref="J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全部货到</t>
        </r>
        <r>
          <rPr>
            <sz val="9"/>
            <color indexed="81"/>
            <rFont val="Tahoma"/>
            <family val="2"/>
          </rPr>
          <t>90%</t>
        </r>
        <r>
          <rPr>
            <sz val="9"/>
            <color indexed="81"/>
            <rFont val="宋体"/>
            <family val="3"/>
            <charset val="134"/>
          </rPr>
          <t>，调试开通</t>
        </r>
        <r>
          <rPr>
            <sz val="9"/>
            <color indexed="81"/>
            <rFont val="Tahoma"/>
            <family val="2"/>
          </rPr>
          <t>8%</t>
        </r>
        <r>
          <rPr>
            <sz val="9"/>
            <color indexed="81"/>
            <rFont val="宋体"/>
            <family val="3"/>
            <charset val="134"/>
          </rPr>
          <t>，质保期满</t>
        </r>
        <r>
          <rPr>
            <sz val="9"/>
            <color indexed="81"/>
            <rFont val="Tahoma"/>
            <family val="2"/>
          </rPr>
          <t>2%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AO9" authorId="0">
      <text>
        <r>
          <rPr>
            <b/>
            <sz val="9"/>
            <color indexed="81"/>
            <rFont val="宋体"/>
            <family val="3"/>
            <charset val="134"/>
          </rPr>
          <t>转14  转15</t>
        </r>
      </text>
    </comment>
    <comment ref="W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25%预付款</t>
        </r>
      </text>
    </comment>
    <comment ref="X12" authorId="0">
      <text>
        <r>
          <rPr>
            <sz val="9"/>
            <color indexed="81"/>
            <rFont val="宋体"/>
            <family val="3"/>
            <charset val="134"/>
          </rPr>
          <t xml:space="preserve">B-付-6
</t>
        </r>
      </text>
    </comment>
    <comment ref="W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10%预付款</t>
        </r>
      </text>
    </comment>
    <comment ref="K17" authorId="0">
      <text>
        <r>
          <rPr>
            <sz val="9"/>
            <color indexed="81"/>
            <rFont val="宋体"/>
            <family val="3"/>
            <charset val="134"/>
          </rPr>
          <t xml:space="preserve">北京泰德
137 0138 8629
</t>
        </r>
      </text>
    </comment>
  </commentList>
</comments>
</file>

<file path=xl/sharedStrings.xml><?xml version="1.0" encoding="utf-8"?>
<sst xmlns="http://schemas.openxmlformats.org/spreadsheetml/2006/main" count="242" uniqueCount="130">
  <si>
    <t>发票%</t>
    <phoneticPr fontId="7" type="noConversion"/>
  </si>
  <si>
    <t>2012年</t>
    <phoneticPr fontId="3" type="noConversion"/>
  </si>
  <si>
    <t>2011年</t>
    <phoneticPr fontId="7" type="noConversion"/>
  </si>
  <si>
    <t>2010年</t>
    <phoneticPr fontId="7" type="noConversion"/>
  </si>
  <si>
    <t>已收发票
金额</t>
    <phoneticPr fontId="7" type="noConversion"/>
  </si>
  <si>
    <t>付款%</t>
    <phoneticPr fontId="7" type="noConversion"/>
  </si>
  <si>
    <t>付款金额</t>
    <phoneticPr fontId="7" type="noConversion"/>
  </si>
  <si>
    <t>到货%</t>
    <phoneticPr fontId="7" type="noConversion"/>
  </si>
  <si>
    <t>到货金额</t>
    <phoneticPr fontId="7" type="noConversion"/>
  </si>
  <si>
    <t>未收发票
金额</t>
    <phoneticPr fontId="7" type="noConversion"/>
  </si>
  <si>
    <t>未到货
金额</t>
    <phoneticPr fontId="7" type="noConversion"/>
  </si>
  <si>
    <t>未付款
金额</t>
    <phoneticPr fontId="7" type="noConversion"/>
  </si>
  <si>
    <t>是否执行完</t>
    <phoneticPr fontId="7" type="noConversion"/>
  </si>
  <si>
    <t>备注</t>
    <phoneticPr fontId="7" type="noConversion"/>
  </si>
  <si>
    <t>付款方式</t>
    <phoneticPr fontId="7" type="noConversion"/>
  </si>
  <si>
    <t>合同金额</t>
    <phoneticPr fontId="7" type="noConversion"/>
  </si>
  <si>
    <t>销售项目名称</t>
    <phoneticPr fontId="7" type="noConversion"/>
  </si>
  <si>
    <t>销售合同编号</t>
    <phoneticPr fontId="7" type="noConversion"/>
  </si>
  <si>
    <t>联系人</t>
    <phoneticPr fontId="7" type="noConversion"/>
  </si>
  <si>
    <t>供应商单位名称</t>
    <phoneticPr fontId="7" type="noConversion"/>
  </si>
  <si>
    <t>产品类别</t>
    <phoneticPr fontId="7" type="noConversion"/>
  </si>
  <si>
    <t>所属年度</t>
    <phoneticPr fontId="3" type="noConversion"/>
  </si>
  <si>
    <t>签订日期</t>
    <phoneticPr fontId="7" type="noConversion"/>
  </si>
  <si>
    <t>序号</t>
    <phoneticPr fontId="7" type="noConversion"/>
  </si>
  <si>
    <t>Y</t>
    <phoneticPr fontId="37" type="noConversion"/>
  </si>
  <si>
    <t>闭口</t>
    <phoneticPr fontId="37" type="noConversion"/>
  </si>
  <si>
    <t>设备</t>
    <phoneticPr fontId="37" type="noConversion"/>
  </si>
  <si>
    <t>上海龙创自控系统有限公司</t>
    <phoneticPr fontId="37" type="noConversion"/>
  </si>
  <si>
    <t>上海申奇通信设备有限公司</t>
    <phoneticPr fontId="37" type="noConversion"/>
  </si>
  <si>
    <t>博世（上海）安保系统有限公司</t>
    <phoneticPr fontId="37" type="noConversion"/>
  </si>
  <si>
    <t>陈馥瑾</t>
    <phoneticPr fontId="37" type="noConversion"/>
  </si>
  <si>
    <t>上海晓通网络技术有限公司</t>
    <phoneticPr fontId="37" type="noConversion"/>
  </si>
  <si>
    <t>TDSH-XS-2011-0009</t>
    <phoneticPr fontId="37" type="noConversion"/>
  </si>
  <si>
    <t>北京泰德供货</t>
    <phoneticPr fontId="37" type="noConversion"/>
  </si>
  <si>
    <t>TDSH-XS-2011-0021</t>
    <phoneticPr fontId="37" type="noConversion"/>
  </si>
  <si>
    <t>江苏天诚线缆集团有限公司</t>
    <phoneticPr fontId="37" type="noConversion"/>
  </si>
  <si>
    <t>货到付款</t>
    <phoneticPr fontId="37" type="noConversion"/>
  </si>
  <si>
    <t>施耐德电气（中国）投资有限公司上海分公司</t>
    <phoneticPr fontId="37" type="noConversion"/>
  </si>
  <si>
    <t>线缆</t>
    <phoneticPr fontId="37" type="noConversion"/>
  </si>
  <si>
    <t>李志红</t>
    <phoneticPr fontId="37" type="noConversion"/>
  </si>
  <si>
    <t>工程</t>
    <phoneticPr fontId="37" type="noConversion"/>
  </si>
  <si>
    <t>安防</t>
    <phoneticPr fontId="37" type="noConversion"/>
  </si>
  <si>
    <t>X3</t>
    <phoneticPr fontId="37" type="noConversion"/>
  </si>
  <si>
    <t>泛海弱电</t>
    <phoneticPr fontId="37" type="noConversion"/>
  </si>
  <si>
    <t>丁作鹏</t>
    <phoneticPr fontId="37" type="noConversion"/>
  </si>
  <si>
    <t>TDSH-CG-2011-0018</t>
    <phoneticPr fontId="37" type="noConversion"/>
  </si>
  <si>
    <t>TDSH-CG-2011-0016</t>
    <phoneticPr fontId="37" type="noConversion"/>
  </si>
  <si>
    <t>上海京逸贸易有限公司</t>
    <phoneticPr fontId="37" type="noConversion"/>
  </si>
  <si>
    <t>Y</t>
  </si>
  <si>
    <t>镇江市电器设备厂有限公司</t>
    <phoneticPr fontId="37" type="noConversion"/>
  </si>
  <si>
    <t>线槽</t>
    <phoneticPr fontId="37" type="noConversion"/>
  </si>
  <si>
    <t>TDSH-CG-2011-0010</t>
    <phoneticPr fontId="37" type="noConversion"/>
  </si>
  <si>
    <t>杭州武陵电气材料有限公司</t>
    <phoneticPr fontId="37" type="noConversion"/>
  </si>
  <si>
    <t>TDSH-CG-2011-0009</t>
    <phoneticPr fontId="37" type="noConversion"/>
  </si>
  <si>
    <r>
      <t>Vo1</t>
    </r>
    <r>
      <rPr>
        <sz val="10"/>
        <rFont val="宋体"/>
        <family val="3"/>
        <charset val="134"/>
      </rPr>
      <t>增补</t>
    </r>
    <r>
      <rPr>
        <sz val="10"/>
        <rFont val="Helv"/>
        <family val="2"/>
      </rPr>
      <t>2600</t>
    </r>
    <r>
      <rPr>
        <sz val="10"/>
        <rFont val="宋体"/>
        <family val="3"/>
        <charset val="134"/>
      </rPr>
      <t>元</t>
    </r>
    <phoneticPr fontId="37" type="noConversion"/>
  </si>
  <si>
    <t>室内天线</t>
    <phoneticPr fontId="37" type="noConversion"/>
  </si>
  <si>
    <t>TDSH-CG-2011-0008</t>
    <phoneticPr fontId="37" type="noConversion"/>
  </si>
  <si>
    <t>TDXS2011-0054-HD</t>
    <phoneticPr fontId="37" type="noConversion"/>
  </si>
  <si>
    <t>同方泰德国际科技（北京）有限公司 1101</t>
    <phoneticPr fontId="37" type="noConversion"/>
  </si>
  <si>
    <t>TDSH-CG-2011-0007</t>
    <phoneticPr fontId="37" type="noConversion"/>
  </si>
  <si>
    <t>北京政府大楼监控项目</t>
    <phoneticPr fontId="37" type="noConversion"/>
  </si>
  <si>
    <t>已取消</t>
    <phoneticPr fontId="37" type="noConversion"/>
  </si>
  <si>
    <t>余启冉</t>
    <phoneticPr fontId="37" type="noConversion"/>
  </si>
  <si>
    <t>TDSH-CG-2011-0006</t>
    <phoneticPr fontId="37" type="noConversion"/>
  </si>
  <si>
    <t>X2</t>
    <phoneticPr fontId="37" type="noConversion"/>
  </si>
  <si>
    <t>TDSH-XS-2011-0004</t>
    <phoneticPr fontId="37" type="noConversion"/>
  </si>
  <si>
    <t>TDSH-CG-2011-0005</t>
    <phoneticPr fontId="37" type="noConversion"/>
  </si>
  <si>
    <t>TDXS2011-0141-HD</t>
    <phoneticPr fontId="37" type="noConversion"/>
  </si>
  <si>
    <t>BA</t>
    <phoneticPr fontId="37" type="noConversion"/>
  </si>
  <si>
    <t>TDSH-CG-2011-0004</t>
    <phoneticPr fontId="37" type="noConversion"/>
  </si>
  <si>
    <t>定金付在2011-0002合同中</t>
    <phoneticPr fontId="37" type="noConversion"/>
  </si>
  <si>
    <t>广州大功率动车基地</t>
    <phoneticPr fontId="37" type="noConversion"/>
  </si>
  <si>
    <t>TDSH-XS-2011-0003</t>
    <phoneticPr fontId="37" type="noConversion"/>
  </si>
  <si>
    <t>北京华星威尔智能科技有限公司</t>
    <phoneticPr fontId="37" type="noConversion"/>
  </si>
  <si>
    <t>TDSH-CG-2011-0003</t>
    <phoneticPr fontId="37" type="noConversion"/>
  </si>
  <si>
    <t>25%定金，发货后付75%</t>
    <phoneticPr fontId="37" type="noConversion"/>
  </si>
  <si>
    <t>TDSH-CG-2011-0002</t>
    <phoneticPr fontId="37" type="noConversion"/>
  </si>
  <si>
    <t>预付款20%，款到发货</t>
    <phoneticPr fontId="37" type="noConversion"/>
  </si>
  <si>
    <t>泛海VAV控制系统</t>
    <phoneticPr fontId="37" type="noConversion"/>
  </si>
  <si>
    <t>控制</t>
    <phoneticPr fontId="37" type="noConversion"/>
  </si>
  <si>
    <t>TDSH-CG-2011-0001</t>
    <phoneticPr fontId="37" type="noConversion"/>
  </si>
  <si>
    <t/>
  </si>
  <si>
    <t>施耐德产品-备货</t>
    <phoneticPr fontId="37" type="noConversion"/>
  </si>
  <si>
    <t>施耐德温控面板</t>
    <phoneticPr fontId="37" type="noConversion"/>
  </si>
  <si>
    <t>代理</t>
    <phoneticPr fontId="37" type="noConversion"/>
  </si>
  <si>
    <t>TDSH-CG-2010-0007</t>
    <phoneticPr fontId="37" type="noConversion"/>
  </si>
  <si>
    <t>泛海VAV-变频器</t>
    <phoneticPr fontId="37" type="noConversion"/>
  </si>
  <si>
    <t>TDSH-CG-2010-0006</t>
    <phoneticPr fontId="37" type="noConversion"/>
  </si>
  <si>
    <t>同方泰德国际科技（北京）有限公司 1002</t>
    <phoneticPr fontId="37" type="noConversion"/>
  </si>
  <si>
    <t>其它</t>
    <phoneticPr fontId="37" type="noConversion"/>
  </si>
  <si>
    <t>TDSH-CG-2010-0005</t>
    <phoneticPr fontId="37" type="noConversion"/>
  </si>
  <si>
    <t>常州奔牛机场安防系统</t>
    <phoneticPr fontId="37" type="noConversion"/>
  </si>
  <si>
    <t>苏州华胜智能科技有限公司</t>
    <phoneticPr fontId="37" type="noConversion"/>
  </si>
  <si>
    <t>Honeywell安防</t>
    <phoneticPr fontId="37" type="noConversion"/>
  </si>
  <si>
    <t>TDSH-CG-2010-0004</t>
    <phoneticPr fontId="37" type="noConversion"/>
  </si>
  <si>
    <t>收到销售合同预付款15%之后付款</t>
    <phoneticPr fontId="37" type="noConversion"/>
  </si>
  <si>
    <t>预付款15%</t>
    <phoneticPr fontId="37" type="noConversion"/>
  </si>
  <si>
    <t>上海烟草</t>
    <phoneticPr fontId="37" type="noConversion"/>
  </si>
  <si>
    <t>TDSH-XS-2010-0018</t>
    <phoneticPr fontId="37" type="noConversion"/>
  </si>
  <si>
    <t>布线</t>
    <phoneticPr fontId="37" type="noConversion"/>
  </si>
  <si>
    <t>TDSH-CG-2010-0003</t>
    <phoneticPr fontId="37" type="noConversion"/>
  </si>
  <si>
    <t>2010-09-21: 48,000/
2010-11-10:272,000</t>
    <phoneticPr fontId="37" type="noConversion"/>
  </si>
  <si>
    <t>TDSH-CG-2010-0002</t>
    <phoneticPr fontId="37" type="noConversion"/>
  </si>
  <si>
    <t>TDXS2010-0567-HD</t>
    <phoneticPr fontId="37" type="noConversion"/>
  </si>
  <si>
    <t>同方泰德国际科技（北京）有限公司</t>
    <phoneticPr fontId="37" type="noConversion"/>
  </si>
  <si>
    <t>TDSH-CG-2010-0001</t>
    <phoneticPr fontId="37" type="noConversion"/>
  </si>
  <si>
    <t>TDXS2010-0775-HD</t>
    <phoneticPr fontId="37" type="noConversion"/>
  </si>
  <si>
    <t>吴立嵘</t>
    <phoneticPr fontId="37" type="noConversion"/>
  </si>
  <si>
    <t>刘谢方</t>
    <phoneticPr fontId="37" type="noConversion"/>
  </si>
  <si>
    <t>TDSH-XS-2011-0031</t>
    <phoneticPr fontId="37" type="noConversion"/>
  </si>
  <si>
    <t>管</t>
    <phoneticPr fontId="37" type="noConversion"/>
  </si>
  <si>
    <t>TDSH-CG-2011-0011</t>
    <phoneticPr fontId="37" type="noConversion"/>
  </si>
  <si>
    <t>TDSH-CG-2011-0012</t>
    <phoneticPr fontId="37" type="noConversion"/>
  </si>
  <si>
    <t>桥架</t>
    <phoneticPr fontId="37" type="noConversion"/>
  </si>
  <si>
    <t>江苏盛诚电气科技有限公司</t>
    <phoneticPr fontId="37" type="noConversion"/>
  </si>
  <si>
    <t>TDSH-CG-2011-0013</t>
    <phoneticPr fontId="37" type="noConversion"/>
  </si>
  <si>
    <t>泛海VAV</t>
    <phoneticPr fontId="37" type="noConversion"/>
  </si>
  <si>
    <t>TDSH-CG-2011-0014</t>
    <phoneticPr fontId="37" type="noConversion"/>
  </si>
  <si>
    <t>光纤/线</t>
    <phoneticPr fontId="37" type="noConversion"/>
  </si>
  <si>
    <t>上海玖开电线电缆有限公司</t>
    <phoneticPr fontId="37" type="noConversion"/>
  </si>
  <si>
    <t>TDSH-CG-2011-0015</t>
    <phoneticPr fontId="37" type="noConversion"/>
  </si>
  <si>
    <t>镀锌钢管</t>
    <phoneticPr fontId="37" type="noConversion"/>
  </si>
  <si>
    <t>TDSH-CG-2011-0017</t>
    <phoneticPr fontId="37" type="noConversion"/>
  </si>
  <si>
    <t>同方泰德国际科技（北京）有限公司 1102</t>
    <phoneticPr fontId="37" type="noConversion"/>
  </si>
  <si>
    <t>TDXS2011-0113-HD</t>
    <phoneticPr fontId="37" type="noConversion"/>
  </si>
  <si>
    <t>采购合同编号</t>
    <phoneticPr fontId="37" type="noConversion"/>
  </si>
  <si>
    <r>
      <t>TDSH-XS-2011-0009</t>
    </r>
    <r>
      <rPr>
        <sz val="10"/>
        <color indexed="8"/>
        <rFont val="宋体"/>
        <family val="3"/>
        <charset val="134"/>
      </rPr>
      <t>/14</t>
    </r>
    <phoneticPr fontId="37" type="noConversion"/>
  </si>
  <si>
    <t>合同描述</t>
    <phoneticPr fontId="37" type="noConversion"/>
  </si>
  <si>
    <t>合同类别</t>
    <phoneticPr fontId="37" type="noConversion"/>
  </si>
  <si>
    <t>开口/闭口</t>
    <phoneticPr fontId="37" type="noConversion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</si>
</sst>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#,##0.00_);[Red]\(#,##0.00\)"/>
    <numFmt numFmtId="179" formatCode="0.0%"/>
    <numFmt numFmtId="180" formatCode="0_);[Red]\(0\)"/>
    <numFmt numFmtId="181" formatCode="yyyy&quot;年&quot;m&quot;月&quot;;@"/>
    <numFmt numFmtId="182" formatCode="_(* #,##0.00_);_(* \(#,##0.00\);_(* &quot;-&quot;??_);_(@_)"/>
    <numFmt numFmtId="183" formatCode="_(&quot;$&quot;* #,##0.00_);_(&quot;$&quot;* \(#,##0.00\);_(&quot;$&quot;* &quot;-&quot;??_);_(@_)"/>
    <numFmt numFmtId="184" formatCode="yyyy/m/d;@"/>
  </numFmts>
  <fonts count="38"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Helv"/>
      <family val="2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MS Sans Serif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0" fontId="1" fillId="0" borderId="0"/>
    <xf numFmtId="0" fontId="2" fillId="0" borderId="0"/>
    <xf numFmtId="0" fontId="13" fillId="0" borderId="0"/>
    <xf numFmtId="0" fontId="12" fillId="0" borderId="0"/>
    <xf numFmtId="0" fontId="13" fillId="0" borderId="0"/>
    <xf numFmtId="0" fontId="1" fillId="0" borderId="0"/>
    <xf numFmtId="0" fontId="2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/>
    <xf numFmtId="182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0" fontId="1" fillId="0" borderId="0"/>
    <xf numFmtId="0" fontId="1" fillId="0" borderId="0"/>
    <xf numFmtId="0" fontId="16" fillId="0" borderId="0"/>
    <xf numFmtId="0" fontId="13" fillId="0" borderId="0"/>
    <xf numFmtId="9" fontId="1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6" fillId="0" borderId="0"/>
    <xf numFmtId="0" fontId="22" fillId="0" borderId="0"/>
    <xf numFmtId="0" fontId="1" fillId="0" borderId="0"/>
    <xf numFmtId="0" fontId="2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Font="0" applyBorder="0" applyAlignment="0"/>
    <xf numFmtId="0" fontId="1" fillId="0" borderId="0">
      <alignment vertical="center"/>
    </xf>
    <xf numFmtId="0" fontId="1" fillId="0" borderId="0" applyFont="0" applyBorder="0" applyAlignment="0"/>
    <xf numFmtId="0" fontId="1" fillId="0" borderId="0" applyFont="0" applyBorder="0" applyAlignment="0"/>
    <xf numFmtId="0" fontId="1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ont="0" applyBorder="0" applyAlignment="0"/>
    <xf numFmtId="0" fontId="1" fillId="0" borderId="0" applyFont="0" applyBorder="0" applyAlignment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33" fillId="2" borderId="7" applyNumberFormat="0" applyAlignment="0" applyProtection="0">
      <alignment vertical="center"/>
    </xf>
    <xf numFmtId="0" fontId="2" fillId="0" borderId="0"/>
    <xf numFmtId="0" fontId="13" fillId="0" borderId="0"/>
    <xf numFmtId="0" fontId="2" fillId="0" borderId="0"/>
    <xf numFmtId="0" fontId="13" fillId="0" borderId="0"/>
    <xf numFmtId="0" fontId="1" fillId="0" borderId="0"/>
    <xf numFmtId="0" fontId="1" fillId="24" borderId="11" applyNumberFormat="0" applyFont="0" applyAlignment="0" applyProtection="0">
      <alignment vertical="center"/>
    </xf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Border="1"/>
    <xf numFmtId="178" fontId="4" fillId="0" borderId="0" xfId="1" applyNumberFormat="1" applyFont="1" applyBorder="1"/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/>
    </xf>
    <xf numFmtId="178" fontId="4" fillId="0" borderId="1" xfId="1" applyNumberFormat="1" applyFont="1" applyBorder="1"/>
    <xf numFmtId="180" fontId="5" fillId="0" borderId="2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 wrapText="1"/>
    </xf>
    <xf numFmtId="178" fontId="4" fillId="2" borderId="0" xfId="1" applyNumberFormat="1" applyFont="1" applyFill="1" applyBorder="1" applyAlignment="1">
      <alignment horizontal="center" vertical="center" wrapText="1"/>
    </xf>
    <xf numFmtId="178" fontId="4" fillId="3" borderId="0" xfId="1" applyNumberFormat="1" applyFont="1" applyFill="1" applyBorder="1" applyAlignment="1">
      <alignment horizontal="center" vertical="center"/>
    </xf>
    <xf numFmtId="181" fontId="4" fillId="3" borderId="0" xfId="1" applyNumberFormat="1" applyFont="1" applyFill="1" applyBorder="1" applyAlignment="1">
      <alignment horizontal="center" vertical="center" wrapText="1"/>
    </xf>
    <xf numFmtId="181" fontId="4" fillId="3" borderId="0" xfId="1" applyNumberFormat="1" applyFont="1" applyFill="1" applyBorder="1" applyAlignment="1">
      <alignment horizontal="center" vertical="center"/>
    </xf>
    <xf numFmtId="181" fontId="4" fillId="4" borderId="0" xfId="1" applyNumberFormat="1" applyFont="1" applyFill="1" applyBorder="1" applyAlignment="1">
      <alignment horizontal="center" vertical="center"/>
    </xf>
    <xf numFmtId="178" fontId="4" fillId="4" borderId="0" xfId="1" applyNumberFormat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 wrapText="1"/>
    </xf>
    <xf numFmtId="0" fontId="8" fillId="5" borderId="0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/>
    </xf>
    <xf numFmtId="4" fontId="8" fillId="0" borderId="0" xfId="1" applyNumberFormat="1" applyFont="1" applyFill="1" applyBorder="1" applyAlignment="1">
      <alignment horizontal="center" vertical="center"/>
    </xf>
    <xf numFmtId="43" fontId="8" fillId="0" borderId="0" xfId="3" applyFont="1" applyBorder="1"/>
    <xf numFmtId="43" fontId="4" fillId="0" borderId="0" xfId="3" applyFont="1" applyBorder="1"/>
    <xf numFmtId="178" fontId="4" fillId="0" borderId="0" xfId="3" applyNumberFormat="1" applyFont="1" applyBorder="1"/>
    <xf numFmtId="43" fontId="4" fillId="0" borderId="2" xfId="3" applyFont="1" applyBorder="1"/>
    <xf numFmtId="43" fontId="8" fillId="0" borderId="0" xfId="3" applyFont="1" applyBorder="1" applyAlignment="1">
      <alignment horizontal="left"/>
    </xf>
    <xf numFmtId="43" fontId="8" fillId="0" borderId="0" xfId="3" applyFont="1" applyBorder="1" applyAlignment="1">
      <alignment horizontal="center"/>
    </xf>
    <xf numFmtId="0" fontId="2" fillId="0" borderId="0" xfId="132" applyFont="1" applyBorder="1"/>
    <xf numFmtId="0" fontId="34" fillId="0" borderId="0" xfId="133"/>
    <xf numFmtId="179" fontId="36" fillId="0" borderId="2" xfId="134" applyNumberFormat="1" applyFont="1" applyBorder="1" applyAlignment="1">
      <alignment vertical="center"/>
    </xf>
    <xf numFmtId="178" fontId="35" fillId="0" borderId="2" xfId="135" applyNumberFormat="1" applyFont="1" applyBorder="1" applyAlignment="1">
      <alignment vertical="center"/>
    </xf>
    <xf numFmtId="178" fontId="35" fillId="0" borderId="2" xfId="134" applyNumberFormat="1" applyFont="1" applyBorder="1" applyAlignment="1">
      <alignment vertical="center"/>
    </xf>
    <xf numFmtId="178" fontId="35" fillId="0" borderId="2" xfId="132" applyNumberFormat="1" applyFont="1" applyBorder="1"/>
    <xf numFmtId="43" fontId="36" fillId="0" borderId="2" xfId="135" applyFont="1" applyBorder="1" applyAlignment="1">
      <alignment vertical="center"/>
    </xf>
    <xf numFmtId="0" fontId="36" fillId="0" borderId="2" xfId="132" applyFont="1" applyBorder="1" applyAlignment="1">
      <alignment vertical="center"/>
    </xf>
    <xf numFmtId="43" fontId="36" fillId="0" borderId="2" xfId="135" applyFont="1" applyFill="1" applyBorder="1" applyAlignment="1">
      <alignment vertical="center"/>
    </xf>
    <xf numFmtId="0" fontId="36" fillId="0" borderId="2" xfId="132" applyFont="1" applyFill="1" applyBorder="1" applyAlignment="1">
      <alignment vertical="center"/>
    </xf>
    <xf numFmtId="0" fontId="36" fillId="0" borderId="2" xfId="132" applyFont="1" applyFill="1" applyBorder="1" applyAlignment="1">
      <alignment horizontal="center" vertical="center"/>
    </xf>
    <xf numFmtId="14" fontId="36" fillId="0" borderId="2" xfId="132" applyNumberFormat="1" applyFont="1" applyBorder="1" applyAlignment="1">
      <alignment horizontal="left" vertical="center"/>
    </xf>
    <xf numFmtId="0" fontId="36" fillId="0" borderId="2" xfId="132" applyFont="1" applyBorder="1" applyAlignment="1">
      <alignment horizontal="center" vertical="center"/>
    </xf>
    <xf numFmtId="14" fontId="36" fillId="0" borderId="2" xfId="132" applyNumberFormat="1" applyFont="1" applyBorder="1" applyAlignment="1">
      <alignment horizontal="center" vertical="center"/>
    </xf>
    <xf numFmtId="0" fontId="14" fillId="0" borderId="2" xfId="132" applyFont="1" applyBorder="1" applyAlignment="1">
      <alignment vertical="center"/>
    </xf>
    <xf numFmtId="14" fontId="4" fillId="2" borderId="0" xfId="1" applyNumberFormat="1" applyFont="1" applyFill="1" applyBorder="1" applyAlignment="1">
      <alignment horizontal="center" vertical="center" wrapText="1"/>
    </xf>
    <xf numFmtId="184" fontId="4" fillId="2" borderId="0" xfId="1" applyNumberFormat="1" applyFont="1" applyFill="1" applyBorder="1" applyAlignment="1">
      <alignment horizontal="center" vertical="center" wrapText="1"/>
    </xf>
  </cellXfs>
  <cellStyles count="137">
    <cellStyle name="_x000d__x000a_JournalTemplate=C:\COMFO\CTALK\JOURSTD.TPL_x000d__x000a_LbStateAddress=3 3 0 251 1 89 2 311_x000d__x000a_LbStateJou" xfId="4"/>
    <cellStyle name="_x000d__x000a_JournalTemplate=C:\COMFO\CTALK\JOURSTD.TPL_x000d__x000a_LbStateAddress=3 3 0 251 1 89 2 311_x000d__x000a_LbStateJou 2" xfId="5"/>
    <cellStyle name="_ET_STYLE_NoName_00_" xfId="6"/>
    <cellStyle name="_到货入库单06-01806-1" xfId="7"/>
    <cellStyle name="_合同审批-南昌国际体育中心体育馆智能照明- 改后" xfId="8"/>
    <cellStyle name="0,0_x000d__x000a_NA_x000d__x000a_" xfId="1"/>
    <cellStyle name="0,0_x000d__x000a_NA_x000d__x000a_ 2" xfId="9"/>
    <cellStyle name="0,0_x000d__x000a_NA_x000d__x000a_ 2 2" xfId="10"/>
    <cellStyle name="0,0_x000d__x000a_NA_x000d__x000a_ 3" xfId="132"/>
    <cellStyle name="0,0_x000d__x000a_NA_x000d__x000a__备货通知单20110901AB01-TAC控制器" xfId="11"/>
    <cellStyle name="20% - 强调文字颜色 1 2" xfId="12"/>
    <cellStyle name="20% - 强调文字颜色 2 2" xfId="13"/>
    <cellStyle name="20% - 强调文字颜色 3 2" xfId="14"/>
    <cellStyle name="20% - 强调文字颜色 4 2" xfId="15"/>
    <cellStyle name="20% - 强调文字颜色 5 2" xfId="16"/>
    <cellStyle name="20% - 强调文字颜色 6 2" xfId="17"/>
    <cellStyle name="40% - 强调文字颜色 1 2" xfId="18"/>
    <cellStyle name="40% - 强调文字颜色 2 2" xfId="19"/>
    <cellStyle name="40% - 强调文字颜色 3 2" xfId="20"/>
    <cellStyle name="40% - 强调文字颜色 4 2" xfId="21"/>
    <cellStyle name="40% - 强调文字颜色 5 2" xfId="22"/>
    <cellStyle name="40% - 强调文字颜色 6 2" xfId="23"/>
    <cellStyle name="60% - 强调文字颜色 1 2" xfId="24"/>
    <cellStyle name="60% - 强调文字颜色 2 2" xfId="25"/>
    <cellStyle name="60% - 强调文字颜色 3 2" xfId="26"/>
    <cellStyle name="60% - 强调文字颜色 4 2" xfId="27"/>
    <cellStyle name="60% - 强调文字颜色 5 2" xfId="28"/>
    <cellStyle name="60% - 强调文字颜色 6 2" xfId="29"/>
    <cellStyle name="AFE 2" xfId="30"/>
    <cellStyle name="Comma 2" xfId="31"/>
    <cellStyle name="Comma_材料清单" xfId="32"/>
    <cellStyle name="Currency 2" xfId="33"/>
    <cellStyle name="Normal 2" xfId="34"/>
    <cellStyle name="Normal 3" xfId="35"/>
    <cellStyle name="Normal_200602 Items master list - import goods" xfId="36"/>
    <cellStyle name="Style 1" xfId="37"/>
    <cellStyle name="百分比 2" xfId="38"/>
    <cellStyle name="百分比 3" xfId="2"/>
    <cellStyle name="百分比 3 2" xfId="134"/>
    <cellStyle name="标题 1 2" xfId="39"/>
    <cellStyle name="标题 2 2" xfId="40"/>
    <cellStyle name="标题 3 2" xfId="41"/>
    <cellStyle name="标题 4 2" xfId="42"/>
    <cellStyle name="标题 5" xfId="43"/>
    <cellStyle name="差 2" xfId="44"/>
    <cellStyle name="差_BOSCH报警 采购（23，373.00 ）(1)" xfId="45"/>
    <cellStyle name="差_ELEM门锁 采购（64,250.00）(3)" xfId="46"/>
    <cellStyle name="差_TCL cat5A线缆 采购（108，000.00）(1)" xfId="47"/>
    <cellStyle name="差_合肥喜来登BOSCH广播 采购（114，265.00）" xfId="48"/>
    <cellStyle name="常规" xfId="0" builtinId="0"/>
    <cellStyle name="常规 10" xfId="49"/>
    <cellStyle name="常规 11" xfId="50"/>
    <cellStyle name="常规 12" xfId="51"/>
    <cellStyle name="常规 13" xfId="52"/>
    <cellStyle name="常规 14" xfId="53"/>
    <cellStyle name="常规 15" xfId="54"/>
    <cellStyle name="常规 16" xfId="55"/>
    <cellStyle name="常规 17" xfId="56"/>
    <cellStyle name="常规 18" xfId="57"/>
    <cellStyle name="常规 19" xfId="133"/>
    <cellStyle name="常规 2" xfId="58"/>
    <cellStyle name="常规 2 2" xfId="59"/>
    <cellStyle name="常规 2 3" xfId="60"/>
    <cellStyle name="常规 2 4" xfId="61"/>
    <cellStyle name="常规 2_北京泰德 2011-02(821692.28)(3)" xfId="62"/>
    <cellStyle name="常规 3" xfId="63"/>
    <cellStyle name="常规 3 2" xfId="64"/>
    <cellStyle name="常规 3 2 2" xfId="65"/>
    <cellStyle name="常规 3 3" xfId="66"/>
    <cellStyle name="常规 3 3 2" xfId="67"/>
    <cellStyle name="常规 3 4" xfId="68"/>
    <cellStyle name="常规 3_BOSCH报警 采购（23，373.00 ）(1)" xfId="69"/>
    <cellStyle name="常规 4" xfId="70"/>
    <cellStyle name="常规 4 2" xfId="71"/>
    <cellStyle name="常规 5" xfId="72"/>
    <cellStyle name="常规 5 2" xfId="73"/>
    <cellStyle name="常规 5 2 2" xfId="74"/>
    <cellStyle name="常规 5 3" xfId="75"/>
    <cellStyle name="常规 6" xfId="76"/>
    <cellStyle name="常规 7" xfId="77"/>
    <cellStyle name="常规 8" xfId="78"/>
    <cellStyle name="常规 9" xfId="79"/>
    <cellStyle name="超链接 2" xfId="80"/>
    <cellStyle name="好 2" xfId="81"/>
    <cellStyle name="好_BOSCH报警 采购（23，373.00 ）(1)" xfId="82"/>
    <cellStyle name="好_ELEM门锁 采购（64,250.00）(3)" xfId="83"/>
    <cellStyle name="好_TCL cat5A线缆 采购（108，000.00）(1)" xfId="84"/>
    <cellStyle name="好_合肥喜来登BOSCH广播 采购（114，265.00）" xfId="85"/>
    <cellStyle name="汇总 2" xfId="86"/>
    <cellStyle name="计算 2" xfId="87"/>
    <cellStyle name="检查单元格 2" xfId="88"/>
    <cellStyle name="解释性文本 2" xfId="89"/>
    <cellStyle name="警告文本 2" xfId="90"/>
    <cellStyle name="链接单元格 2" xfId="91"/>
    <cellStyle name="千位分隔 2" xfId="3"/>
    <cellStyle name="千位分隔 2 2" xfId="92"/>
    <cellStyle name="千位分隔 2 3" xfId="135"/>
    <cellStyle name="千位分隔 3" xfId="93"/>
    <cellStyle name="千位分隔 4" xfId="94"/>
    <cellStyle name="千位分隔 5" xfId="95"/>
    <cellStyle name="千位分隔 6" xfId="96"/>
    <cellStyle name="千位分隔 7" xfId="97"/>
    <cellStyle name="千位分隔 8" xfId="98"/>
    <cellStyle name="千位分隔[0] 10" xfId="99"/>
    <cellStyle name="千位分隔[0] 11" xfId="100"/>
    <cellStyle name="千位分隔[0] 12" xfId="101"/>
    <cellStyle name="千位分隔[0] 13" xfId="102"/>
    <cellStyle name="千位分隔[0] 14" xfId="103"/>
    <cellStyle name="千位分隔[0] 15" xfId="104"/>
    <cellStyle name="千位分隔[0] 16" xfId="105"/>
    <cellStyle name="千位分隔[0] 17" xfId="106"/>
    <cellStyle name="千位分隔[0] 18" xfId="107"/>
    <cellStyle name="千位分隔[0] 2" xfId="108"/>
    <cellStyle name="千位分隔[0] 2 2" xfId="109"/>
    <cellStyle name="千位分隔[0] 2 3" xfId="136"/>
    <cellStyle name="千位分隔[0] 3" xfId="110"/>
    <cellStyle name="千位分隔[0] 4" xfId="111"/>
    <cellStyle name="千位分隔[0] 5" xfId="112"/>
    <cellStyle name="千位分隔[0] 6" xfId="113"/>
    <cellStyle name="千位分隔[0] 7" xfId="114"/>
    <cellStyle name="千位分隔[0] 8" xfId="115"/>
    <cellStyle name="千位分隔[0] 9" xfId="116"/>
    <cellStyle name="强调文字颜色 1 2" xfId="117"/>
    <cellStyle name="强调文字颜色 2 2" xfId="118"/>
    <cellStyle name="强调文字颜色 3 2" xfId="119"/>
    <cellStyle name="强调文字颜色 4 2" xfId="120"/>
    <cellStyle name="强调文字颜色 5 2" xfId="121"/>
    <cellStyle name="强调文字颜色 6 2" xfId="122"/>
    <cellStyle name="适中 2" xfId="123"/>
    <cellStyle name="输出 2" xfId="124"/>
    <cellStyle name="输入 2" xfId="125"/>
    <cellStyle name="样式 1" xfId="126"/>
    <cellStyle name="样式 1 2" xfId="127"/>
    <cellStyle name="样式 1 2 2" xfId="128"/>
    <cellStyle name="样式 1_AP增补合同-111018038" xfId="129"/>
    <cellStyle name="一般_宏和報價" xfId="130"/>
    <cellStyle name="注释 2" xfId="131"/>
  </cellStyles>
  <dxfs count="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k/Application%20Data/Microsoft/Excel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k/Application%20Data/Microsoft/Excel/13%20&#21271;&#20140;&#24448;&#26469;&#21512;&#21516;/2012-8&#26376;/&#21271;&#20140;&#27888;&#24503;8&#26376;&#21512;&#21516;&#65288;977385.11&#20803;&#65289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DOC2013/&#21516;&#26041;&#27888;&#24503;/C_&#38144;&#21806;&#21450;&#24037;&#31243;/&#37319;&#36141;&#21512;&#21516;&#25191;&#34892;&#32479;&#35745;/&#37319;&#36141;&#21512;&#21516;&#25191;&#34892;2013-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k/Application%20Data/Microsoft/Excel/&#37319;&#36141;&#21512;&#21516;&#25191;&#34892;&#24773;&#2091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k/Application%20Data/Microsoft/Excel/Users/uu/AppData/Local/Microsoft/Windows/Temporary%20Internet%20Files/&#21271;&#20140;&#27888;&#24503;%202011-04(173808.1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3%20&#21271;&#20140;&#24448;&#26469;&#21512;&#21516;\2012-9&#26376;\TDSH-CG-2012-0207%20&#21271;&#20140;&#27888;&#24503;9&#26376;&#21512;&#21516;&#65288;1839076.29&#20803;&#65289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同"/>
      <sheetName val="更新说明"/>
      <sheetName val="初始合同"/>
      <sheetName val="P1"/>
      <sheetName val="P2"/>
      <sheetName val="P3"/>
      <sheetName val="list1"/>
      <sheetName val="合同选项"/>
      <sheetName val="名称释义"/>
      <sheetName val="li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物料代码</v>
          </cell>
          <cell r="C3" t="str">
            <v>名称</v>
          </cell>
          <cell r="D3" t="str">
            <v>型号</v>
          </cell>
          <cell r="E3" t="str">
            <v>描述</v>
          </cell>
          <cell r="F3" t="str">
            <v>销售成本价</v>
          </cell>
          <cell r="G3" t="str">
            <v>参考货期（工作日）</v>
          </cell>
          <cell r="H3" t="str">
            <v>高新产品</v>
          </cell>
          <cell r="I3" t="str">
            <v>高新属性</v>
          </cell>
          <cell r="J3" t="str">
            <v>单位</v>
          </cell>
          <cell r="K3" t="str">
            <v>物料代码</v>
          </cell>
        </row>
        <row r="4">
          <cell r="B4" t="str">
            <v>管理平台</v>
          </cell>
        </row>
        <row r="5">
          <cell r="B5" t="str">
            <v xml:space="preserve">清华同方易众智能建筑信息集成系统 V3.0 </v>
          </cell>
        </row>
        <row r="7">
          <cell r="B7" t="str">
            <v>184.08.10001</v>
          </cell>
          <cell r="C7" t="str">
            <v>操作系统</v>
          </cell>
          <cell r="D7" t="str">
            <v>Windows Server 2003标准版（10用户）</v>
          </cell>
          <cell r="E7" t="str">
            <v>操作系统软件（不含在ezIBS系统内）</v>
          </cell>
          <cell r="F7">
            <v>14400</v>
          </cell>
          <cell r="G7">
            <v>10</v>
          </cell>
          <cell r="H7" t="str">
            <v>N</v>
          </cell>
          <cell r="J7" t="str">
            <v>套</v>
          </cell>
          <cell r="K7" t="str">
            <v>184.08.10001</v>
          </cell>
        </row>
        <row r="8">
          <cell r="B8" t="str">
            <v>184.08.10002</v>
          </cell>
          <cell r="C8" t="str">
            <v>操作系统</v>
          </cell>
          <cell r="D8" t="str">
            <v>Microsoft Windows 2008 Server 中文标准版 （5用户 32位）</v>
          </cell>
          <cell r="E8" t="str">
            <v>操作系统软件（不含在ezIBS系统内）</v>
          </cell>
          <cell r="F8">
            <v>11360</v>
          </cell>
          <cell r="G8">
            <v>10</v>
          </cell>
          <cell r="H8" t="str">
            <v>N</v>
          </cell>
          <cell r="J8" t="str">
            <v>套</v>
          </cell>
          <cell r="K8" t="str">
            <v>184.08.10002</v>
          </cell>
        </row>
        <row r="10">
          <cell r="B10" t="str">
            <v>110.07.10001</v>
          </cell>
          <cell r="C10" t="str">
            <v>清华同方易众智能建筑信息集成系统 V3.0</v>
          </cell>
          <cell r="D10" t="str">
            <v>ezIBS-2k 3.0</v>
          </cell>
          <cell r="E10" t="str">
            <v>ezONE业务平台，系统的点数是指集成子系统的点数之和，2k指2000点。</v>
          </cell>
          <cell r="F10">
            <v>54000</v>
          </cell>
          <cell r="G10">
            <v>7</v>
          </cell>
          <cell r="H10" t="str">
            <v>Y</v>
          </cell>
          <cell r="I10" t="str">
            <v>软件著作权</v>
          </cell>
          <cell r="J10" t="str">
            <v>套</v>
          </cell>
          <cell r="K10" t="str">
            <v>110.07.10001</v>
          </cell>
        </row>
        <row r="11">
          <cell r="B11" t="str">
            <v>110.07.10002</v>
          </cell>
          <cell r="C11" t="str">
            <v>清华同方易众智能建筑信息集成系统 V3.0</v>
          </cell>
          <cell r="D11" t="str">
            <v>ezIBS-3k 3.0</v>
          </cell>
          <cell r="E11" t="str">
            <v>ezONE业务平台，系统的点数是指集成子系统的点数之和，3k指3000点。</v>
          </cell>
          <cell r="F11">
            <v>94500</v>
          </cell>
          <cell r="G11">
            <v>7</v>
          </cell>
          <cell r="H11" t="str">
            <v>Y</v>
          </cell>
          <cell r="I11" t="str">
            <v>软件著作权</v>
          </cell>
          <cell r="J11" t="str">
            <v>套</v>
          </cell>
          <cell r="K11" t="str">
            <v>110.07.10002</v>
          </cell>
        </row>
        <row r="12">
          <cell r="B12" t="str">
            <v>110.07.10003</v>
          </cell>
          <cell r="C12" t="str">
            <v>清华同方易众智能建筑信息集成系统 V3.0</v>
          </cell>
          <cell r="D12" t="str">
            <v>ezIBS-5k 3.0</v>
          </cell>
          <cell r="E12" t="str">
            <v>ezONE业务平台，系统的点数是指集成子系统的点数之和，5k指5000点。</v>
          </cell>
          <cell r="F12">
            <v>148500</v>
          </cell>
          <cell r="G12">
            <v>7</v>
          </cell>
          <cell r="H12" t="str">
            <v>Y</v>
          </cell>
          <cell r="I12" t="str">
            <v>软件著作权</v>
          </cell>
          <cell r="J12" t="str">
            <v>套</v>
          </cell>
          <cell r="K12" t="str">
            <v>110.07.10003</v>
          </cell>
        </row>
        <row r="13">
          <cell r="B13" t="str">
            <v>110.07.10004</v>
          </cell>
          <cell r="C13" t="str">
            <v>清华同方易众智能建筑信息集成系统 V3.0</v>
          </cell>
          <cell r="D13" t="str">
            <v>ezIBS-7k 3.0</v>
          </cell>
          <cell r="E13" t="str">
            <v>ezONE业务平台，系统的点数是指集成子系统的点数之和，7k指7000点。</v>
          </cell>
          <cell r="F13">
            <v>175500</v>
          </cell>
          <cell r="G13">
            <v>7</v>
          </cell>
          <cell r="H13" t="str">
            <v>Y</v>
          </cell>
          <cell r="I13" t="str">
            <v>软件著作权</v>
          </cell>
          <cell r="J13" t="str">
            <v>套</v>
          </cell>
          <cell r="K13" t="str">
            <v>110.07.10004</v>
          </cell>
        </row>
        <row r="14">
          <cell r="B14" t="str">
            <v>110.07.10005</v>
          </cell>
          <cell r="C14" t="str">
            <v>清华同方易众智能建筑信息集成系统 V3.0</v>
          </cell>
          <cell r="D14" t="str">
            <v>ezIBS-9k 3.0</v>
          </cell>
          <cell r="E14" t="str">
            <v>ezONE业务平台，系统的点数是指集成子系统的点数之和，9k指9000点。</v>
          </cell>
          <cell r="F14">
            <v>243000.00000000003</v>
          </cell>
          <cell r="G14">
            <v>7</v>
          </cell>
          <cell r="H14" t="str">
            <v>Y</v>
          </cell>
          <cell r="I14" t="str">
            <v>软件著作权</v>
          </cell>
          <cell r="J14" t="str">
            <v>套</v>
          </cell>
          <cell r="K14" t="str">
            <v>110.07.10005</v>
          </cell>
        </row>
        <row r="15">
          <cell r="B15" t="str">
            <v>110.07.10006</v>
          </cell>
          <cell r="C15" t="str">
            <v>清华同方易众智能建筑信息集成系统 V3.0</v>
          </cell>
          <cell r="D15" t="str">
            <v>ezIBS-9ka 3.0</v>
          </cell>
          <cell r="E15" t="str">
            <v>ezONE业务平台，系统的点数是指集成子系统的点数之和，9k指9000点以上。</v>
          </cell>
          <cell r="F15">
            <v>405000</v>
          </cell>
          <cell r="G15">
            <v>7</v>
          </cell>
          <cell r="H15" t="str">
            <v>Y</v>
          </cell>
          <cell r="I15" t="str">
            <v>软件著作权</v>
          </cell>
          <cell r="J15" t="str">
            <v>套</v>
          </cell>
          <cell r="K15" t="str">
            <v>110.07.10006</v>
          </cell>
        </row>
        <row r="17">
          <cell r="B17" t="str">
            <v>110.07.20001</v>
          </cell>
          <cell r="C17" t="str">
            <v>清华同方易众智能建筑信息集成系统 V3.0</v>
          </cell>
          <cell r="D17" t="str">
            <v>ezIBS-WEB-2k</v>
          </cell>
          <cell r="E17" t="str">
            <v>ezIBS网站界面，需要进行后期图文制作</v>
          </cell>
          <cell r="F17">
            <v>5400</v>
          </cell>
          <cell r="G17">
            <v>7</v>
          </cell>
          <cell r="H17" t="str">
            <v>Y</v>
          </cell>
          <cell r="I17" t="str">
            <v>软件著作权</v>
          </cell>
          <cell r="J17" t="str">
            <v>套</v>
          </cell>
          <cell r="K17" t="str">
            <v>110.07.20001</v>
          </cell>
        </row>
        <row r="18">
          <cell r="B18" t="str">
            <v>110.07.20002</v>
          </cell>
          <cell r="C18" t="str">
            <v>清华同方易众智能建筑信息集成系统 V3.0</v>
          </cell>
          <cell r="D18" t="str">
            <v>ezIBS-WEB-3k</v>
          </cell>
          <cell r="E18" t="str">
            <v>ezIBS网站界面，需要进行后期图文制作</v>
          </cell>
          <cell r="F18">
            <v>8100.0000000000009</v>
          </cell>
          <cell r="G18">
            <v>7</v>
          </cell>
          <cell r="H18" t="str">
            <v>Y</v>
          </cell>
          <cell r="I18" t="str">
            <v>软件著作权</v>
          </cell>
          <cell r="J18" t="str">
            <v>套</v>
          </cell>
          <cell r="K18" t="str">
            <v>110.07.20002</v>
          </cell>
        </row>
        <row r="19">
          <cell r="B19" t="str">
            <v>110.07.20003</v>
          </cell>
          <cell r="C19" t="str">
            <v>清华同方易众智能建筑信息集成系统 V3.0</v>
          </cell>
          <cell r="D19" t="str">
            <v>ezIBS-WEB-5k</v>
          </cell>
          <cell r="E19" t="str">
            <v>ezIBS网站界面，需要进行后期图文制作</v>
          </cell>
          <cell r="F19">
            <v>12150</v>
          </cell>
          <cell r="G19">
            <v>7</v>
          </cell>
          <cell r="H19" t="str">
            <v>Y</v>
          </cell>
          <cell r="I19" t="str">
            <v>软件著作权</v>
          </cell>
          <cell r="J19" t="str">
            <v>套</v>
          </cell>
          <cell r="K19" t="str">
            <v>110.07.20003</v>
          </cell>
        </row>
        <row r="20">
          <cell r="B20" t="str">
            <v>110.07.20004</v>
          </cell>
          <cell r="C20" t="str">
            <v>清华同方易众智能建筑信息集成系统 V3.0</v>
          </cell>
          <cell r="D20" t="str">
            <v>ezIBS-WEB-7k</v>
          </cell>
          <cell r="E20" t="str">
            <v>ezIBS网站界面，需要进行后期图文制作</v>
          </cell>
          <cell r="F20">
            <v>16200.000000000002</v>
          </cell>
          <cell r="G20">
            <v>7</v>
          </cell>
          <cell r="H20" t="str">
            <v>Y</v>
          </cell>
          <cell r="I20" t="str">
            <v>软件著作权</v>
          </cell>
          <cell r="J20" t="str">
            <v>套</v>
          </cell>
          <cell r="K20" t="str">
            <v>110.07.20004</v>
          </cell>
        </row>
        <row r="21">
          <cell r="B21" t="str">
            <v>110.07.20005</v>
          </cell>
          <cell r="C21" t="str">
            <v>清华同方易众智能建筑信息集成系统 V3.0</v>
          </cell>
          <cell r="D21" t="str">
            <v>ezIBS-WEB-9k</v>
          </cell>
          <cell r="E21" t="str">
            <v>ezIBS网站界面，需要进行后期图文制作</v>
          </cell>
          <cell r="F21">
            <v>20250</v>
          </cell>
          <cell r="G21">
            <v>7</v>
          </cell>
          <cell r="H21" t="str">
            <v>Y</v>
          </cell>
          <cell r="I21" t="str">
            <v>软件著作权</v>
          </cell>
          <cell r="J21" t="str">
            <v>套</v>
          </cell>
          <cell r="K21" t="str">
            <v>110.07.20005</v>
          </cell>
        </row>
        <row r="22">
          <cell r="B22" t="str">
            <v>110.07.20006</v>
          </cell>
          <cell r="C22" t="str">
            <v>清华同方易众智能建筑信息集成系统 V3.0</v>
          </cell>
          <cell r="D22" t="str">
            <v>ezIBS-WEB-9ka</v>
          </cell>
          <cell r="E22" t="str">
            <v>ezIBS网站界面，需要进行后期图文制作</v>
          </cell>
          <cell r="F22">
            <v>27000</v>
          </cell>
          <cell r="G22">
            <v>7</v>
          </cell>
          <cell r="H22" t="str">
            <v>Y</v>
          </cell>
          <cell r="I22" t="str">
            <v>软件著作权</v>
          </cell>
          <cell r="J22" t="str">
            <v>套</v>
          </cell>
          <cell r="K22" t="str">
            <v>110.07.20006</v>
          </cell>
        </row>
        <row r="24">
          <cell r="B24" t="str">
            <v>110.07.30001</v>
          </cell>
          <cell r="C24" t="str">
            <v>清华同方易众智能建筑信息集成系统 V3.0</v>
          </cell>
          <cell r="D24" t="str">
            <v>ezIBS-BA 3.0</v>
          </cell>
          <cell r="E24" t="str">
            <v>楼控系统应用套件，详细接口产品请参考《ezOPC通讯接口清单》</v>
          </cell>
          <cell r="F24">
            <v>13500</v>
          </cell>
          <cell r="G24">
            <v>7</v>
          </cell>
          <cell r="H24" t="str">
            <v>Y</v>
          </cell>
          <cell r="I24" t="str">
            <v>软件著作权</v>
          </cell>
          <cell r="J24" t="str">
            <v>套</v>
          </cell>
          <cell r="K24" t="str">
            <v>110.07.30001</v>
          </cell>
        </row>
        <row r="25">
          <cell r="B25" t="str">
            <v>110.07.30002</v>
          </cell>
          <cell r="C25" t="str">
            <v>清华同方易众智能建筑信息集成系统 V3.0</v>
          </cell>
          <cell r="D25" t="str">
            <v>ezIBS-FA 3.0</v>
          </cell>
          <cell r="E25" t="str">
            <v>消防系统应用套件，详细接口产品请参考《ezOPC通讯接口清单》</v>
          </cell>
          <cell r="F25">
            <v>13500</v>
          </cell>
          <cell r="G25">
            <v>7</v>
          </cell>
          <cell r="H25" t="str">
            <v>Y</v>
          </cell>
          <cell r="I25" t="str">
            <v>软件著作权</v>
          </cell>
          <cell r="J25" t="str">
            <v>套</v>
          </cell>
          <cell r="K25" t="str">
            <v>110.07.30002</v>
          </cell>
        </row>
        <row r="26">
          <cell r="B26" t="str">
            <v>110.07.30003</v>
          </cell>
          <cell r="C26" t="str">
            <v>清华同方易众智能建筑信息集成系统 V3.0</v>
          </cell>
          <cell r="D26" t="str">
            <v>ezIBS-CV 3.0</v>
          </cell>
          <cell r="E26" t="str">
            <v>视频监控系统应用套件，详细接口产品请参考《ezOPC通讯接口清单》</v>
          </cell>
          <cell r="F26">
            <v>13500</v>
          </cell>
          <cell r="G26">
            <v>7</v>
          </cell>
          <cell r="H26" t="str">
            <v>Y</v>
          </cell>
          <cell r="I26" t="str">
            <v>软件著作权</v>
          </cell>
          <cell r="J26" t="str">
            <v>套</v>
          </cell>
          <cell r="K26" t="str">
            <v>110.07.30003</v>
          </cell>
        </row>
        <row r="27">
          <cell r="B27" t="str">
            <v>110.07.30004</v>
          </cell>
          <cell r="C27" t="str">
            <v>清华同方易众智能建筑信息集成系统 V3.0</v>
          </cell>
          <cell r="D27" t="str">
            <v>ezIBS-AL 3.0</v>
          </cell>
          <cell r="E27" t="str">
            <v>防盗报警系统应用套件，详细接口产品请参考《ezOPC通讯接口清单》</v>
          </cell>
          <cell r="F27">
            <v>13500</v>
          </cell>
          <cell r="G27">
            <v>7</v>
          </cell>
          <cell r="H27" t="str">
            <v>Y</v>
          </cell>
          <cell r="I27" t="str">
            <v>软件著作权</v>
          </cell>
          <cell r="J27" t="str">
            <v>套</v>
          </cell>
          <cell r="K27" t="str">
            <v>110.07.30004</v>
          </cell>
        </row>
        <row r="28">
          <cell r="B28" t="str">
            <v>110.07.30005</v>
          </cell>
          <cell r="C28" t="str">
            <v>清华同方易众智能建筑信息集成系统 V3.0</v>
          </cell>
          <cell r="D28" t="str">
            <v>ezIBS-AC 3.0</v>
          </cell>
          <cell r="E28" t="str">
            <v>门禁系统应用套件，详细接口产品请参考《ezOPC通讯接口清单》</v>
          </cell>
          <cell r="F28">
            <v>13500</v>
          </cell>
          <cell r="G28">
            <v>7</v>
          </cell>
          <cell r="H28" t="str">
            <v>Y</v>
          </cell>
          <cell r="I28" t="str">
            <v>软件著作权</v>
          </cell>
          <cell r="J28" t="str">
            <v>套</v>
          </cell>
          <cell r="K28" t="str">
            <v>110.07.30005</v>
          </cell>
        </row>
        <row r="29">
          <cell r="B29" t="str">
            <v>110.07.30006</v>
          </cell>
          <cell r="C29" t="str">
            <v>清华同方易众智能建筑信息集成系统 V3.0</v>
          </cell>
          <cell r="D29" t="str">
            <v>ezIBS-PK 3.0</v>
          </cell>
          <cell r="E29" t="str">
            <v>停车场系统应用套件，详细接口产品请参考《ezOPC通讯接口清单》</v>
          </cell>
          <cell r="F29">
            <v>13500</v>
          </cell>
          <cell r="G29">
            <v>7</v>
          </cell>
          <cell r="H29" t="str">
            <v>Y</v>
          </cell>
          <cell r="I29" t="str">
            <v>软件著作权</v>
          </cell>
          <cell r="J29" t="str">
            <v>套</v>
          </cell>
          <cell r="K29" t="str">
            <v>110.07.30006</v>
          </cell>
        </row>
        <row r="30">
          <cell r="B30" t="str">
            <v>110.07.30007</v>
          </cell>
          <cell r="C30" t="str">
            <v>清华同方易众智能建筑信息集成系统 V3.0</v>
          </cell>
          <cell r="D30" t="str">
            <v>ezIBS-XF 3.0</v>
          </cell>
          <cell r="E30" t="str">
            <v>消费系统应用套件，详细接口产品请参考《ezOPC通讯接口清单》</v>
          </cell>
          <cell r="F30">
            <v>13500</v>
          </cell>
          <cell r="G30">
            <v>7</v>
          </cell>
          <cell r="H30" t="str">
            <v>Y</v>
          </cell>
          <cell r="I30" t="str">
            <v>软件著作权</v>
          </cell>
          <cell r="J30" t="str">
            <v>套</v>
          </cell>
          <cell r="K30" t="str">
            <v>110.07.30007</v>
          </cell>
        </row>
        <row r="31">
          <cell r="B31" t="str">
            <v>110.07.30008</v>
          </cell>
          <cell r="C31" t="str">
            <v>清华同方易众智能建筑信息集成系统 V3.0</v>
          </cell>
          <cell r="D31" t="str">
            <v>ezIBS-KQ 3.0</v>
          </cell>
          <cell r="E31" t="str">
            <v>考勤系统应用套件，详细接口产品请参考《ezOPC通讯接口清单》</v>
          </cell>
          <cell r="F31">
            <v>13500</v>
          </cell>
          <cell r="G31">
            <v>7</v>
          </cell>
          <cell r="H31" t="str">
            <v>Y</v>
          </cell>
          <cell r="I31" t="str">
            <v>软件著作权</v>
          </cell>
          <cell r="J31" t="str">
            <v>套</v>
          </cell>
          <cell r="K31" t="str">
            <v>110.07.30008</v>
          </cell>
        </row>
        <row r="33">
          <cell r="B33" t="str">
            <v>110.07.40001</v>
          </cell>
          <cell r="C33" t="str">
            <v>清华同方易众智能建筑信息集成系统 V3.0</v>
          </cell>
          <cell r="D33" t="str">
            <v>系统调试服务</v>
          </cell>
          <cell r="E33" t="str">
            <v>包括ezIBS业务平台安装、通讯接口测试及连接、图形界面设计及软件使用培训；</v>
          </cell>
          <cell r="F33" t="str">
            <v>视需求而定</v>
          </cell>
          <cell r="H33" t="str">
            <v>N</v>
          </cell>
          <cell r="J33" t="str">
            <v>项</v>
          </cell>
          <cell r="K33" t="str">
            <v>110.07.40001</v>
          </cell>
        </row>
        <row r="34">
          <cell r="B34" t="str">
            <v>110.07.40002</v>
          </cell>
          <cell r="C34" t="str">
            <v>清华同方易众智能建筑信息集成系统 V3.0</v>
          </cell>
          <cell r="D34" t="str">
            <v>系统培训服务</v>
          </cell>
          <cell r="E34" t="str">
            <v>包括智能化系统集成概述、功能介绍、SVG图绘制介绍等相关技术培训；</v>
          </cell>
          <cell r="F34" t="str">
            <v>视需求而定</v>
          </cell>
          <cell r="H34" t="str">
            <v>N</v>
          </cell>
          <cell r="J34" t="str">
            <v>项</v>
          </cell>
          <cell r="K34" t="str">
            <v>110.07.40002</v>
          </cell>
        </row>
        <row r="35">
          <cell r="B35" t="str">
            <v>110.07.40003</v>
          </cell>
          <cell r="C35" t="str">
            <v>清华同方易众智能建筑信息集成系统 V3.0</v>
          </cell>
          <cell r="D35" t="str">
            <v>系统升级服务</v>
          </cell>
          <cell r="E35" t="str">
            <v>包括软件平台版本和点数升级及特殊功能填补；</v>
          </cell>
          <cell r="F35" t="str">
            <v>视需求而定</v>
          </cell>
          <cell r="H35" t="str">
            <v>N</v>
          </cell>
          <cell r="J35" t="str">
            <v>项</v>
          </cell>
          <cell r="K35" t="str">
            <v>110.07.40003</v>
          </cell>
        </row>
        <row r="36">
          <cell r="B36" t="str">
            <v>110.07.40004</v>
          </cell>
          <cell r="C36" t="str">
            <v>清华同方易众智能建筑信息集成系统 V3.0</v>
          </cell>
          <cell r="D36" t="str">
            <v>系统维护服务</v>
          </cell>
          <cell r="E36" t="str">
            <v>包括ezIBS智能化集成系统平台恢复；</v>
          </cell>
          <cell r="F36" t="str">
            <v>视需求而定</v>
          </cell>
          <cell r="H36" t="str">
            <v>N</v>
          </cell>
          <cell r="J36" t="str">
            <v>项</v>
          </cell>
          <cell r="K36" t="str">
            <v>110.07.40004</v>
          </cell>
        </row>
        <row r="37">
          <cell r="B37" t="str">
            <v>110.07.40005</v>
          </cell>
          <cell r="C37" t="str">
            <v>清华同方易众智能建筑信息集成系统 V3.0</v>
          </cell>
          <cell r="D37" t="str">
            <v>系统二次开发</v>
          </cell>
          <cell r="E37" t="str">
            <v>以上1.4系统套件及功能接口中未包含的特殊子系统，需要在此项中添加相应套件及功能接口数量；</v>
          </cell>
          <cell r="F37" t="str">
            <v>视需求而定</v>
          </cell>
          <cell r="H37" t="str">
            <v>N</v>
          </cell>
          <cell r="J37" t="str">
            <v>项</v>
          </cell>
          <cell r="K37" t="str">
            <v>110.07.40005</v>
          </cell>
        </row>
        <row r="38">
          <cell r="B38" t="str">
            <v>110.07.40006</v>
          </cell>
          <cell r="C38" t="str">
            <v>清华同方易众智能建筑信息集成系统 V3.0</v>
          </cell>
          <cell r="D38" t="str">
            <v>ezIBS系统联动功能</v>
          </cell>
          <cell r="E38" t="str">
            <v>包括软件实现跨系统联动功能；</v>
          </cell>
          <cell r="F38" t="str">
            <v>视需求而定</v>
          </cell>
          <cell r="H38" t="str">
            <v>N</v>
          </cell>
          <cell r="J38" t="str">
            <v>项</v>
          </cell>
          <cell r="K38" t="str">
            <v>110.07.40006</v>
          </cell>
        </row>
        <row r="39">
          <cell r="B39" t="str">
            <v>110.07.40007</v>
          </cell>
          <cell r="C39" t="str">
            <v>清华同方易众智能建筑信息集成系统 V3.0</v>
          </cell>
          <cell r="D39" t="str">
            <v>ezIBS系统报表功能</v>
          </cell>
          <cell r="E39" t="str">
            <v>包括系统报表功能；</v>
          </cell>
          <cell r="F39" t="str">
            <v>视需求而定</v>
          </cell>
          <cell r="H39" t="str">
            <v>N</v>
          </cell>
          <cell r="J39" t="str">
            <v>项</v>
          </cell>
          <cell r="K39" t="str">
            <v>110.07.40007</v>
          </cell>
        </row>
        <row r="41">
          <cell r="B41" t="str">
            <v>185.0E.10005</v>
          </cell>
          <cell r="C41" t="str">
            <v>串口设备联网服务器</v>
          </cell>
          <cell r="D41" t="str">
            <v>NP5110</v>
          </cell>
          <cell r="E41" t="str">
            <v>1个RS-232到1个RJ45以太网口，多串口联网服务器</v>
          </cell>
          <cell r="F41">
            <v>812</v>
          </cell>
          <cell r="G41" t="str">
            <v>14</v>
          </cell>
          <cell r="H41" t="str">
            <v>N</v>
          </cell>
          <cell r="J41" t="str">
            <v>个</v>
          </cell>
          <cell r="K41" t="str">
            <v>185.0E.10005</v>
          </cell>
        </row>
        <row r="42">
          <cell r="B42" t="str">
            <v>185.0E.10001</v>
          </cell>
          <cell r="C42" t="str">
            <v>串口设备联网服务器</v>
          </cell>
          <cell r="D42" t="str">
            <v>NP5150</v>
          </cell>
          <cell r="E42" t="str">
            <v>1个RS-232/422/485到1个RJ45以太网口，多串口联网服务器</v>
          </cell>
          <cell r="F42">
            <v>993.99999999999989</v>
          </cell>
          <cell r="G42" t="str">
            <v>14</v>
          </cell>
          <cell r="H42" t="str">
            <v>N</v>
          </cell>
          <cell r="J42" t="str">
            <v>个</v>
          </cell>
          <cell r="K42" t="str">
            <v>185.0E.10001</v>
          </cell>
        </row>
        <row r="43">
          <cell r="B43" t="str">
            <v>185.0E.10002</v>
          </cell>
          <cell r="C43" t="str">
            <v>串口设备联网服务器</v>
          </cell>
          <cell r="D43" t="str">
            <v>NP5230</v>
          </cell>
          <cell r="E43" t="str">
            <v>1个RS-232，1个RS-422/485到1个RJ45以太网口，多串口联网服务器</v>
          </cell>
          <cell r="F43">
            <v>1295</v>
          </cell>
          <cell r="G43" t="str">
            <v>14</v>
          </cell>
          <cell r="H43" t="str">
            <v>N</v>
          </cell>
          <cell r="J43" t="str">
            <v>个</v>
          </cell>
          <cell r="K43" t="str">
            <v>185.0E.10002</v>
          </cell>
        </row>
        <row r="44">
          <cell r="B44" t="str">
            <v>185.0E.10003</v>
          </cell>
          <cell r="C44" t="str">
            <v>串口设备联网服务器</v>
          </cell>
          <cell r="D44" t="str">
            <v>NP5210</v>
          </cell>
          <cell r="E44" t="str">
            <v>2个RS-232，（RJ45接口）到1个RJ45以太网口，多串口联网服务器</v>
          </cell>
          <cell r="F44">
            <v>1295</v>
          </cell>
          <cell r="G44" t="str">
            <v>14</v>
          </cell>
          <cell r="H44" t="str">
            <v>N</v>
          </cell>
          <cell r="J44" t="str">
            <v>个</v>
          </cell>
          <cell r="K44" t="str">
            <v>185.0E.10003</v>
          </cell>
        </row>
        <row r="45">
          <cell r="B45" t="str">
            <v>185.0E.10004</v>
          </cell>
          <cell r="C45" t="str">
            <v>串口设备联网服务器</v>
          </cell>
          <cell r="D45" t="str">
            <v>NP5232</v>
          </cell>
          <cell r="E45" t="str">
            <v>2个RS-422/485到1个RJ45以太网口，多串口联网服务器</v>
          </cell>
          <cell r="F45">
            <v>1386</v>
          </cell>
          <cell r="G45" t="str">
            <v>14</v>
          </cell>
          <cell r="H45" t="str">
            <v>N</v>
          </cell>
          <cell r="J45" t="str">
            <v>个</v>
          </cell>
          <cell r="K45" t="str">
            <v>185.0E.10004</v>
          </cell>
        </row>
        <row r="46">
          <cell r="B46" t="str">
            <v>09系统专用用户界面</v>
          </cell>
        </row>
        <row r="47">
          <cell r="B47" t="str">
            <v>122.01.02400</v>
          </cell>
          <cell r="C47" t="str">
            <v>组态软件（客户机版）</v>
          </cell>
          <cell r="D47" t="str">
            <v>TECHVUE-UNL-CR</v>
          </cell>
          <cell r="E47" t="str">
            <v>无限扩展点，支持OPC DDE Lonworks协议，不支持附加驱动</v>
          </cell>
          <cell r="F47">
            <v>25380</v>
          </cell>
          <cell r="G47">
            <v>20</v>
          </cell>
          <cell r="H47" t="str">
            <v>N</v>
          </cell>
          <cell r="J47" t="str">
            <v>套</v>
          </cell>
          <cell r="K47" t="str">
            <v>122.01.02400</v>
          </cell>
        </row>
        <row r="48">
          <cell r="B48" t="str">
            <v>122.01.02300</v>
          </cell>
          <cell r="C48" t="str">
            <v>组态软件（客户机版）</v>
          </cell>
          <cell r="D48" t="str">
            <v>TECHVUE-5000-CR</v>
          </cell>
          <cell r="E48" t="str">
            <v>5000点，支持OPC DDE Lonworks协议，不支持附加驱动</v>
          </cell>
          <cell r="F48">
            <v>21060</v>
          </cell>
          <cell r="G48">
            <v>20</v>
          </cell>
          <cell r="H48" t="str">
            <v>N</v>
          </cell>
          <cell r="J48" t="str">
            <v>套</v>
          </cell>
          <cell r="K48" t="str">
            <v>122.01.02300</v>
          </cell>
        </row>
        <row r="49">
          <cell r="B49" t="str">
            <v>122.01.02200</v>
          </cell>
          <cell r="C49" t="str">
            <v>组态软件（客户机版）</v>
          </cell>
          <cell r="D49" t="str">
            <v>TECHVUE-2000-CR</v>
          </cell>
          <cell r="E49" t="str">
            <v>2000点，支持OPC DDE Lonworks协议，不支持附加驱动</v>
          </cell>
          <cell r="F49">
            <v>16200.000000000002</v>
          </cell>
          <cell r="G49">
            <v>20</v>
          </cell>
          <cell r="H49" t="str">
            <v>N</v>
          </cell>
          <cell r="J49" t="str">
            <v>套</v>
          </cell>
          <cell r="K49" t="str">
            <v>122.01.02200</v>
          </cell>
        </row>
        <row r="50">
          <cell r="B50" t="str">
            <v>122.01.02100</v>
          </cell>
          <cell r="C50" t="str">
            <v>组态软件（客户机版）</v>
          </cell>
          <cell r="D50" t="str">
            <v>TECHVUE-1000-CR</v>
          </cell>
          <cell r="E50" t="str">
            <v>1000点，支持OPC DDE Lonworks协议，不支持附加驱动</v>
          </cell>
          <cell r="F50">
            <v>13500</v>
          </cell>
          <cell r="G50">
            <v>20</v>
          </cell>
          <cell r="H50" t="str">
            <v>N</v>
          </cell>
          <cell r="J50" t="str">
            <v>套</v>
          </cell>
          <cell r="K50" t="str">
            <v>122.01.02100</v>
          </cell>
        </row>
        <row r="51">
          <cell r="B51" t="str">
            <v>122.01.01400</v>
          </cell>
          <cell r="C51" t="str">
            <v>组态软件（服务器版）</v>
          </cell>
          <cell r="D51" t="str">
            <v>TECHVUE-UNL-SR</v>
          </cell>
          <cell r="E51" t="str">
            <v>无限点，支持OPC、DDE、Lonworks协议，可以购买附加驱动。支持冗余、热备和客户端/服务器结构</v>
          </cell>
          <cell r="F51">
            <v>34560</v>
          </cell>
          <cell r="G51">
            <v>20</v>
          </cell>
          <cell r="H51" t="str">
            <v>N</v>
          </cell>
          <cell r="J51" t="str">
            <v>套</v>
          </cell>
          <cell r="K51" t="str">
            <v>122.01.01400</v>
          </cell>
        </row>
        <row r="52">
          <cell r="B52" t="str">
            <v>122.01.01401</v>
          </cell>
          <cell r="C52" t="str">
            <v>组态软件（服务器版）</v>
          </cell>
          <cell r="D52" t="str">
            <v>TECHVUE-65000-SR</v>
          </cell>
          <cell r="E52" t="str">
            <v>65000点，支持OPC、DDE、Lonworks协议，可以购买附加驱动。支持冗余、热备和客户端/服务器结构</v>
          </cell>
          <cell r="F52">
            <v>26460</v>
          </cell>
          <cell r="G52">
            <v>20</v>
          </cell>
          <cell r="H52" t="str">
            <v>N</v>
          </cell>
          <cell r="J52" t="str">
            <v>套</v>
          </cell>
          <cell r="K52" t="str">
            <v>122.01.01401</v>
          </cell>
        </row>
        <row r="53">
          <cell r="B53" t="str">
            <v>122.01.01300</v>
          </cell>
          <cell r="C53" t="str">
            <v>组态软件（服务器版）</v>
          </cell>
          <cell r="D53" t="str">
            <v>TECHVUE-5000-SR</v>
          </cell>
          <cell r="E53" t="str">
            <v>5000点，支持OPC、DDE、Lonworks协议，可以购买附加驱动。支持冗余、热备和客户端/服务器结构</v>
          </cell>
          <cell r="F53">
            <v>24192</v>
          </cell>
          <cell r="G53">
            <v>20</v>
          </cell>
          <cell r="H53" t="str">
            <v>N</v>
          </cell>
          <cell r="J53" t="str">
            <v>套</v>
          </cell>
          <cell r="K53" t="str">
            <v>122.01.01300</v>
          </cell>
        </row>
        <row r="54">
          <cell r="B54" t="str">
            <v>122.01.01200</v>
          </cell>
          <cell r="C54" t="str">
            <v>组态软件（服务器版）</v>
          </cell>
          <cell r="D54" t="str">
            <v>TECHVUE-2000-SR</v>
          </cell>
          <cell r="E54" t="str">
            <v>2000点，支持OPC、DDE、Lonworks协议，可以购买附加驱动。支持冗余、热备和客户端/服务器结构</v>
          </cell>
          <cell r="F54">
            <v>19035</v>
          </cell>
          <cell r="G54">
            <v>20</v>
          </cell>
          <cell r="H54" t="str">
            <v>N</v>
          </cell>
          <cell r="J54" t="str">
            <v>套</v>
          </cell>
          <cell r="K54" t="str">
            <v>122.01.01200</v>
          </cell>
        </row>
        <row r="55">
          <cell r="B55" t="str">
            <v>122.01.01100</v>
          </cell>
          <cell r="C55" t="str">
            <v>组态软件（服务器版）</v>
          </cell>
          <cell r="D55" t="str">
            <v>TECHVUE-1000-SR</v>
          </cell>
          <cell r="E55" t="str">
            <v>1000点，支持OPC、DDE、Lonworks协议，可以购买附加驱动。支持冗余、热备和客户端/服务器结构</v>
          </cell>
          <cell r="F55">
            <v>16200.000000000002</v>
          </cell>
          <cell r="G55">
            <v>20</v>
          </cell>
          <cell r="H55" t="str">
            <v>N</v>
          </cell>
          <cell r="J55" t="str">
            <v>套</v>
          </cell>
          <cell r="K55" t="str">
            <v>122.01.01100</v>
          </cell>
        </row>
        <row r="56">
          <cell r="B56" t="str">
            <v>122.01.00700</v>
          </cell>
          <cell r="C56" t="str">
            <v>组态软件（客户机/服务器运行版）</v>
          </cell>
          <cell r="D56" t="str">
            <v>TECHVUE-UNL-CSR</v>
          </cell>
          <cell r="E56" t="str">
            <v>无限点，支持OPC、DDE、Lonworks协议，含一个Web授权，支持购买添加附加驱动，支持服务器及客户机功能。</v>
          </cell>
          <cell r="F56">
            <v>37800</v>
          </cell>
          <cell r="G56">
            <v>20</v>
          </cell>
          <cell r="H56" t="str">
            <v>N</v>
          </cell>
          <cell r="J56" t="str">
            <v>套</v>
          </cell>
          <cell r="K56" t="str">
            <v>122.01.00700</v>
          </cell>
        </row>
        <row r="57">
          <cell r="B57" t="str">
            <v>122.01.00701</v>
          </cell>
          <cell r="C57" t="str">
            <v>组态软件（客户机/服务器运行版）</v>
          </cell>
          <cell r="D57" t="str">
            <v>TECHVUE-65000-CSR</v>
          </cell>
          <cell r="E57" t="str">
            <v>65000点，支持OPC、DDE、Lonworks协议，含一个Web授权，支持购买添加附加驱动，支持服务器及客户机功能。</v>
          </cell>
          <cell r="F57">
            <v>31482.000000000004</v>
          </cell>
          <cell r="G57">
            <v>20</v>
          </cell>
          <cell r="H57" t="str">
            <v>N</v>
          </cell>
          <cell r="J57" t="str">
            <v>套</v>
          </cell>
          <cell r="K57" t="str">
            <v>122.01.00701</v>
          </cell>
        </row>
        <row r="58">
          <cell r="B58" t="str">
            <v>122.01.00600</v>
          </cell>
          <cell r="C58" t="str">
            <v>组态软件（客户机/服务器运行版）</v>
          </cell>
          <cell r="D58" t="str">
            <v>TECHVUE-5000-CSR</v>
          </cell>
          <cell r="E58" t="str">
            <v>5000点，支持OPC、DDE、Lonworks协议，含一个Web授权，支持购买添加附加驱动，支持服务器及客户机功能。</v>
          </cell>
          <cell r="F58">
            <v>28188.000000000004</v>
          </cell>
          <cell r="G58">
            <v>20</v>
          </cell>
          <cell r="H58" t="str">
            <v>N</v>
          </cell>
          <cell r="J58" t="str">
            <v>套</v>
          </cell>
          <cell r="K58" t="str">
            <v>122.01.00600</v>
          </cell>
        </row>
        <row r="59">
          <cell r="B59" t="str">
            <v>122.01.00500</v>
          </cell>
          <cell r="C59" t="str">
            <v>组态软件（客户机/服务器运行版）</v>
          </cell>
          <cell r="D59" t="str">
            <v>TECHVUE-2000-CSR</v>
          </cell>
          <cell r="E59" t="str">
            <v>2000点，支持OPC、DDE、Lonworks协议，含一个Web授权，支持购买添加附加驱动，支持服务器及客户机功能。</v>
          </cell>
          <cell r="F59">
            <v>21870</v>
          </cell>
          <cell r="G59">
            <v>20</v>
          </cell>
          <cell r="H59" t="str">
            <v>N</v>
          </cell>
          <cell r="J59" t="str">
            <v>套</v>
          </cell>
          <cell r="K59" t="str">
            <v>122.01.00500</v>
          </cell>
        </row>
        <row r="60">
          <cell r="B60" t="str">
            <v>122.01.00400</v>
          </cell>
          <cell r="C60" t="str">
            <v>组态软件（客户机/服务器运行版）</v>
          </cell>
          <cell r="D60" t="str">
            <v>TECHVUE-1000-CSR</v>
          </cell>
          <cell r="E60" t="str">
            <v>1000点，支持OPC、DDE、Lonworks协议，含一个Web授权，支持购买添加附加驱动，支持服务器及客户机功能。</v>
          </cell>
          <cell r="F60">
            <v>18036</v>
          </cell>
          <cell r="G60">
            <v>20</v>
          </cell>
          <cell r="H60" t="str">
            <v>N</v>
          </cell>
          <cell r="J60" t="str">
            <v>套</v>
          </cell>
          <cell r="K60" t="str">
            <v>122.01.00400</v>
          </cell>
        </row>
        <row r="61">
          <cell r="B61" t="str">
            <v>122.01.00300</v>
          </cell>
          <cell r="C61" t="str">
            <v>组态软件（客户机/服务器运行版）</v>
          </cell>
          <cell r="D61" t="str">
            <v>TECHVUE-500-CSR</v>
          </cell>
          <cell r="E61" t="str">
            <v>500点，支持OPC、DDE、Lonworks协议，支持购买添加附加驱动，支持服务器及客户机功能。</v>
          </cell>
          <cell r="F61">
            <v>14418.000000000002</v>
          </cell>
          <cell r="G61">
            <v>20</v>
          </cell>
          <cell r="H61" t="str">
            <v>N</v>
          </cell>
          <cell r="J61" t="str">
            <v>套</v>
          </cell>
          <cell r="K61" t="str">
            <v>122.01.00300</v>
          </cell>
        </row>
        <row r="62">
          <cell r="B62" t="str">
            <v>122.01.00200</v>
          </cell>
          <cell r="C62" t="str">
            <v>组态软件（客户机/服务器运行版）</v>
          </cell>
          <cell r="D62" t="str">
            <v>TECHVUE-250-CSR</v>
          </cell>
          <cell r="E62" t="str">
            <v>250点，支持OPC、DDE、Lonworks协议，支持购买添加附加驱动，支持服务器及客户机功能。</v>
          </cell>
          <cell r="F62">
            <v>10935</v>
          </cell>
          <cell r="G62">
            <v>20</v>
          </cell>
          <cell r="H62" t="str">
            <v>N</v>
          </cell>
          <cell r="J62" t="str">
            <v>套</v>
          </cell>
          <cell r="K62" t="str">
            <v>122.01.00200</v>
          </cell>
        </row>
        <row r="63">
          <cell r="B63" t="str">
            <v>122.01.00100</v>
          </cell>
          <cell r="C63" t="str">
            <v>组态软件（客户机/服务器运行版）</v>
          </cell>
          <cell r="D63" t="str">
            <v>TECHVUE-75-CSR</v>
          </cell>
          <cell r="E63" t="str">
            <v>75点，支持OPC、DDE、Lonworks协议，支持购买添加附加驱动，支持服务器及客户机功能。</v>
          </cell>
          <cell r="F63">
            <v>5670</v>
          </cell>
          <cell r="G63">
            <v>20</v>
          </cell>
          <cell r="H63" t="str">
            <v>N</v>
          </cell>
          <cell r="J63" t="str">
            <v>套</v>
          </cell>
          <cell r="K63" t="str">
            <v>122.01.00100</v>
          </cell>
        </row>
        <row r="64">
          <cell r="B64" t="str">
            <v>122.01.01000</v>
          </cell>
          <cell r="C64" t="str">
            <v>组态软件（客户机/服务器开发版）</v>
          </cell>
          <cell r="D64" t="str">
            <v>TECHVUE-UNL-CSD</v>
          </cell>
          <cell r="E64" t="str">
            <v>无限点，支持OPC、DDE、Lonworks协议,不带附加协议，支持购买添加附加驱动，支持服务器及客户机功能。</v>
          </cell>
          <cell r="F64">
            <v>51840</v>
          </cell>
          <cell r="G64">
            <v>20</v>
          </cell>
          <cell r="H64" t="str">
            <v>N</v>
          </cell>
          <cell r="J64" t="str">
            <v>套</v>
          </cell>
          <cell r="K64" t="str">
            <v>122.01.01000</v>
          </cell>
        </row>
        <row r="65">
          <cell r="B65" t="str">
            <v>122.01.01001</v>
          </cell>
          <cell r="C65" t="str">
            <v>组态软件（客户机/服务器开发版）</v>
          </cell>
          <cell r="D65" t="str">
            <v>TECHVUE-65000-CSD</v>
          </cell>
          <cell r="E65" t="str">
            <v>65000点，支持OPC、DDE、Lonworks协议,不带附加协议，支持购买添加附加驱动，支持服务器及客户机功能。</v>
          </cell>
          <cell r="F65">
            <v>48600</v>
          </cell>
          <cell r="G65">
            <v>20</v>
          </cell>
          <cell r="H65" t="str">
            <v>N</v>
          </cell>
          <cell r="J65" t="str">
            <v>套</v>
          </cell>
          <cell r="K65" t="str">
            <v>122.01.01001</v>
          </cell>
        </row>
        <row r="66">
          <cell r="B66" t="str">
            <v>122.01.00900</v>
          </cell>
          <cell r="C66" t="str">
            <v>组态软件（客户机/服务器开发版）</v>
          </cell>
          <cell r="D66" t="str">
            <v>TECHVUE-5000-CSD</v>
          </cell>
          <cell r="E66" t="str">
            <v>5000点，支持OPC、DDE、Lonworks协议，不带附加协议,支持购买添加附加驱动，支持服务器及客户机功能。</v>
          </cell>
          <cell r="F66">
            <v>44550</v>
          </cell>
          <cell r="G66">
            <v>20</v>
          </cell>
          <cell r="H66" t="str">
            <v>N</v>
          </cell>
          <cell r="J66" t="str">
            <v>套</v>
          </cell>
          <cell r="K66" t="str">
            <v>122.01.00900</v>
          </cell>
        </row>
        <row r="67">
          <cell r="B67" t="str">
            <v>122.01.00800</v>
          </cell>
          <cell r="C67" t="str">
            <v>组态软件（客户机/服务器开发版）</v>
          </cell>
          <cell r="D67" t="str">
            <v>TECHVUE-2000-CSD</v>
          </cell>
          <cell r="E67" t="str">
            <v>2000点，支持OPC、DDE、Lonworks协议,不带附加协议，支持购买添加附加驱动，支持服务器及客户机功能。</v>
          </cell>
          <cell r="F67">
            <v>35640</v>
          </cell>
          <cell r="G67">
            <v>20</v>
          </cell>
          <cell r="H67" t="str">
            <v>N</v>
          </cell>
          <cell r="J67" t="str">
            <v>套</v>
          </cell>
          <cell r="K67" t="str">
            <v>122.01.00800</v>
          </cell>
        </row>
        <row r="68">
          <cell r="B68" t="str">
            <v>122.01.03010</v>
          </cell>
          <cell r="C68" t="str">
            <v>Web客户端授权</v>
          </cell>
          <cell r="D68" t="str">
            <v>TECHVUE-WEB01</v>
          </cell>
          <cell r="E68" t="str">
            <v>-少需要客户端版权限。支持1个WEB客户端许可</v>
          </cell>
          <cell r="F68">
            <v>4455</v>
          </cell>
          <cell r="G68">
            <v>20</v>
          </cell>
          <cell r="H68" t="str">
            <v>N</v>
          </cell>
          <cell r="J68" t="str">
            <v>套</v>
          </cell>
          <cell r="K68" t="str">
            <v>122.01.03010</v>
          </cell>
        </row>
        <row r="69">
          <cell r="B69" t="str">
            <v>122.01.03020</v>
          </cell>
          <cell r="C69" t="str">
            <v>Web客户端授权</v>
          </cell>
          <cell r="D69" t="str">
            <v>TECHVUE-WEB02</v>
          </cell>
          <cell r="E69" t="str">
            <v>-少需要客户端版权限。支持2个WEB客户端许可</v>
          </cell>
          <cell r="F69">
            <v>8370</v>
          </cell>
          <cell r="G69">
            <v>20</v>
          </cell>
          <cell r="H69" t="str">
            <v>N</v>
          </cell>
          <cell r="J69" t="str">
            <v>套</v>
          </cell>
          <cell r="K69" t="str">
            <v>122.01.03020</v>
          </cell>
        </row>
        <row r="70">
          <cell r="B70" t="str">
            <v>122.01.03050</v>
          </cell>
          <cell r="C70" t="str">
            <v>Web客户端授权</v>
          </cell>
          <cell r="D70" t="str">
            <v>TECHVUE-WEB05</v>
          </cell>
          <cell r="E70" t="str">
            <v>-少需要客户端版权限。支持5个WEB客户端许可</v>
          </cell>
          <cell r="F70">
            <v>20520</v>
          </cell>
          <cell r="G70">
            <v>20</v>
          </cell>
          <cell r="H70" t="str">
            <v>N</v>
          </cell>
          <cell r="J70" t="str">
            <v>套</v>
          </cell>
          <cell r="K70" t="str">
            <v>122.01.03050</v>
          </cell>
        </row>
        <row r="71">
          <cell r="B71" t="str">
            <v>122.01.03100</v>
          </cell>
          <cell r="C71" t="str">
            <v>Web客户端授权</v>
          </cell>
          <cell r="D71" t="str">
            <v>TECHVUE-WEB10</v>
          </cell>
          <cell r="E71" t="str">
            <v>-少需要客户端版权限。支持10个WEB客户端许可</v>
          </cell>
          <cell r="F71">
            <v>38340</v>
          </cell>
          <cell r="G71">
            <v>20</v>
          </cell>
          <cell r="H71" t="str">
            <v>N</v>
          </cell>
          <cell r="J71" t="str">
            <v>套</v>
          </cell>
          <cell r="K71" t="str">
            <v>122.01.03100</v>
          </cell>
        </row>
        <row r="72">
          <cell r="B72" t="str">
            <v>04/09系统通用用户界面</v>
          </cell>
        </row>
        <row r="73">
          <cell r="B73" t="str">
            <v>120.01.40110</v>
          </cell>
          <cell r="C73" t="str">
            <v>楼宇控制系统上位机组态软件 V4.3</v>
          </cell>
          <cell r="D73" t="str">
            <v>Techview-iDCS-RU</v>
          </cell>
          <cell r="E73" t="str">
            <v>无限点，运行版，CD光盘1张,加密锁1个</v>
          </cell>
          <cell r="F73">
            <v>8910</v>
          </cell>
          <cell r="G73">
            <v>7</v>
          </cell>
          <cell r="H73" t="str">
            <v>Y</v>
          </cell>
          <cell r="I73" t="str">
            <v>软件著作权</v>
          </cell>
          <cell r="J73" t="str">
            <v>套</v>
          </cell>
          <cell r="K73" t="str">
            <v>120.01.40110</v>
          </cell>
        </row>
        <row r="74">
          <cell r="B74" t="str">
            <v>120.01.40100</v>
          </cell>
          <cell r="C74" t="str">
            <v>楼宇控制系统上位机组态软件 V4.3</v>
          </cell>
          <cell r="D74" t="str">
            <v>Techview-iDCS-CU</v>
          </cell>
          <cell r="E74" t="str">
            <v>无限点，开发版，CD光盘1张,加密锁1个</v>
          </cell>
          <cell r="F74">
            <v>11070</v>
          </cell>
          <cell r="G74">
            <v>7</v>
          </cell>
          <cell r="H74" t="str">
            <v>Y</v>
          </cell>
          <cell r="I74" t="str">
            <v>软件著作权</v>
          </cell>
          <cell r="J74" t="str">
            <v>套</v>
          </cell>
          <cell r="K74" t="str">
            <v>120.01.40100</v>
          </cell>
        </row>
        <row r="75">
          <cell r="B75" t="str">
            <v>120.01.40210</v>
          </cell>
          <cell r="C75" t="str">
            <v>楼宇控制系统上位机组态软件 V4.3</v>
          </cell>
          <cell r="D75" t="str">
            <v>Techview-iDCS-RN</v>
          </cell>
          <cell r="E75" t="str">
            <v>2000点，运行版，CD光盘1张,加密锁1个</v>
          </cell>
          <cell r="F75">
            <v>6750</v>
          </cell>
          <cell r="G75">
            <v>7</v>
          </cell>
          <cell r="H75" t="str">
            <v>Y</v>
          </cell>
          <cell r="I75" t="str">
            <v>软件著作权</v>
          </cell>
          <cell r="J75" t="str">
            <v>套</v>
          </cell>
          <cell r="K75" t="str">
            <v>120.01.40210</v>
          </cell>
        </row>
        <row r="76">
          <cell r="B76" t="str">
            <v>120.01.40200</v>
          </cell>
          <cell r="C76" t="str">
            <v>楼宇控制系统上位机组态软件 V4.3</v>
          </cell>
          <cell r="D76" t="str">
            <v>Techview-iDCS-CN</v>
          </cell>
          <cell r="E76" t="str">
            <v>2000点，开发版，CD光盘1张,加密锁1个</v>
          </cell>
          <cell r="F76">
            <v>8910</v>
          </cell>
          <cell r="G76">
            <v>7</v>
          </cell>
          <cell r="H76" t="str">
            <v>Y</v>
          </cell>
          <cell r="I76" t="str">
            <v>软件著作权</v>
          </cell>
          <cell r="J76" t="str">
            <v>套</v>
          </cell>
          <cell r="K76" t="str">
            <v>120.01.40200</v>
          </cell>
        </row>
        <row r="77">
          <cell r="B77" t="str">
            <v>120.01.40201</v>
          </cell>
          <cell r="C77" t="str">
            <v>楼宇控制系统数据服务器软件 V1.0</v>
          </cell>
          <cell r="D77" t="str">
            <v>Techview-OPC DA Server</v>
          </cell>
          <cell r="E77" t="str">
            <v>Techcon 04系统适用</v>
          </cell>
          <cell r="F77">
            <v>4455</v>
          </cell>
          <cell r="G77">
            <v>7</v>
          </cell>
          <cell r="H77" t="str">
            <v>Y</v>
          </cell>
          <cell r="I77" t="str">
            <v>软件著作权</v>
          </cell>
          <cell r="J77" t="str">
            <v>套</v>
          </cell>
          <cell r="K77" t="str">
            <v>120.01.40201</v>
          </cell>
        </row>
        <row r="78">
          <cell r="B78" t="str">
            <v>系统工具</v>
          </cell>
        </row>
        <row r="79">
          <cell r="B79" t="str">
            <v>LonWorks系统工具</v>
          </cell>
        </row>
        <row r="80">
          <cell r="B80" t="str">
            <v>130.02.90100</v>
          </cell>
          <cell r="C80" t="str">
            <v>LNS工具</v>
          </cell>
          <cell r="D80" t="str">
            <v>TECHMANAGER</v>
          </cell>
          <cell r="E80" t="str">
            <v>Techmanager - LONWORKS网络与设备管理工具。基于增强版本的LNS®网络操作系统，含64LNS®信用。</v>
          </cell>
          <cell r="F80">
            <v>9450</v>
          </cell>
          <cell r="G80">
            <v>7</v>
          </cell>
          <cell r="H80" t="str">
            <v>N</v>
          </cell>
          <cell r="J80" t="str">
            <v>套</v>
          </cell>
          <cell r="K80" t="str">
            <v>130.02.90100</v>
          </cell>
        </row>
        <row r="81">
          <cell r="B81" t="str">
            <v>CAN系统工具</v>
          </cell>
        </row>
        <row r="82">
          <cell r="B82" t="str">
            <v>120.02.40100</v>
          </cell>
          <cell r="C82" t="str">
            <v>楼宇控制系统上位机组网配置软件 V3.6</v>
          </cell>
          <cell r="D82" t="str">
            <v>Techview-SYS</v>
          </cell>
          <cell r="E82" t="str">
            <v>Techcon 系列控制的安装与配置软件</v>
          </cell>
          <cell r="F82">
            <v>1107</v>
          </cell>
          <cell r="G82">
            <v>7</v>
          </cell>
          <cell r="H82" t="str">
            <v>Y</v>
          </cell>
          <cell r="I82" t="str">
            <v>软件著作权</v>
          </cell>
          <cell r="J82" t="str">
            <v>套</v>
          </cell>
          <cell r="K82" t="str">
            <v>120.02.40100</v>
          </cell>
        </row>
        <row r="83">
          <cell r="B83" t="str">
            <v>120.02.40200</v>
          </cell>
          <cell r="C83" t="str">
            <v>楼宇控制系统手操器软件 V4.3</v>
          </cell>
          <cell r="D83" t="str">
            <v>Techview-INET</v>
          </cell>
          <cell r="E83" t="str">
            <v xml:space="preserve">DDC配置工具, RS232接口连接-MCU </v>
          </cell>
          <cell r="F83">
            <v>1107</v>
          </cell>
          <cell r="G83">
            <v>7</v>
          </cell>
          <cell r="H83" t="str">
            <v>Y</v>
          </cell>
          <cell r="I83" t="str">
            <v>软件著作权</v>
          </cell>
          <cell r="J83" t="str">
            <v>套</v>
          </cell>
          <cell r="K83" t="str">
            <v>120.02.40200</v>
          </cell>
        </row>
        <row r="84">
          <cell r="B84" t="str">
            <v>120.02.40300</v>
          </cell>
          <cell r="C84" t="str">
            <v>DDC编程通讯电缆</v>
          </cell>
          <cell r="D84" t="str">
            <v>Techcon 809-PLINE</v>
          </cell>
          <cell r="E84" t="str">
            <v>编程电缆 - RS232电缆, 与MCU在本地连接（交叉线）</v>
          </cell>
          <cell r="F84">
            <v>64.800000000000011</v>
          </cell>
          <cell r="G84">
            <v>7</v>
          </cell>
          <cell r="H84" t="str">
            <v>N</v>
          </cell>
          <cell r="J84" t="str">
            <v>条</v>
          </cell>
          <cell r="K84" t="str">
            <v>120.02.40300</v>
          </cell>
        </row>
        <row r="85">
          <cell r="B85" t="str">
            <v>120.01.40203</v>
          </cell>
          <cell r="C85" t="str">
            <v>楼宇控制系统程序仿真软件 V1.0</v>
          </cell>
          <cell r="D85" t="str">
            <v>Techview-BASIC Simulator</v>
          </cell>
          <cell r="F85">
            <v>2214</v>
          </cell>
          <cell r="G85">
            <v>7</v>
          </cell>
          <cell r="H85" t="str">
            <v>Y</v>
          </cell>
          <cell r="I85" t="str">
            <v>软件著作权</v>
          </cell>
          <cell r="J85" t="str">
            <v>套</v>
          </cell>
          <cell r="K85" t="str">
            <v>120.01.40203</v>
          </cell>
        </row>
        <row r="86">
          <cell r="B86" t="str">
            <v>120.01.40202</v>
          </cell>
          <cell r="C86" t="str">
            <v>楼宇控制系统网关配置软件 V1.0</v>
          </cell>
          <cell r="D86" t="str">
            <v>Techview-ConfigSW</v>
          </cell>
          <cell r="F86">
            <v>1107</v>
          </cell>
          <cell r="G86">
            <v>7</v>
          </cell>
          <cell r="H86" t="str">
            <v>Y</v>
          </cell>
          <cell r="I86" t="str">
            <v>软件著作权</v>
          </cell>
          <cell r="J86" t="str">
            <v>套</v>
          </cell>
          <cell r="K86" t="str">
            <v>120.01.40202</v>
          </cell>
        </row>
        <row r="87">
          <cell r="B87" t="str">
            <v>第三方工具</v>
          </cell>
        </row>
        <row r="88">
          <cell r="B88" t="str">
            <v>140.02.30000</v>
          </cell>
          <cell r="C88" t="str">
            <v>LNS工具</v>
          </cell>
          <cell r="D88" t="str">
            <v>37000-32</v>
          </cell>
          <cell r="E88" t="str">
            <v>LonMaker 3.2，64 Credits</v>
          </cell>
          <cell r="F88">
            <v>12000</v>
          </cell>
          <cell r="G88" t="str">
            <v>28～42</v>
          </cell>
          <cell r="H88" t="str">
            <v>N</v>
          </cell>
          <cell r="J88" t="str">
            <v>套</v>
          </cell>
          <cell r="K88" t="str">
            <v>140.02.30000</v>
          </cell>
        </row>
        <row r="89">
          <cell r="B89" t="str">
            <v>140.02.31000</v>
          </cell>
          <cell r="C89" t="str">
            <v>LonMaker信用</v>
          </cell>
          <cell r="D89">
            <v>37100</v>
          </cell>
          <cell r="E89" t="str">
            <v>LonMaker Credits，20个LonMaker Credits，Email交付。最小订货量20个。</v>
          </cell>
          <cell r="F89">
            <v>54.400000000000006</v>
          </cell>
          <cell r="G89">
            <v>20</v>
          </cell>
          <cell r="H89" t="str">
            <v>N</v>
          </cell>
          <cell r="J89" t="str">
            <v>个</v>
          </cell>
          <cell r="K89" t="str">
            <v>140.02.31000</v>
          </cell>
        </row>
        <row r="90">
          <cell r="B90" t="str">
            <v>140.02.32000</v>
          </cell>
          <cell r="C90" t="str">
            <v>LNS信用</v>
          </cell>
          <cell r="D90">
            <v>34400</v>
          </cell>
          <cell r="E90" t="str">
            <v>LNS Credits，Email交付。最小订货量50个</v>
          </cell>
          <cell r="F90">
            <v>16.8</v>
          </cell>
          <cell r="G90">
            <v>20</v>
          </cell>
          <cell r="H90" t="str">
            <v>N</v>
          </cell>
          <cell r="J90" t="str">
            <v>个</v>
          </cell>
          <cell r="K90" t="str">
            <v>140.02.32000</v>
          </cell>
        </row>
        <row r="91">
          <cell r="B91" t="str">
            <v>140.02.30017</v>
          </cell>
          <cell r="C91" t="str">
            <v>IP-852授权</v>
          </cell>
          <cell r="D91">
            <v>72160</v>
          </cell>
          <cell r="E91" t="str">
            <v>i.LON SmartServer IP-852授权</v>
          </cell>
          <cell r="F91">
            <v>1320</v>
          </cell>
          <cell r="G91">
            <v>20</v>
          </cell>
          <cell r="H91" t="str">
            <v>N</v>
          </cell>
          <cell r="J91" t="str">
            <v>个</v>
          </cell>
          <cell r="K91" t="str">
            <v>140.02.30017</v>
          </cell>
        </row>
        <row r="92">
          <cell r="B92" t="str">
            <v>140.02.30018</v>
          </cell>
          <cell r="C92" t="str">
            <v>i.LON SmartServer Programming 授权</v>
          </cell>
          <cell r="D92">
            <v>72161</v>
          </cell>
          <cell r="E92" t="str">
            <v>i.LON SmartServer Programming 授权</v>
          </cell>
          <cell r="F92">
            <v>720</v>
          </cell>
          <cell r="G92">
            <v>20</v>
          </cell>
          <cell r="H92" t="str">
            <v>N</v>
          </cell>
          <cell r="J92" t="str">
            <v>个</v>
          </cell>
          <cell r="K92" t="str">
            <v>140.02.30018</v>
          </cell>
        </row>
        <row r="93">
          <cell r="B93" t="str">
            <v>配套机柜</v>
          </cell>
        </row>
        <row r="94">
          <cell r="B94" t="str">
            <v>110.02.10011</v>
          </cell>
          <cell r="C94" t="str">
            <v>Techcon 04系统配套机柜</v>
          </cell>
          <cell r="D94" t="str">
            <v>Techcon-A2</v>
          </cell>
          <cell r="E94" t="str">
            <v>800×550×260，端子位最多70，继电器最多16（不含），04模块最多6（不含），常规额定负载100W（AC/DC)</v>
          </cell>
          <cell r="F94">
            <v>1818.38</v>
          </cell>
          <cell r="G94" t="str">
            <v>订制</v>
          </cell>
          <cell r="H94" t="str">
            <v>N</v>
          </cell>
          <cell r="J94" t="str">
            <v>只</v>
          </cell>
          <cell r="K94" t="str">
            <v>110.02.10011</v>
          </cell>
        </row>
        <row r="95">
          <cell r="B95" t="str">
            <v>110.02.10012</v>
          </cell>
          <cell r="C95" t="str">
            <v>Techcon 04系统配套机柜</v>
          </cell>
          <cell r="D95" t="str">
            <v>Techcon-B2</v>
          </cell>
          <cell r="E95" t="str">
            <v>900×650×260，端子位最多130，继电器最多30（不含），04模块最多9（不含），常规额定负载100W（AC/DC)</v>
          </cell>
          <cell r="F95">
            <v>2322.2200000000003</v>
          </cell>
          <cell r="G95" t="str">
            <v>订制</v>
          </cell>
          <cell r="H95" t="str">
            <v>N</v>
          </cell>
          <cell r="J95" t="str">
            <v>只</v>
          </cell>
          <cell r="K95" t="str">
            <v>110.02.10012</v>
          </cell>
        </row>
        <row r="96">
          <cell r="B96" t="str">
            <v>110.02.10013</v>
          </cell>
          <cell r="C96" t="str">
            <v>Techcon 04系统配套机柜</v>
          </cell>
          <cell r="D96" t="str">
            <v>Techcon-C2</v>
          </cell>
          <cell r="E96" t="str">
            <v>1100×730×260，端子位最多205，继电器最多45（不含），04模块最多12（不含），常规额定负载200W（AC/DC)</v>
          </cell>
          <cell r="F96">
            <v>2951.3500000000004</v>
          </cell>
          <cell r="G96" t="str">
            <v>订制</v>
          </cell>
          <cell r="H96" t="str">
            <v>N</v>
          </cell>
          <cell r="J96" t="str">
            <v>只</v>
          </cell>
          <cell r="K96" t="str">
            <v>110.02.10013</v>
          </cell>
        </row>
        <row r="97">
          <cell r="B97" t="str">
            <v>110.02.10006</v>
          </cell>
          <cell r="C97" t="str">
            <v>Techcon 09系统配套机柜</v>
          </cell>
          <cell r="D97" t="str">
            <v>TECHCON-D1</v>
          </cell>
          <cell r="E97" t="str">
            <v>720×500×160；最多2个Techcon 09系列模块，最多12个继电器位置（不含）。</v>
          </cell>
          <cell r="F97">
            <v>1507.5</v>
          </cell>
          <cell r="G97" t="str">
            <v>订制</v>
          </cell>
          <cell r="H97" t="str">
            <v>N</v>
          </cell>
          <cell r="J97" t="str">
            <v>只</v>
          </cell>
          <cell r="K97" t="str">
            <v>110.02.10006</v>
          </cell>
        </row>
        <row r="98">
          <cell r="B98" t="str">
            <v>110.02.10007</v>
          </cell>
          <cell r="C98" t="str">
            <v>Techcon 09系统配套机柜</v>
          </cell>
          <cell r="D98" t="str">
            <v>TECHCON-E1</v>
          </cell>
          <cell r="E98" t="str">
            <v>850×600×200；最多4个Techcon 09系列模块，最多24个继电器位置（不含）。</v>
          </cell>
          <cell r="F98">
            <v>1909.5000000000002</v>
          </cell>
          <cell r="G98" t="str">
            <v>订制</v>
          </cell>
          <cell r="H98" t="str">
            <v>N</v>
          </cell>
          <cell r="J98" t="str">
            <v>只</v>
          </cell>
          <cell r="K98" t="str">
            <v>110.02.10007</v>
          </cell>
        </row>
        <row r="99">
          <cell r="B99" t="str">
            <v>110.02.10010</v>
          </cell>
          <cell r="C99" t="str">
            <v>Techcon 09系统配套机柜</v>
          </cell>
          <cell r="D99" t="str">
            <v>TECHCON-F1</v>
          </cell>
          <cell r="E99" t="str">
            <v>1050×800×200；最多6个Techcon 09系列模块，最多44个继电器位置（不含）。</v>
          </cell>
          <cell r="F99">
            <v>2512.5</v>
          </cell>
          <cell r="G99" t="str">
            <v>订制</v>
          </cell>
          <cell r="H99" t="str">
            <v>N</v>
          </cell>
          <cell r="J99" t="str">
            <v>只</v>
          </cell>
          <cell r="K99" t="str">
            <v>110.02.10010</v>
          </cell>
        </row>
        <row r="100">
          <cell r="B100" t="str">
            <v>网络设备</v>
          </cell>
        </row>
        <row r="101">
          <cell r="B101" t="str">
            <v>CAN网络设备</v>
          </cell>
        </row>
        <row r="102">
          <cell r="B102" t="str">
            <v>120.03.40000</v>
          </cell>
          <cell r="C102" t="str">
            <v>CAN集线器</v>
          </cell>
          <cell r="D102" t="str">
            <v>Techcon 809-CAN-HUB</v>
          </cell>
          <cell r="E102" t="str">
            <v>CAN 集线器 - CAN总线集线器，扩展-4个信道，支持总线或自由拓扑</v>
          </cell>
          <cell r="F102">
            <v>3888.0000000000005</v>
          </cell>
          <cell r="G102">
            <v>20</v>
          </cell>
          <cell r="H102" t="str">
            <v>N</v>
          </cell>
          <cell r="J102" t="str">
            <v>只</v>
          </cell>
          <cell r="K102" t="str">
            <v>120.03.40000</v>
          </cell>
        </row>
        <row r="103">
          <cell r="B103" t="str">
            <v>120.03.41000</v>
          </cell>
          <cell r="C103" t="str">
            <v>CAN通讯模块</v>
          </cell>
          <cell r="D103" t="str">
            <v>Techcon 809-PC-CAN</v>
          </cell>
          <cell r="E103" t="str">
            <v xml:space="preserve">CAN 适配器 - 工作站RS232适配单元, 最多可连接250个MCU </v>
          </cell>
          <cell r="F103">
            <v>3510.0000000000005</v>
          </cell>
          <cell r="G103">
            <v>20</v>
          </cell>
          <cell r="H103" t="str">
            <v>N</v>
          </cell>
          <cell r="J103" t="str">
            <v>只</v>
          </cell>
          <cell r="K103" t="str">
            <v>120.03.41000</v>
          </cell>
        </row>
        <row r="104">
          <cell r="B104" t="str">
            <v>120.03.42000</v>
          </cell>
          <cell r="C104" t="str">
            <v>网关（Modbus-CAN）</v>
          </cell>
          <cell r="D104" t="str">
            <v>Techcon 809-GTW-MOD</v>
          </cell>
          <cell r="E104" t="str">
            <v>将Modbus设备接入Techcon CAN系统。每个网关最多可接入29个Modbus设备或500个变量信息的传送。</v>
          </cell>
          <cell r="F104">
            <v>3645.0000000000005</v>
          </cell>
          <cell r="G104">
            <v>20</v>
          </cell>
          <cell r="H104" t="str">
            <v>N</v>
          </cell>
          <cell r="J104" t="str">
            <v>只</v>
          </cell>
          <cell r="K104" t="str">
            <v>120.03.42000</v>
          </cell>
        </row>
        <row r="105">
          <cell r="B105" t="str">
            <v>120.03.42001</v>
          </cell>
          <cell r="C105" t="str">
            <v>CAN总线转发器</v>
          </cell>
          <cell r="D105" t="str">
            <v>Techcon 809-CAN-RPT</v>
          </cell>
          <cell r="E105" t="str">
            <v>用于延长iNET、bNET通信总线，还可以阻断地电位差引起的通信线电流。</v>
          </cell>
          <cell r="F105">
            <v>1107</v>
          </cell>
          <cell r="G105">
            <v>20</v>
          </cell>
          <cell r="H105" t="str">
            <v>N</v>
          </cell>
          <cell r="J105" t="str">
            <v>只</v>
          </cell>
          <cell r="K105" t="str">
            <v>120.03.42001</v>
          </cell>
        </row>
        <row r="106">
          <cell r="B106" t="str">
            <v>120.03.42002</v>
          </cell>
          <cell r="C106" t="str">
            <v>网关（DLT/645-CAN）</v>
          </cell>
          <cell r="D106" t="str">
            <v>Techcon 809-GTW-645</v>
          </cell>
          <cell r="E106" t="str">
            <v>将DLT/645设备接入Techcon CAN系统。每个网关最多可接入29个Modbus设备或500个变量信息的传送。</v>
          </cell>
          <cell r="F106">
            <v>3645.0000000000005</v>
          </cell>
          <cell r="G106">
            <v>20</v>
          </cell>
          <cell r="H106" t="str">
            <v>N</v>
          </cell>
          <cell r="J106" t="str">
            <v>只</v>
          </cell>
          <cell r="K106" t="str">
            <v>120.03.42002</v>
          </cell>
        </row>
        <row r="107">
          <cell r="B107" t="str">
            <v>LonWorks网络设备</v>
          </cell>
        </row>
        <row r="108">
          <cell r="B108" t="str">
            <v>140.03.92020</v>
          </cell>
          <cell r="C108" t="str">
            <v>路由器</v>
          </cell>
          <cell r="D108" t="str">
            <v>42102R</v>
          </cell>
          <cell r="E108" t="str">
            <v>LPR-12 Router Module TP/FT-10 to TP/XF-1250</v>
          </cell>
          <cell r="F108">
            <v>3120</v>
          </cell>
          <cell r="G108" t="str">
            <v>28</v>
          </cell>
          <cell r="H108" t="str">
            <v>N</v>
          </cell>
          <cell r="J108" t="str">
            <v>只</v>
          </cell>
          <cell r="K108" t="str">
            <v>140.03.92020</v>
          </cell>
        </row>
        <row r="109">
          <cell r="B109" t="str">
            <v>140.03.92021</v>
          </cell>
          <cell r="C109" t="str">
            <v>路由器</v>
          </cell>
          <cell r="D109" t="str">
            <v>42100R</v>
          </cell>
          <cell r="E109" t="str">
            <v>LPR-10 Router Module TP/FT-10 to TP/FT-10</v>
          </cell>
          <cell r="F109">
            <v>2940</v>
          </cell>
          <cell r="G109" t="str">
            <v>28</v>
          </cell>
          <cell r="H109" t="str">
            <v>N</v>
          </cell>
          <cell r="J109" t="str">
            <v>只</v>
          </cell>
          <cell r="K109" t="str">
            <v>140.03.92021</v>
          </cell>
        </row>
        <row r="110">
          <cell r="B110" t="str">
            <v>140.03.92040</v>
          </cell>
          <cell r="C110" t="str">
            <v>多端口路由器</v>
          </cell>
          <cell r="D110" t="str">
            <v>42150R</v>
          </cell>
          <cell r="E110" t="str">
            <v>MPR-50 Multi-Port Router</v>
          </cell>
          <cell r="F110">
            <v>6192</v>
          </cell>
          <cell r="G110" t="str">
            <v>28～42</v>
          </cell>
          <cell r="H110" t="str">
            <v>N</v>
          </cell>
          <cell r="J110" t="str">
            <v>只</v>
          </cell>
          <cell r="K110" t="str">
            <v>140.03.92040</v>
          </cell>
        </row>
        <row r="111">
          <cell r="B111" t="str">
            <v>140.03.90011</v>
          </cell>
          <cell r="C111" t="str">
            <v>终端电阻</v>
          </cell>
          <cell r="D111" t="str">
            <v>44100R</v>
          </cell>
          <cell r="E111" t="str">
            <v>TP/FT-10 Free Topology Terminator</v>
          </cell>
          <cell r="F111">
            <v>210.4</v>
          </cell>
          <cell r="G111" t="str">
            <v>28</v>
          </cell>
          <cell r="H111" t="str">
            <v>N</v>
          </cell>
          <cell r="J111" t="str">
            <v>只</v>
          </cell>
          <cell r="K111" t="str">
            <v>140.03.90011</v>
          </cell>
        </row>
        <row r="112">
          <cell r="B112" t="str">
            <v>140.03.90010</v>
          </cell>
          <cell r="C112" t="str">
            <v>终端电阻</v>
          </cell>
          <cell r="D112" t="str">
            <v>44101R</v>
          </cell>
          <cell r="E112" t="str">
            <v>TP/FT-10 Bus Topology Terminator</v>
          </cell>
          <cell r="F112">
            <v>210.4</v>
          </cell>
          <cell r="G112" t="str">
            <v>28</v>
          </cell>
          <cell r="H112" t="str">
            <v>N</v>
          </cell>
          <cell r="J112" t="str">
            <v>只</v>
          </cell>
          <cell r="K112" t="str">
            <v>140.03.90010</v>
          </cell>
        </row>
        <row r="113">
          <cell r="B113" t="str">
            <v>140.03.90020</v>
          </cell>
          <cell r="C113" t="str">
            <v>终端电阻</v>
          </cell>
          <cell r="D113" t="str">
            <v>44200R</v>
          </cell>
          <cell r="E113" t="str">
            <v>TP/XF-1250 &amp; TP/XF-78 Bus Topology Terminator</v>
          </cell>
          <cell r="F113">
            <v>210.4</v>
          </cell>
          <cell r="G113" t="str">
            <v>28</v>
          </cell>
          <cell r="H113" t="str">
            <v>N</v>
          </cell>
          <cell r="J113" t="str">
            <v>只</v>
          </cell>
          <cell r="K113" t="str">
            <v>140.03.90020</v>
          </cell>
        </row>
        <row r="114">
          <cell r="B114" t="str">
            <v>140.03.96010</v>
          </cell>
          <cell r="C114" t="str">
            <v>IP网络服务器</v>
          </cell>
          <cell r="D114" t="str">
            <v>72601R</v>
          </cell>
          <cell r="E114" t="str">
            <v>i.LON 600 Internet Server, TP/FT-10 channel(90-240 VAC)</v>
          </cell>
          <cell r="F114">
            <v>4998.4000000000005</v>
          </cell>
          <cell r="G114" t="str">
            <v>28</v>
          </cell>
          <cell r="H114" t="str">
            <v>N</v>
          </cell>
          <cell r="J114" t="str">
            <v>只</v>
          </cell>
          <cell r="K114" t="str">
            <v>140.03.96010</v>
          </cell>
        </row>
        <row r="115">
          <cell r="B115" t="str">
            <v>140.03.96011</v>
          </cell>
          <cell r="C115" t="str">
            <v>IP网络服务器</v>
          </cell>
          <cell r="D115" t="str">
            <v>72603R</v>
          </cell>
          <cell r="E115" t="str">
            <v>i.LON 600 Internet Server, TP/FT-10 channel(24 VAC/DC)</v>
          </cell>
          <cell r="F115">
            <v>4998.4000000000005</v>
          </cell>
          <cell r="G115" t="str">
            <v>28</v>
          </cell>
          <cell r="H115" t="str">
            <v>N</v>
          </cell>
          <cell r="J115" t="str">
            <v>只</v>
          </cell>
          <cell r="K115" t="str">
            <v>140.03.96011</v>
          </cell>
        </row>
        <row r="116">
          <cell r="B116" t="str">
            <v>140.03.96020</v>
          </cell>
          <cell r="C116" t="str">
            <v>IP网络服务器</v>
          </cell>
          <cell r="D116" t="str">
            <v>72602R</v>
          </cell>
          <cell r="E116" t="str">
            <v>i.LON 600 Internet Server, TP/XF-1250 channel(90-240 VAC)</v>
          </cell>
          <cell r="F116">
            <v>4998.4000000000005</v>
          </cell>
          <cell r="G116" t="str">
            <v>28</v>
          </cell>
          <cell r="H116" t="str">
            <v>N</v>
          </cell>
          <cell r="J116" t="str">
            <v>只</v>
          </cell>
          <cell r="K116" t="str">
            <v>140.03.96020</v>
          </cell>
        </row>
        <row r="117">
          <cell r="B117" t="str">
            <v>140.03.96021</v>
          </cell>
          <cell r="C117" t="str">
            <v>IP网络服务器</v>
          </cell>
          <cell r="D117" t="str">
            <v>72604R</v>
          </cell>
          <cell r="E117" t="str">
            <v>i.LON 600 Internet Server, TP/XF-1250 channel(24 VAC/DC)</v>
          </cell>
          <cell r="F117">
            <v>4998.4000000000005</v>
          </cell>
          <cell r="G117" t="str">
            <v>28</v>
          </cell>
          <cell r="H117" t="str">
            <v>N</v>
          </cell>
          <cell r="J117" t="str">
            <v>只</v>
          </cell>
          <cell r="K117" t="str">
            <v>140.03.96021</v>
          </cell>
        </row>
        <row r="118">
          <cell r="B118" t="str">
            <v>140.03.96030</v>
          </cell>
          <cell r="C118" t="str">
            <v>IP网络服务器+多端口路由器</v>
          </cell>
          <cell r="D118" t="str">
            <v>72650R</v>
          </cell>
          <cell r="E118" t="str">
            <v>i.LON 600 TP/XF- 1250 24V AC &amp; DC (72604R) and an MPR-50 24V AC &amp; DC (42150R) Bundle.</v>
          </cell>
          <cell r="F118">
            <v>8190.4000000000005</v>
          </cell>
          <cell r="G118" t="str">
            <v>28～42</v>
          </cell>
          <cell r="H118" t="str">
            <v>N</v>
          </cell>
          <cell r="J118" t="str">
            <v>只</v>
          </cell>
          <cell r="K118" t="str">
            <v>140.03.96030</v>
          </cell>
        </row>
        <row r="119">
          <cell r="B119" t="str">
            <v>140.03.91406</v>
          </cell>
          <cell r="C119" t="str">
            <v>IP网络服务器</v>
          </cell>
          <cell r="D119" t="str">
            <v>72101R-430</v>
          </cell>
          <cell r="E119" t="str">
            <v>i.LON SmartServer2.0</v>
          </cell>
          <cell r="F119">
            <v>6432</v>
          </cell>
          <cell r="G119" t="str">
            <v>28～42</v>
          </cell>
          <cell r="H119" t="str">
            <v>N</v>
          </cell>
          <cell r="J119" t="str">
            <v>只</v>
          </cell>
          <cell r="K119" t="str">
            <v>140.03.91406</v>
          </cell>
        </row>
        <row r="120">
          <cell r="B120" t="str">
            <v>140.03.91408</v>
          </cell>
          <cell r="C120" t="str">
            <v>IP网络服务器</v>
          </cell>
          <cell r="D120" t="str">
            <v>72101R-440</v>
          </cell>
          <cell r="E120" t="str">
            <v>i.LON SmartServer FT with IP852 and Programmability</v>
          </cell>
          <cell r="F120">
            <v>8256</v>
          </cell>
          <cell r="G120" t="str">
            <v>28～42</v>
          </cell>
          <cell r="H120" t="str">
            <v>N</v>
          </cell>
          <cell r="J120" t="str">
            <v>只</v>
          </cell>
          <cell r="K120" t="str">
            <v>140.03.91408</v>
          </cell>
        </row>
        <row r="121">
          <cell r="B121" t="str">
            <v>140.03.94020</v>
          </cell>
          <cell r="C121" t="str">
            <v>网卡</v>
          </cell>
          <cell r="D121" t="str">
            <v>74501R</v>
          </cell>
          <cell r="E121" t="str">
            <v>PCLTA-21/FT-10 PCI Interface</v>
          </cell>
          <cell r="F121">
            <v>2496</v>
          </cell>
          <cell r="G121" t="str">
            <v>28</v>
          </cell>
          <cell r="H121" t="str">
            <v>N</v>
          </cell>
          <cell r="J121" t="str">
            <v>只</v>
          </cell>
          <cell r="K121" t="str">
            <v>140.03.94020</v>
          </cell>
        </row>
        <row r="122">
          <cell r="B122" t="str">
            <v>140.03.94010</v>
          </cell>
          <cell r="C122" t="str">
            <v>网卡</v>
          </cell>
          <cell r="D122" t="str">
            <v>74503R</v>
          </cell>
          <cell r="E122" t="str">
            <v>PCLTA-21/TP-1250 PCI Interface</v>
          </cell>
          <cell r="F122">
            <v>2496</v>
          </cell>
          <cell r="G122" t="str">
            <v>28</v>
          </cell>
          <cell r="H122" t="str">
            <v>N</v>
          </cell>
          <cell r="J122" t="str">
            <v>只</v>
          </cell>
          <cell r="K122" t="str">
            <v>140.03.94010</v>
          </cell>
        </row>
        <row r="123">
          <cell r="B123" t="str">
            <v>140.03.94000</v>
          </cell>
          <cell r="C123" t="str">
            <v>USB适配器</v>
          </cell>
          <cell r="D123" t="str">
            <v>75010R</v>
          </cell>
          <cell r="E123" t="str">
            <v>FT-10 USB Interface</v>
          </cell>
          <cell r="F123">
            <v>1652</v>
          </cell>
          <cell r="G123" t="str">
            <v>28</v>
          </cell>
          <cell r="H123" t="str">
            <v>N</v>
          </cell>
          <cell r="J123" t="str">
            <v>只</v>
          </cell>
          <cell r="K123" t="str">
            <v>140.03.94000</v>
          </cell>
        </row>
        <row r="124">
          <cell r="B124" t="str">
            <v>140.03.94001</v>
          </cell>
          <cell r="C124" t="str">
            <v>USB适配器电缆</v>
          </cell>
          <cell r="D124" t="str">
            <v>75110R</v>
          </cell>
          <cell r="E124" t="str">
            <v>U10 Cable w/Phone Plug (3m)</v>
          </cell>
          <cell r="F124">
            <v>284</v>
          </cell>
          <cell r="G124">
            <v>20</v>
          </cell>
          <cell r="H124" t="str">
            <v>N</v>
          </cell>
          <cell r="J124" t="str">
            <v>只</v>
          </cell>
          <cell r="K124" t="str">
            <v>140.03.94001</v>
          </cell>
        </row>
        <row r="125">
          <cell r="B125" t="str">
            <v>140.03.95000</v>
          </cell>
          <cell r="C125" t="str">
            <v>配线底座</v>
          </cell>
          <cell r="D125" t="str">
            <v>48222R</v>
          </cell>
          <cell r="E125" t="str">
            <v>Type 2D DIN LonPoint Base Plate</v>
          </cell>
          <cell r="F125">
            <v>168</v>
          </cell>
          <cell r="G125" t="str">
            <v>28</v>
          </cell>
          <cell r="H125" t="str">
            <v>N</v>
          </cell>
          <cell r="J125" t="str">
            <v>只</v>
          </cell>
          <cell r="K125" t="str">
            <v>140.03.95000</v>
          </cell>
        </row>
        <row r="126">
          <cell r="B126" t="str">
            <v>140.03.95001</v>
          </cell>
          <cell r="C126" t="str">
            <v>配线底座</v>
          </cell>
          <cell r="D126" t="str">
            <v>40222R</v>
          </cell>
          <cell r="E126" t="str">
            <v>4" square electrical box</v>
          </cell>
          <cell r="F126">
            <v>118.4</v>
          </cell>
          <cell r="G126" t="str">
            <v>28</v>
          </cell>
          <cell r="H126" t="str">
            <v>N</v>
          </cell>
          <cell r="J126" t="str">
            <v>只</v>
          </cell>
          <cell r="K126" t="str">
            <v>140.03.95001</v>
          </cell>
        </row>
        <row r="127">
          <cell r="B127" t="str">
            <v>控制模块</v>
          </cell>
        </row>
        <row r="128">
          <cell r="B128" t="str">
            <v>Techcon 09系列通用控制器</v>
          </cell>
        </row>
        <row r="129">
          <cell r="B129" t="str">
            <v>130.04.91041</v>
          </cell>
          <cell r="C129" t="str">
            <v>Techcon 09自由编程控制器-14点</v>
          </cell>
          <cell r="D129" t="str">
            <v>TECHCON 409L-D</v>
          </cell>
          <cell r="E129" t="str">
            <v>可编程控制器。6通用输入，5数字输出，3通用输出。塑料外壳。后备电池时钟。日志与时间表。支持12个09无源无线末端（无线输入点不超过28个）。基于可编程Techcon LNS®  plug-in。</v>
          </cell>
          <cell r="F129">
            <v>2592</v>
          </cell>
          <cell r="G129" t="str">
            <v>现货</v>
          </cell>
          <cell r="H129" t="str">
            <v>N</v>
          </cell>
          <cell r="J129" t="str">
            <v>只</v>
          </cell>
          <cell r="K129" t="str">
            <v>130.04.91041</v>
          </cell>
        </row>
        <row r="130">
          <cell r="B130" t="str">
            <v>130.04.90181</v>
          </cell>
          <cell r="C130" t="str">
            <v>Techcon 09自由编程控制器-18点</v>
          </cell>
          <cell r="D130" t="str">
            <v>TECHCON 509L-D</v>
          </cell>
          <cell r="E130" t="str">
            <v>可编程控制器。10通用输入，8通用输出。塑料外壳。后备电池时钟。日志与时间表。支持12个09无源无线末端（无线输入点不超过28个）。基于可编程Techcon LNS®  plug-in。</v>
          </cell>
          <cell r="F130">
            <v>2862</v>
          </cell>
          <cell r="G130" t="str">
            <v>现货</v>
          </cell>
          <cell r="H130" t="str">
            <v>N</v>
          </cell>
          <cell r="J130" t="str">
            <v>只</v>
          </cell>
          <cell r="K130" t="str">
            <v>130.04.90181</v>
          </cell>
        </row>
        <row r="131">
          <cell r="B131" t="str">
            <v>130.04.90241</v>
          </cell>
          <cell r="C131" t="str">
            <v>Techcon 09自由编程控制器-24点</v>
          </cell>
          <cell r="D131" t="str">
            <v>TECHCON 1009L</v>
          </cell>
          <cell r="E131" t="str">
            <v>可编程控制器。12通用输入，12通用输出。塑料外壳。后备电池时钟。日志与时间表。支持12个09无源无线末端（无线输入点不超过28个）。基于可编程Techcon LNS®  plug-in。</v>
          </cell>
          <cell r="F131">
            <v>3996.0000000000005</v>
          </cell>
          <cell r="G131" t="str">
            <v>现货</v>
          </cell>
          <cell r="H131" t="str">
            <v>N</v>
          </cell>
          <cell r="J131" t="str">
            <v>只</v>
          </cell>
          <cell r="K131" t="str">
            <v>130.04.90241</v>
          </cell>
        </row>
        <row r="132">
          <cell r="B132" t="str">
            <v>130.04.90281</v>
          </cell>
          <cell r="C132" t="str">
            <v>Techcon 09自由编程控制器-28点DDC</v>
          </cell>
          <cell r="D132" t="str">
            <v>TECHCON 1009L-D</v>
          </cell>
          <cell r="E132" t="str">
            <v>可编程控制器。16通用输入，12通用输出。塑料外壳。后备电池时钟。日志与时间表。支持12个09无源无线末端（无线输入点不超过28个）。基于可编程Techcon  LNS®  plug-in。</v>
          </cell>
          <cell r="F132">
            <v>4374</v>
          </cell>
          <cell r="G132" t="str">
            <v>60天</v>
          </cell>
          <cell r="H132" t="str">
            <v>N</v>
          </cell>
          <cell r="J132" t="str">
            <v>只</v>
          </cell>
          <cell r="K132" t="str">
            <v>130.04.90281</v>
          </cell>
        </row>
        <row r="133">
          <cell r="B133" t="str">
            <v>130.04.91300</v>
          </cell>
          <cell r="C133" t="str">
            <v>Techcon 09自由编程控制器-28点DDC</v>
          </cell>
          <cell r="D133" t="str">
            <v>Techcon 2809L</v>
          </cell>
          <cell r="E133" t="str">
            <v>可编程控制器，内置32位微处理器，可外接2个09E系列扩展模块，支持12个09无源无线末端（无线输入点不超过28个）。16通用输入，12通用输出。塑料外壳。后备电池时钟。日志与时间表。基于可编程Techcon  LNS®  plug-in。</v>
          </cell>
          <cell r="F133">
            <v>5255.2800000000007</v>
          </cell>
          <cell r="G133" t="str">
            <v>60天</v>
          </cell>
          <cell r="H133" t="str">
            <v>N</v>
          </cell>
          <cell r="J133" t="str">
            <v>只</v>
          </cell>
          <cell r="K133" t="str">
            <v>130.04.91300</v>
          </cell>
        </row>
        <row r="134">
          <cell r="B134" t="str">
            <v>130.04.91320</v>
          </cell>
          <cell r="C134" t="str">
            <v>Techcon 09自由编程控制器-28点DDC-带HOA开关和电位计</v>
          </cell>
          <cell r="D134" t="str">
            <v>Techcon 2819L</v>
          </cell>
          <cell r="E134" t="str">
            <v>可编程控制器，内置32位微处理器，带HOA开关和电位计，可外接2个09E系列扩展模块，支持12个09无源无线末端（无线输入点不超过28个）。16通用输入，12通用输出。塑料外壳。后备电池时钟。日志与时间表。基于可编程Techcon  LNS®  plug-in。</v>
          </cell>
          <cell r="F134">
            <v>6131.1600000000008</v>
          </cell>
          <cell r="G134" t="str">
            <v>现货</v>
          </cell>
          <cell r="H134" t="str">
            <v>N</v>
          </cell>
          <cell r="J134" t="str">
            <v>只</v>
          </cell>
          <cell r="K134" t="str">
            <v>130.04.91320</v>
          </cell>
        </row>
        <row r="135">
          <cell r="B135" t="str">
            <v>130.04.91010</v>
          </cell>
          <cell r="C135" t="str">
            <v>Techcon 09智能远程IO模块-8I/8O</v>
          </cell>
          <cell r="D135" t="str">
            <v>TECHCON 409L-SIO</v>
          </cell>
          <cell r="E135" t="str">
            <v>远程I/O模块，8通用输入，8数字输出。塑料外壳。基于可配置Techcon LNS®  plug-in。</v>
          </cell>
          <cell r="F135">
            <v>2646</v>
          </cell>
          <cell r="G135" t="str">
            <v>现货</v>
          </cell>
          <cell r="H135" t="str">
            <v>N</v>
          </cell>
          <cell r="J135" t="str">
            <v>只</v>
          </cell>
          <cell r="K135" t="str">
            <v>130.04.91010</v>
          </cell>
        </row>
        <row r="136">
          <cell r="B136" t="str">
            <v>130.04.91020</v>
          </cell>
          <cell r="C136" t="str">
            <v>Techcon 09智能远程IO模块-12UI/12DO</v>
          </cell>
          <cell r="D136" t="str">
            <v>TECHCON 409L-BIO</v>
          </cell>
          <cell r="E136" t="str">
            <v>远程I/O模块，12通用输入，12数字输出。塑料外壳。基于可配置Techcon LNS®  plug-in。</v>
          </cell>
          <cell r="F136">
            <v>2700</v>
          </cell>
          <cell r="G136" t="str">
            <v>现货</v>
          </cell>
          <cell r="H136" t="str">
            <v>N</v>
          </cell>
          <cell r="J136" t="str">
            <v>只</v>
          </cell>
          <cell r="K136" t="str">
            <v>130.04.91020</v>
          </cell>
        </row>
        <row r="137">
          <cell r="B137" t="str">
            <v>130.04.91030</v>
          </cell>
          <cell r="C137" t="str">
            <v>Techcon 09智能远程IO模块-16UI</v>
          </cell>
          <cell r="D137" t="str">
            <v>TECHCON 409L-BUI</v>
          </cell>
          <cell r="E137" t="str">
            <v>远程I/O模块，16通用输入。塑料外壳。基于可配置Techcon LNS®  plug-in。</v>
          </cell>
          <cell r="F137">
            <v>2646</v>
          </cell>
          <cell r="G137" t="str">
            <v>现货</v>
          </cell>
          <cell r="H137" t="str">
            <v>N</v>
          </cell>
          <cell r="J137" t="str">
            <v>只</v>
          </cell>
          <cell r="K137" t="str">
            <v>130.04.91030</v>
          </cell>
        </row>
        <row r="138">
          <cell r="B138" t="str">
            <v>130.04.91200</v>
          </cell>
          <cell r="C138" t="str">
            <v>Techcon 09扩展I/O模块-12UI/12UO</v>
          </cell>
          <cell r="D138" t="str">
            <v>Techcon 409E</v>
          </cell>
          <cell r="E138" t="str">
            <v>扩展I/O模块（配合2809/2819控制器使用），12通用输入，12数字输出。塑料外壳。</v>
          </cell>
          <cell r="F138">
            <v>3888.0000000000005</v>
          </cell>
          <cell r="G138" t="str">
            <v>60天</v>
          </cell>
          <cell r="H138" t="str">
            <v>N</v>
          </cell>
          <cell r="J138" t="str">
            <v>只</v>
          </cell>
          <cell r="K138" t="str">
            <v>130.04.91200</v>
          </cell>
        </row>
        <row r="139">
          <cell r="B139" t="str">
            <v>130.04.91201</v>
          </cell>
          <cell r="C139" t="str">
            <v>Techcon 09扩展I/O模块-12UI/12UO(带HOA开关和电位计)</v>
          </cell>
          <cell r="D139" t="str">
            <v>Techcon 419E</v>
          </cell>
          <cell r="E139" t="str">
            <v>扩展I/O模块（配合2809/2819控制器使用），带HOA开关和电位计，12通用输入，12数字输出。塑料外壳。</v>
          </cell>
          <cell r="F139">
            <v>4898.88</v>
          </cell>
          <cell r="G139" t="str">
            <v>60天</v>
          </cell>
          <cell r="H139" t="str">
            <v>N</v>
          </cell>
          <cell r="J139" t="str">
            <v>只</v>
          </cell>
          <cell r="K139" t="str">
            <v>130.04.91201</v>
          </cell>
        </row>
        <row r="140">
          <cell r="B140" t="str">
            <v>130.04.91202</v>
          </cell>
          <cell r="C140" t="str">
            <v>Techcon 09扩展I/O模块-12UI</v>
          </cell>
          <cell r="D140" t="str">
            <v>Techcon 429E</v>
          </cell>
          <cell r="E140" t="str">
            <v>扩展I/O模块（配合2809/2819控制器使用），12通用输入。塑料外壳。</v>
          </cell>
          <cell r="F140">
            <v>2430</v>
          </cell>
          <cell r="G140" t="str">
            <v>60天</v>
          </cell>
          <cell r="H140" t="str">
            <v>N</v>
          </cell>
          <cell r="J140" t="str">
            <v>只</v>
          </cell>
          <cell r="K140" t="str">
            <v>130.04.91202</v>
          </cell>
        </row>
        <row r="141">
          <cell r="B141" t="str">
            <v>130.04.90110</v>
          </cell>
          <cell r="C141" t="str">
            <v>时序控制器（LCD）</v>
          </cell>
          <cell r="D141" t="str">
            <v>TECHCON 109L</v>
          </cell>
          <cell r="E141" t="str">
            <v>Techcon 109/L Lonworks操作面板，显示250点。集合时间表。支持所有类型的网络变量。标配塑料外壳（墙装或DIN导轨），基于LNS®插件，可配置。</v>
          </cell>
          <cell r="F141">
            <v>1782.0000000000002</v>
          </cell>
          <cell r="G141" t="str">
            <v>现货</v>
          </cell>
          <cell r="H141" t="str">
            <v>N</v>
          </cell>
          <cell r="J141" t="str">
            <v>只</v>
          </cell>
          <cell r="K141" t="str">
            <v>130.04.90110</v>
          </cell>
        </row>
        <row r="142">
          <cell r="B142" t="str">
            <v>130.04.90100</v>
          </cell>
          <cell r="C142" t="str">
            <v>时序控制器</v>
          </cell>
          <cell r="D142" t="str">
            <v>TECHCON 209L</v>
          </cell>
          <cell r="E142" t="str">
            <v>Techcon 209/L Lonworks 网络时间表。16个时间表，各带有6个事件及4个特别日期。支持所有类型的网络变量。标配塑料外壳（墙装或DIN导轨），基于LNS®插件，可配置。</v>
          </cell>
          <cell r="F142">
            <v>985.50000000000011</v>
          </cell>
          <cell r="G142" t="str">
            <v>现货</v>
          </cell>
          <cell r="H142" t="str">
            <v>N</v>
          </cell>
          <cell r="J142" t="str">
            <v>只</v>
          </cell>
          <cell r="K142" t="str">
            <v>130.04.90100</v>
          </cell>
        </row>
        <row r="143">
          <cell r="B143" t="str">
            <v>199.01.57004</v>
          </cell>
          <cell r="C143" t="str">
            <v>继电器（含底座和灯）</v>
          </cell>
          <cell r="D143" t="str">
            <v>DC12V-69A-HC</v>
          </cell>
          <cell r="E143" t="str">
            <v>1路转换（常开、常闭），12VDC供电，触点电流最大10A。</v>
          </cell>
          <cell r="F143">
            <v>28</v>
          </cell>
          <cell r="G143" t="str">
            <v>14</v>
          </cell>
          <cell r="H143" t="str">
            <v>N</v>
          </cell>
          <cell r="J143" t="str">
            <v>只</v>
          </cell>
          <cell r="K143" t="str">
            <v>199.01.57004</v>
          </cell>
        </row>
        <row r="144">
          <cell r="B144" t="str">
            <v>Techcong 04系列控制器</v>
          </cell>
        </row>
        <row r="145">
          <cell r="B145" t="str">
            <v>120.04.40100</v>
          </cell>
          <cell r="C145" t="str">
            <v>主控管理模块</v>
          </cell>
          <cell r="D145" t="str">
            <v>Techcon 509-MCU-CC</v>
          </cell>
          <cell r="E145" t="str">
            <v>主控单元 - 最多支持15个Techcon IO 模块，64K 闪存，支持全局变量，本地设置通过RS232连接笔记本或PDA。</v>
          </cell>
          <cell r="F145">
            <v>2430</v>
          </cell>
          <cell r="G145" t="str">
            <v>现货</v>
          </cell>
          <cell r="H145" t="str">
            <v>N</v>
          </cell>
          <cell r="J145" t="str">
            <v>只</v>
          </cell>
          <cell r="K145" t="str">
            <v>120.04.40100</v>
          </cell>
        </row>
        <row r="146">
          <cell r="B146" t="str">
            <v>120.04.40102</v>
          </cell>
          <cell r="C146" t="str">
            <v>主控管理模块</v>
          </cell>
          <cell r="D146" t="str">
            <v>Techcon 509-MCU-CE</v>
          </cell>
          <cell r="E146" t="str">
            <v>主控单元 - 最多支持15个Techcon IO 模块，64K 闪存，支持全局变量，本地设置通过RS232连接笔记本或PDA。主控模块采用TCP/IP协议网络通讯。</v>
          </cell>
          <cell r="F146">
            <v>2700</v>
          </cell>
          <cell r="G146" t="str">
            <v>现货</v>
          </cell>
          <cell r="H146" t="str">
            <v>N</v>
          </cell>
          <cell r="J146" t="str">
            <v>只</v>
          </cell>
          <cell r="K146" t="str">
            <v>120.04.40102</v>
          </cell>
        </row>
        <row r="147">
          <cell r="B147" t="str">
            <v>120.04.41100</v>
          </cell>
          <cell r="C147" t="str">
            <v>模拟量输入模块</v>
          </cell>
          <cell r="D147" t="str">
            <v>Techcon 409-AIA-B</v>
          </cell>
          <cell r="E147" t="str">
            <v>模拟输入模块 - 10AI；该模块10个模拟量输入端口均可自由设定为0~5V电压输入、0~10V电压输入、4~20mA电流输入（出厂设置）或热敏电阻（10K）输入测量温度，量程为-20℃～100℃</v>
          </cell>
          <cell r="F147">
            <v>1107</v>
          </cell>
          <cell r="G147" t="str">
            <v>现货</v>
          </cell>
          <cell r="H147" t="str">
            <v>N</v>
          </cell>
          <cell r="J147" t="str">
            <v>只</v>
          </cell>
          <cell r="K147" t="str">
            <v>120.04.41100</v>
          </cell>
        </row>
        <row r="148">
          <cell r="B148" t="str">
            <v>120.04.41200</v>
          </cell>
          <cell r="C148" t="str">
            <v>数字量输入模块</v>
          </cell>
          <cell r="D148" t="str">
            <v>Techcon 409-DIA</v>
          </cell>
          <cell r="E148" t="str">
            <v xml:space="preserve">数字输入模块 - 16DI </v>
          </cell>
          <cell r="F148">
            <v>729</v>
          </cell>
          <cell r="G148" t="str">
            <v>现货</v>
          </cell>
          <cell r="H148" t="str">
            <v>N</v>
          </cell>
          <cell r="J148" t="str">
            <v>只</v>
          </cell>
          <cell r="K148" t="str">
            <v>120.04.41200</v>
          </cell>
        </row>
        <row r="149">
          <cell r="B149" t="str">
            <v>120.04.41300</v>
          </cell>
          <cell r="C149" t="str">
            <v>机组控制模块A型</v>
          </cell>
          <cell r="D149" t="str">
            <v>Techcon 409-GCA</v>
          </cell>
          <cell r="E149" t="str">
            <v>组合模块 A - 6DI；4AI；3DO；3AO, 适用于空调机组和新风机组控制；4个模拟量输入端口均可自由设定为0~5V电压输入、0~10V电压输入或4~20mA电流输入</v>
          </cell>
          <cell r="F149">
            <v>1012.5000000000001</v>
          </cell>
          <cell r="G149" t="str">
            <v>现货</v>
          </cell>
          <cell r="H149" t="str">
            <v>N</v>
          </cell>
          <cell r="J149" t="str">
            <v>只</v>
          </cell>
          <cell r="K149" t="str">
            <v>120.04.41300</v>
          </cell>
        </row>
        <row r="150">
          <cell r="B150" t="str">
            <v>120.04.41301</v>
          </cell>
          <cell r="C150" t="str">
            <v>机组控制模块A型（改进型）</v>
          </cell>
          <cell r="D150" t="str">
            <v>Techcon 409-GCA-B</v>
          </cell>
          <cell r="E150" t="str">
            <v>组合模块 A - 6DI；4AI(可选10K 类型3型温度传感器输入)；3DO；3AO, 适用于空调机组和新风机组控制；4个模拟量输入端口均可自由设定为0~5V电压输入、0~10V电压输入或4~20mA电流输入</v>
          </cell>
          <cell r="F150">
            <v>1012.5000000000001</v>
          </cell>
          <cell r="G150" t="str">
            <v>现货</v>
          </cell>
          <cell r="H150" t="str">
            <v>N</v>
          </cell>
          <cell r="J150" t="str">
            <v>只</v>
          </cell>
          <cell r="K150" t="str">
            <v>120.04.41301</v>
          </cell>
        </row>
        <row r="151">
          <cell r="B151" t="str">
            <v>120.04.41400</v>
          </cell>
          <cell r="C151" t="str">
            <v>机组控制模块B型</v>
          </cell>
          <cell r="D151" t="str">
            <v>Techcon 409-GCB</v>
          </cell>
          <cell r="E151" t="str">
            <v>组合模块 B - 5DI；6AI；2DO；3AO, 适用于空调机组和新风机组控制；6个模拟量输入端口均可自由设定0~5V电压输入、0~10V电压输入、4~20mA电流输入（出厂设置）</v>
          </cell>
          <cell r="F151">
            <v>1012.5000000000001</v>
          </cell>
          <cell r="G151" t="str">
            <v>现货</v>
          </cell>
          <cell r="H151" t="str">
            <v>N</v>
          </cell>
          <cell r="J151" t="str">
            <v>只</v>
          </cell>
          <cell r="K151" t="str">
            <v>120.04.41400</v>
          </cell>
        </row>
        <row r="152">
          <cell r="B152" t="str">
            <v>120.04.41500</v>
          </cell>
          <cell r="C152" t="str">
            <v>测温控制模块D型</v>
          </cell>
          <cell r="D152" t="str">
            <v>Techcon 409-GCD-D</v>
          </cell>
          <cell r="E152" t="str">
            <v>组合模块 D - 4DI；3AI；2DO；3AO；3TI (NTC10K TYPE III), 适用于空调机组和新风机组控制</v>
          </cell>
          <cell r="F152">
            <v>1012.5000000000001</v>
          </cell>
          <cell r="G152" t="str">
            <v>现货</v>
          </cell>
          <cell r="H152" t="str">
            <v>N</v>
          </cell>
          <cell r="J152" t="str">
            <v>只</v>
          </cell>
          <cell r="K152" t="str">
            <v>120.04.41500</v>
          </cell>
        </row>
        <row r="153">
          <cell r="B153" t="str">
            <v>120.04.41600</v>
          </cell>
          <cell r="C153" t="str">
            <v>电机控制模块A型</v>
          </cell>
          <cell r="D153" t="str">
            <v>Techcon 409-MCA</v>
          </cell>
          <cell r="E153" t="str">
            <v>四电机模块 A - 4DO，12DI；可独立控制设定</v>
          </cell>
          <cell r="F153">
            <v>793.80000000000007</v>
          </cell>
          <cell r="G153" t="str">
            <v>现货</v>
          </cell>
          <cell r="H153" t="str">
            <v>N</v>
          </cell>
          <cell r="J153" t="str">
            <v>只</v>
          </cell>
          <cell r="K153" t="str">
            <v>120.04.41600</v>
          </cell>
        </row>
        <row r="154">
          <cell r="B154" t="str">
            <v>120.04.41700</v>
          </cell>
          <cell r="C154" t="str">
            <v>电机控制模块C型</v>
          </cell>
          <cell r="D154" t="str">
            <v>Techcon 409-MCC</v>
          </cell>
          <cell r="E154" t="str">
            <v>液位水泵控制  - 2DO，14DI；2电机控制点位绑定；2DI液位反馈</v>
          </cell>
          <cell r="F154">
            <v>783</v>
          </cell>
          <cell r="G154" t="str">
            <v>现货</v>
          </cell>
          <cell r="H154" t="str">
            <v>N</v>
          </cell>
          <cell r="J154" t="str">
            <v>只</v>
          </cell>
          <cell r="K154" t="str">
            <v>120.04.41700</v>
          </cell>
        </row>
        <row r="155">
          <cell r="B155" t="str">
            <v>120.04.41800</v>
          </cell>
          <cell r="C155" t="str">
            <v>阀门控制模块A型</v>
          </cell>
          <cell r="D155" t="str">
            <v>Techcon 409-VDA</v>
          </cell>
          <cell r="E155" t="str">
            <v xml:space="preserve">浮点控制模块A - 4DI，4AI，8DO，支持浮点控制 </v>
          </cell>
          <cell r="F155">
            <v>931.50000000000011</v>
          </cell>
          <cell r="G155" t="str">
            <v>现货</v>
          </cell>
          <cell r="H155" t="str">
            <v>N</v>
          </cell>
          <cell r="J155" t="str">
            <v>只</v>
          </cell>
          <cell r="K155" t="str">
            <v>120.04.41800</v>
          </cell>
        </row>
        <row r="156">
          <cell r="B156" t="str">
            <v>120.04.41900</v>
          </cell>
          <cell r="C156" t="str">
            <v>继电器输出模块</v>
          </cell>
          <cell r="D156" t="str">
            <v>Techcon 409-DOA</v>
          </cell>
          <cell r="E156" t="str">
            <v>继电器输出模块 - 10 路继电器输出, 250V/8A, 适用于照明控制</v>
          </cell>
          <cell r="F156">
            <v>1080</v>
          </cell>
          <cell r="G156" t="str">
            <v>现货</v>
          </cell>
          <cell r="H156" t="str">
            <v>N</v>
          </cell>
          <cell r="J156" t="str">
            <v>只</v>
          </cell>
          <cell r="K156" t="str">
            <v>120.04.41900</v>
          </cell>
        </row>
        <row r="157">
          <cell r="B157" t="str">
            <v>199.01.57005</v>
          </cell>
          <cell r="C157" t="str">
            <v>继电器（含底座和灯）</v>
          </cell>
          <cell r="D157" t="str">
            <v>DC24V-69A-HC</v>
          </cell>
          <cell r="E157" t="str">
            <v>1路转换（常开、常闭），24VDC供电，触点电流最大10A。</v>
          </cell>
          <cell r="F157">
            <v>28</v>
          </cell>
          <cell r="G157" t="str">
            <v>14</v>
          </cell>
          <cell r="H157" t="str">
            <v>N</v>
          </cell>
          <cell r="J157" t="str">
            <v>只</v>
          </cell>
          <cell r="K157" t="str">
            <v>199.01.57005</v>
          </cell>
        </row>
        <row r="158">
          <cell r="B158" t="str">
            <v>Techcon 09系列专用控制器</v>
          </cell>
        </row>
        <row r="159">
          <cell r="B159" t="str">
            <v>130.04.92201</v>
          </cell>
          <cell r="C159" t="str">
            <v>Techcon 09专用控制器-可配置VAV10IO</v>
          </cell>
          <cell r="D159" t="str">
            <v>TECHCON 309L-C</v>
          </cell>
          <cell r="E159" t="str">
            <v>单风道变风量控制器，带无电刷，恒定扭矩，位置回馈执行器。16位A/D转换，4通用输入，4数字输出，2通用输出及6网络输出。带免漂移压差传感器。直接同T309S智能VAV传感器通讯。通过Techcon LNS®  plug-in配置。Techcon监控LNS自动产生图形并监控设备。</v>
          </cell>
          <cell r="F159">
            <v>1500</v>
          </cell>
          <cell r="G159">
            <v>90</v>
          </cell>
          <cell r="H159" t="str">
            <v>N</v>
          </cell>
          <cell r="J159" t="str">
            <v>只</v>
          </cell>
          <cell r="K159" t="str">
            <v>130.04.92201</v>
          </cell>
        </row>
        <row r="160">
          <cell r="B160" t="str">
            <v>130.04.92101</v>
          </cell>
          <cell r="C160" t="str">
            <v>Techcon 09专用控制器-可配置VAV4IO</v>
          </cell>
          <cell r="D160" t="str">
            <v>TECHCON 309L-S</v>
          </cell>
          <cell r="E160" t="str">
            <v>单风道简约点变风量控制器，带无电刷，恒定扭矩，位置回馈执行器。16位A/D转换，2通用输入，2数字输出。带免漂移压差传感器。直接同T309S智能VAV传感器通讯。通过Techcon LNS®  plug-in配置。Techcon监控LNS自动产生图形并监控设备。</v>
          </cell>
          <cell r="F160">
            <v>1380</v>
          </cell>
          <cell r="G160">
            <v>90</v>
          </cell>
          <cell r="H160" t="str">
            <v>N</v>
          </cell>
          <cell r="J160" t="str">
            <v>只</v>
          </cell>
          <cell r="K160" t="str">
            <v>130.04.92101</v>
          </cell>
        </row>
        <row r="161">
          <cell r="B161" t="str">
            <v>130.04.92401</v>
          </cell>
          <cell r="C161" t="str">
            <v>Techcon 09专用控制器-可编程VAV10IO</v>
          </cell>
          <cell r="D161" t="str">
            <v>TECHCON 309L-P1</v>
          </cell>
          <cell r="E161" t="str">
            <v>单风道变风量控制器，带无电刷，恒定扭矩，位置回馈执行器。16位A/D转换，4通用输入，4数字输出，2通用输出及6网络输出。带免漂移压差传感器。直接同T309S智能VAV传感器通讯。通过Techcon LNS®  plug-in配置。Techcon监控LNS自动产生图形并监控设备。使用Techcon LNS自由编程插件编程。</v>
          </cell>
          <cell r="F161">
            <v>1900</v>
          </cell>
          <cell r="G161">
            <v>90</v>
          </cell>
          <cell r="H161" t="str">
            <v>N</v>
          </cell>
          <cell r="J161" t="str">
            <v>只</v>
          </cell>
          <cell r="K161" t="str">
            <v>130.04.92401</v>
          </cell>
        </row>
        <row r="162">
          <cell r="B162" t="str">
            <v>127.05.00410</v>
          </cell>
          <cell r="C162" t="str">
            <v>联网型风机盘管温控器</v>
          </cell>
          <cell r="D162" t="str">
            <v>TVI-HL8006DB-N</v>
          </cell>
          <cell r="E162" t="str">
            <v>LCD温控器, 1路RS485接口，支持Modbus协议, 开关控制, 230VAC供电</v>
          </cell>
          <cell r="F162">
            <v>330</v>
          </cell>
          <cell r="G162">
            <v>20</v>
          </cell>
          <cell r="H162" t="str">
            <v>N</v>
          </cell>
          <cell r="J162" t="str">
            <v>只</v>
          </cell>
          <cell r="K162" t="str">
            <v>127.05.00410</v>
          </cell>
        </row>
        <row r="163">
          <cell r="B163" t="str">
            <v>127.05.00412</v>
          </cell>
          <cell r="C163" t="str">
            <v>联网型风机盘管温控器(带工况累计运行时间)</v>
          </cell>
          <cell r="D163" t="str">
            <v>TVI-HL8201AMS-12</v>
          </cell>
          <cell r="E163" t="str">
            <v>LCD温控器, 1路RS485接口，支持Modbus协议, 开关控制, 230VAC供电，可分工工况累计运行时间，做计费使用</v>
          </cell>
          <cell r="F163">
            <v>437</v>
          </cell>
          <cell r="G163">
            <v>20</v>
          </cell>
          <cell r="H163" t="str">
            <v>N</v>
          </cell>
          <cell r="J163" t="str">
            <v>只</v>
          </cell>
          <cell r="K163" t="str">
            <v>127.05.00412</v>
          </cell>
        </row>
        <row r="164">
          <cell r="B164" t="str">
            <v>127.05.00413</v>
          </cell>
          <cell r="C164" t="str">
            <v>联网型风机盘管温控器(带工况累计运行时间)</v>
          </cell>
          <cell r="D164" t="str">
            <v>TVI-HL8202AMS-12</v>
          </cell>
          <cell r="E164" t="str">
            <v>LCD温控器, 1路RS485接口，支持Modbus协议, 开关控制, 230VAC供电，可分工工况累计运行时间，做计费使用</v>
          </cell>
          <cell r="F164">
            <v>373</v>
          </cell>
          <cell r="G164">
            <v>20</v>
          </cell>
          <cell r="H164" t="str">
            <v>N</v>
          </cell>
          <cell r="J164" t="str">
            <v>只</v>
          </cell>
          <cell r="K164" t="str">
            <v>127.05.00413</v>
          </cell>
        </row>
        <row r="165">
          <cell r="B165" t="str">
            <v>127.05.60001</v>
          </cell>
          <cell r="C165" t="str">
            <v>风机盘管温控器就地型（带液晶显示）（两管制）</v>
          </cell>
          <cell r="D165" t="str">
            <v>7200A</v>
          </cell>
          <cell r="E165" t="str">
            <v>风机盘管温控器就地型（带液晶显示）（两管制）</v>
          </cell>
          <cell r="F165">
            <v>206</v>
          </cell>
          <cell r="G165">
            <v>20</v>
          </cell>
          <cell r="H165" t="str">
            <v>N</v>
          </cell>
          <cell r="J165" t="str">
            <v>只</v>
          </cell>
          <cell r="K165" t="str">
            <v>127.05.60001</v>
          </cell>
        </row>
        <row r="166">
          <cell r="B166" t="str">
            <v>127.05.60002</v>
          </cell>
          <cell r="C166" t="str">
            <v>风机盘管温控器就地型（带液晶显示）（四管制）</v>
          </cell>
          <cell r="D166" t="str">
            <v>7200C</v>
          </cell>
          <cell r="E166" t="str">
            <v>风机盘管温控器就地型（带液晶显示）（四管制）</v>
          </cell>
          <cell r="F166">
            <v>239</v>
          </cell>
          <cell r="G166">
            <v>20</v>
          </cell>
          <cell r="H166" t="str">
            <v>N</v>
          </cell>
          <cell r="J166" t="str">
            <v>只</v>
          </cell>
          <cell r="K166" t="str">
            <v>127.05.60002</v>
          </cell>
        </row>
        <row r="167">
          <cell r="B167" t="str">
            <v>Techcon 09系列专用传感器</v>
          </cell>
        </row>
        <row r="168">
          <cell r="B168" t="str">
            <v>130.05.00910</v>
          </cell>
          <cell r="C168" t="str">
            <v>智能传感器（适用于VAV控制器）</v>
          </cell>
          <cell r="D168" t="str">
            <v>TECHCON T309S</v>
          </cell>
          <cell r="E168" t="str">
            <v>有LCD显示与通讯功能的传感器, 带设定值和超驰。可监控室内或室外温度。风量平衡工具，控制模式选择,Techcon VAV控制器Service pin信息发送。可通过Techcon VAV串口或Techcon智能传感器LON® 插口，固定安装或手持使用</v>
          </cell>
          <cell r="F168">
            <v>345.6</v>
          </cell>
          <cell r="G168" t="str">
            <v>30</v>
          </cell>
          <cell r="H168" t="str">
            <v>N</v>
          </cell>
          <cell r="J168" t="str">
            <v>只</v>
          </cell>
          <cell r="K168" t="str">
            <v>130.05.00910</v>
          </cell>
        </row>
        <row r="169">
          <cell r="B169" t="str">
            <v>130.05.00911</v>
          </cell>
          <cell r="C169" t="str">
            <v>智能传感器（适用于自由编程控制器）</v>
          </cell>
          <cell r="D169" t="str">
            <v>TECHCON T309A</v>
          </cell>
          <cell r="E169" t="str">
            <v>专用于自由编程控制器的，带通讯功能的 LCD 智能传感器（设定值、占用超驰）</v>
          </cell>
          <cell r="F169">
            <v>345.6</v>
          </cell>
          <cell r="G169" t="str">
            <v>30</v>
          </cell>
          <cell r="H169" t="str">
            <v>N</v>
          </cell>
          <cell r="J169" t="str">
            <v>只</v>
          </cell>
          <cell r="K169" t="str">
            <v>130.05.00911</v>
          </cell>
        </row>
        <row r="170">
          <cell r="B170" t="str">
            <v>130.05.10001</v>
          </cell>
          <cell r="C170" t="str">
            <v>09系列无源无线传感器</v>
          </cell>
          <cell r="D170" t="str">
            <v>Techcon W300S</v>
          </cell>
          <cell r="E170" t="str">
            <v>无源无线室内温度传感器，EnOcean 315MHz，专用于已安装无线接收器的09控制器</v>
          </cell>
          <cell r="F170">
            <v>842.40000000000009</v>
          </cell>
          <cell r="G170" t="str">
            <v>30</v>
          </cell>
          <cell r="H170" t="str">
            <v>N</v>
          </cell>
          <cell r="J170" t="str">
            <v>只</v>
          </cell>
          <cell r="K170" t="str">
            <v>130.05.10001</v>
          </cell>
        </row>
        <row r="171">
          <cell r="B171" t="str">
            <v>130.05.10002</v>
          </cell>
          <cell r="C171" t="str">
            <v>09系列无源无线传感器</v>
          </cell>
          <cell r="D171" t="str">
            <v>Techcon W301S</v>
          </cell>
          <cell r="E171" t="str">
            <v>无源无线室内温度传感器，带Override，EnOcean 315MHz，专用于已安装无线接收器的09控制器</v>
          </cell>
          <cell r="F171">
            <v>985.50000000000011</v>
          </cell>
          <cell r="G171" t="str">
            <v>30</v>
          </cell>
          <cell r="H171" t="str">
            <v>N</v>
          </cell>
          <cell r="J171" t="str">
            <v>只</v>
          </cell>
          <cell r="K171" t="str">
            <v>130.05.10002</v>
          </cell>
        </row>
        <row r="172">
          <cell r="B172" t="str">
            <v>130.05.10003</v>
          </cell>
          <cell r="C172" t="str">
            <v>09系列无源无线传感器</v>
          </cell>
          <cell r="D172" t="str">
            <v>Techcon W302S</v>
          </cell>
          <cell r="E172" t="str">
            <v>无源无线室内温度传感器，带设定值（冷/热），EnOcean 315MHz，专用于已安装无线接收器的09控制器</v>
          </cell>
          <cell r="F172">
            <v>985.50000000000011</v>
          </cell>
          <cell r="G172" t="str">
            <v>30</v>
          </cell>
          <cell r="H172" t="str">
            <v>N</v>
          </cell>
          <cell r="J172" t="str">
            <v>只</v>
          </cell>
          <cell r="K172" t="str">
            <v>130.05.10003</v>
          </cell>
        </row>
        <row r="173">
          <cell r="B173" t="str">
            <v>130.05.10004</v>
          </cell>
          <cell r="C173" t="str">
            <v>09系列无源无线传感器</v>
          </cell>
          <cell r="D173" t="str">
            <v>Techcon W303S</v>
          </cell>
          <cell r="E173" t="str">
            <v>无源无线室内温度传感器，带设定值（冷/热），带Override，EnOcean 315MHz，专用于已安装无线接收器的09控制器</v>
          </cell>
          <cell r="F173">
            <v>1069.2</v>
          </cell>
          <cell r="G173" t="str">
            <v>30</v>
          </cell>
          <cell r="H173" t="str">
            <v>N</v>
          </cell>
          <cell r="J173" t="str">
            <v>只</v>
          </cell>
          <cell r="K173" t="str">
            <v>130.05.10004</v>
          </cell>
        </row>
        <row r="174">
          <cell r="B174" t="str">
            <v>130.05.10005</v>
          </cell>
          <cell r="C174" t="str">
            <v>09系列无源无线传感器</v>
          </cell>
          <cell r="D174" t="str">
            <v>Techcon W304S</v>
          </cell>
          <cell r="E174" t="str">
            <v>无源无线室内温度传感器，带设定值（冷/热），带Override，风速选择，EnOcean 315MHz，专用于已安装无线接收器的09自由编程控制器</v>
          </cell>
          <cell r="F174">
            <v>1242</v>
          </cell>
          <cell r="G174" t="str">
            <v>30</v>
          </cell>
          <cell r="H174" t="str">
            <v>N</v>
          </cell>
          <cell r="J174" t="str">
            <v>只</v>
          </cell>
          <cell r="K174" t="str">
            <v>130.05.10005</v>
          </cell>
        </row>
        <row r="175">
          <cell r="B175" t="str">
            <v>Techcon 09系列专用信号接收器</v>
          </cell>
        </row>
        <row r="176">
          <cell r="B176" t="str">
            <v>130.05.10000</v>
          </cell>
          <cell r="C176" t="str">
            <v>09系列专用无线接收器</v>
          </cell>
          <cell r="D176" t="str">
            <v>Techcon W100</v>
          </cell>
          <cell r="E176" t="str">
            <v>无线接收器，EnOcean 315MHz，专用于09控制器</v>
          </cell>
          <cell r="F176">
            <v>948</v>
          </cell>
          <cell r="G176" t="str">
            <v>30</v>
          </cell>
          <cell r="H176" t="str">
            <v>N</v>
          </cell>
          <cell r="J176" t="str">
            <v>只</v>
          </cell>
          <cell r="K176" t="str">
            <v>130.05.10000</v>
          </cell>
        </row>
        <row r="178">
          <cell r="B178" t="str">
            <v>照明控制套装</v>
          </cell>
        </row>
        <row r="179">
          <cell r="B179" t="str">
            <v>131.04.10001</v>
          </cell>
          <cell r="C179" t="str">
            <v>开关型照明控制器（4房间）</v>
          </cell>
          <cell r="D179" t="str">
            <v>ON-OFF lightinbox-4 Room</v>
          </cell>
          <cell r="E179" t="str">
            <v>4个MS2-I-PL，4条CBL 12，1个CTR 8L</v>
          </cell>
          <cell r="F179">
            <v>7000</v>
          </cell>
          <cell r="G179">
            <v>40</v>
          </cell>
          <cell r="H179" t="str">
            <v>N</v>
          </cell>
          <cell r="J179" t="str">
            <v>只</v>
          </cell>
          <cell r="K179" t="str">
            <v>131.04.10001</v>
          </cell>
        </row>
        <row r="180">
          <cell r="B180" t="str">
            <v>131.04.10002</v>
          </cell>
          <cell r="C180" t="str">
            <v>0-10VDC调光型照明控制器（4房间)）</v>
          </cell>
          <cell r="D180" t="str">
            <v>Dimming 1-10Vdc lightinbox-4 Room</v>
          </cell>
          <cell r="E180" t="str">
            <v xml:space="preserve">4个MS2-I-PL，4条CBL 12，1个CTR 8LD </v>
          </cell>
          <cell r="F180">
            <v>8000</v>
          </cell>
          <cell r="G180">
            <v>40</v>
          </cell>
          <cell r="H180" t="str">
            <v>N</v>
          </cell>
          <cell r="J180" t="str">
            <v>只</v>
          </cell>
          <cell r="K180" t="str">
            <v>131.04.10002</v>
          </cell>
        </row>
        <row r="181">
          <cell r="B181" t="str">
            <v>131.04.10003</v>
          </cell>
          <cell r="C181" t="str">
            <v>DALI调光型照明控制器（4房间）</v>
          </cell>
          <cell r="D181" t="str">
            <v>Dali Dimming  lightinbox-4 Room</v>
          </cell>
          <cell r="E181" t="str">
            <v xml:space="preserve">4个MS2-I-PL，4条CBL 12，1个CTR DALI </v>
          </cell>
          <cell r="F181">
            <v>7000</v>
          </cell>
          <cell r="G181">
            <v>40</v>
          </cell>
          <cell r="H181" t="str">
            <v>N</v>
          </cell>
          <cell r="J181" t="str">
            <v>只</v>
          </cell>
          <cell r="K181" t="str">
            <v>131.04.10003</v>
          </cell>
        </row>
        <row r="182">
          <cell r="B182" t="str">
            <v>131.04.10004</v>
          </cell>
          <cell r="C182" t="str">
            <v>开关型照明控制器（2房间）</v>
          </cell>
          <cell r="D182" t="str">
            <v>ON-OFF lightinbox-2 Room</v>
          </cell>
          <cell r="E182" t="str">
            <v>2个MS2-I-PL，2条CBL 12，1个CTR 8L</v>
          </cell>
          <cell r="F182">
            <v>4800</v>
          </cell>
          <cell r="G182">
            <v>40</v>
          </cell>
          <cell r="H182" t="str">
            <v>N</v>
          </cell>
          <cell r="J182" t="str">
            <v>只</v>
          </cell>
          <cell r="K182" t="str">
            <v>131.04.10004</v>
          </cell>
        </row>
        <row r="183">
          <cell r="B183" t="str">
            <v>131.04.10005</v>
          </cell>
          <cell r="C183" t="str">
            <v>0-10VDC调光型照明控制器（2房间）</v>
          </cell>
          <cell r="D183" t="str">
            <v>Dimming 1-10Vdc lightinbox-2 Room</v>
          </cell>
          <cell r="E183" t="str">
            <v xml:space="preserve">2个MS2-I-PL，2条CBL 12，1个CTR 8LD </v>
          </cell>
          <cell r="F183">
            <v>5800</v>
          </cell>
          <cell r="G183">
            <v>40</v>
          </cell>
          <cell r="H183" t="str">
            <v>N</v>
          </cell>
          <cell r="J183" t="str">
            <v>只</v>
          </cell>
          <cell r="K183" t="str">
            <v>131.04.10005</v>
          </cell>
        </row>
        <row r="184">
          <cell r="B184" t="str">
            <v>131.04.10006</v>
          </cell>
          <cell r="C184" t="str">
            <v>DALI调光型照明控制器（2房间）</v>
          </cell>
          <cell r="D184" t="str">
            <v>Dali Dimming  lightinbox-2 Room</v>
          </cell>
          <cell r="E184" t="str">
            <v xml:space="preserve">2个MS2-I-PL，2条CBL 12，1个CTR DALI </v>
          </cell>
          <cell r="F184">
            <v>4800</v>
          </cell>
          <cell r="G184">
            <v>40</v>
          </cell>
          <cell r="H184" t="str">
            <v>N</v>
          </cell>
          <cell r="J184" t="str">
            <v>只</v>
          </cell>
          <cell r="K184" t="str">
            <v>131.04.10006</v>
          </cell>
        </row>
        <row r="185">
          <cell r="B185" t="str">
            <v>远程控制器</v>
          </cell>
        </row>
        <row r="186">
          <cell r="B186" t="str">
            <v>131.04.10301</v>
          </cell>
          <cell r="C186" t="str">
            <v>红外远程照明控制器</v>
          </cell>
          <cell r="D186" t="str">
            <v xml:space="preserve">TCIR-L </v>
          </cell>
          <cell r="E186" t="str">
            <v>红外远程控制器：照明控制</v>
          </cell>
          <cell r="F186">
            <v>819</v>
          </cell>
          <cell r="G186">
            <v>40</v>
          </cell>
          <cell r="H186" t="str">
            <v>N</v>
          </cell>
          <cell r="J186" t="str">
            <v>只</v>
          </cell>
          <cell r="K186" t="str">
            <v>131.04.10301</v>
          </cell>
        </row>
        <row r="187">
          <cell r="B187" t="str">
            <v>131.04.10304</v>
          </cell>
          <cell r="C187" t="str">
            <v>TCIR系列产品挂墙安装底座</v>
          </cell>
          <cell r="D187" t="str">
            <v>TCIR-SM</v>
          </cell>
          <cell r="E187" t="str">
            <v>TCIR系列产品挂墙安装底座</v>
          </cell>
          <cell r="F187">
            <v>49</v>
          </cell>
          <cell r="G187">
            <v>40</v>
          </cell>
          <cell r="H187" t="str">
            <v>N</v>
          </cell>
          <cell r="J187" t="str">
            <v>只</v>
          </cell>
          <cell r="K187" t="str">
            <v>131.04.10304</v>
          </cell>
        </row>
        <row r="188">
          <cell r="B188" t="str">
            <v>131.04.10112</v>
          </cell>
          <cell r="C188" t="str">
            <v>红外远程编程工具</v>
          </cell>
          <cell r="D188" t="str">
            <v xml:space="preserve">TCND-I-PR </v>
          </cell>
          <cell r="E188" t="str">
            <v>红外远程编程工具</v>
          </cell>
          <cell r="F188">
            <v>2940</v>
          </cell>
          <cell r="G188">
            <v>40</v>
          </cell>
          <cell r="H188" t="str">
            <v>N</v>
          </cell>
          <cell r="J188" t="str">
            <v>只</v>
          </cell>
          <cell r="K188" t="str">
            <v>131.04.10112</v>
          </cell>
        </row>
        <row r="189">
          <cell r="B189" t="str">
            <v>131.04.10114</v>
          </cell>
          <cell r="C189" t="str">
            <v>红外测试工具（DALI照明输出）</v>
          </cell>
          <cell r="D189" t="str">
            <v>TCND-I-DALI-TEST</v>
          </cell>
          <cell r="E189" t="str">
            <v>DALI照明输出测试</v>
          </cell>
          <cell r="F189">
            <v>2940</v>
          </cell>
          <cell r="G189">
            <v>40</v>
          </cell>
          <cell r="H189" t="str">
            <v>N</v>
          </cell>
          <cell r="J189" t="str">
            <v>只</v>
          </cell>
          <cell r="K189" t="str">
            <v>131.04.10114</v>
          </cell>
        </row>
        <row r="190">
          <cell r="B190" t="str">
            <v>131.04.10201</v>
          </cell>
          <cell r="C190" t="str">
            <v>TCND系列产品挂墙安装底座</v>
          </cell>
          <cell r="D190" t="str">
            <v>TCND-PM</v>
          </cell>
          <cell r="E190" t="str">
            <v>TCND系列产品挂墙安装底座</v>
          </cell>
          <cell r="F190">
            <v>49</v>
          </cell>
          <cell r="G190">
            <v>40</v>
          </cell>
          <cell r="H190" t="str">
            <v>N</v>
          </cell>
          <cell r="J190" t="str">
            <v>只</v>
          </cell>
          <cell r="K190" t="str">
            <v>131.04.10201</v>
          </cell>
        </row>
        <row r="191">
          <cell r="B191" t="str">
            <v>照明传感器</v>
          </cell>
        </row>
        <row r="192">
          <cell r="B192" t="str">
            <v>131.05.A0008</v>
          </cell>
          <cell r="C192" t="str">
            <v>红外接收器</v>
          </cell>
          <cell r="D192" t="str">
            <v>RIR-L</v>
          </cell>
          <cell r="E192" t="str">
            <v>白色红外接收器，照度传感器</v>
          </cell>
          <cell r="F192">
            <v>427</v>
          </cell>
          <cell r="G192">
            <v>40</v>
          </cell>
          <cell r="H192" t="str">
            <v>N</v>
          </cell>
          <cell r="J192" t="str">
            <v>只</v>
          </cell>
          <cell r="K192" t="str">
            <v>131.05.A0008</v>
          </cell>
        </row>
        <row r="193">
          <cell r="B193" t="str">
            <v>131.05.70002</v>
          </cell>
          <cell r="C193" t="str">
            <v>复合型传感器</v>
          </cell>
          <cell r="D193" t="str">
            <v>MS2-I-PL</v>
          </cell>
          <cell r="E193" t="str">
            <v>白色红外复合型传感器，移动侦测和照度测量，RJ9接口连接</v>
          </cell>
          <cell r="F193">
            <v>770</v>
          </cell>
          <cell r="G193">
            <v>40</v>
          </cell>
          <cell r="H193" t="str">
            <v>N</v>
          </cell>
          <cell r="J193" t="str">
            <v>只</v>
          </cell>
          <cell r="K193" t="str">
            <v>131.05.70002</v>
          </cell>
        </row>
        <row r="194">
          <cell r="B194" t="str">
            <v>其他配件</v>
          </cell>
        </row>
        <row r="195">
          <cell r="B195" t="str">
            <v>131.05.90101</v>
          </cell>
          <cell r="C195" t="str">
            <v>Wieland连接件</v>
          </cell>
          <cell r="D195" t="str">
            <v>K-10P-8L</v>
          </cell>
          <cell r="E195" t="str">
            <v>9个Wieland连接件，用于开关照明控制器</v>
          </cell>
          <cell r="F195">
            <v>322</v>
          </cell>
          <cell r="G195">
            <v>40</v>
          </cell>
          <cell r="H195" t="str">
            <v>N</v>
          </cell>
          <cell r="J195" t="str">
            <v>只</v>
          </cell>
          <cell r="K195" t="str">
            <v>131.05.90101</v>
          </cell>
        </row>
        <row r="196">
          <cell r="B196" t="str">
            <v>131.05.90102</v>
          </cell>
          <cell r="C196" t="str">
            <v>Wieland连接件</v>
          </cell>
          <cell r="D196" t="str">
            <v>K-10P-8LD</v>
          </cell>
          <cell r="E196" t="str">
            <v>10个Wieland连接件用于1-10VDC调光照明控制器</v>
          </cell>
          <cell r="F196">
            <v>518</v>
          </cell>
          <cell r="G196">
            <v>40</v>
          </cell>
          <cell r="H196" t="str">
            <v>N</v>
          </cell>
          <cell r="J196" t="str">
            <v>只</v>
          </cell>
          <cell r="K196" t="str">
            <v>131.05.90102</v>
          </cell>
        </row>
        <row r="197">
          <cell r="B197" t="str">
            <v>131.05.90103</v>
          </cell>
          <cell r="C197" t="str">
            <v>Wieland连接件</v>
          </cell>
          <cell r="D197" t="str">
            <v>KIT-DALI-LR</v>
          </cell>
          <cell r="E197" t="str">
            <v>2个Wieland连接件用于DALI调光型照明控制器</v>
          </cell>
          <cell r="F197">
            <v>98</v>
          </cell>
          <cell r="G197">
            <v>40</v>
          </cell>
          <cell r="H197" t="str">
            <v>N</v>
          </cell>
          <cell r="J197" t="str">
            <v>只</v>
          </cell>
          <cell r="K197" t="str">
            <v>131.05.90103</v>
          </cell>
        </row>
        <row r="198">
          <cell r="B198" t="str">
            <v>末端产品</v>
          </cell>
        </row>
        <row r="199">
          <cell r="B199" t="str">
            <v>调节座阀/套筒阀</v>
          </cell>
        </row>
        <row r="200">
          <cell r="B200" t="str">
            <v>二通调节阀.内螺纹</v>
          </cell>
        </row>
        <row r="201">
          <cell r="B201" t="str">
            <v>150.05.22130</v>
          </cell>
          <cell r="C201" t="str">
            <v>DN25 2通内螺纹阀+调节型执行器</v>
          </cell>
          <cell r="D201" t="str">
            <v>VT2025N+MT0500</v>
          </cell>
          <cell r="E201" t="str">
            <v>DN25内螺纹二通阀，内螺纹阀体 介质温度：2~1３0℃；  阀体：铸钢；  阀芯：不锈钢；  阀体承压：1.6MPa</v>
          </cell>
          <cell r="F201">
            <v>1007.5</v>
          </cell>
          <cell r="G201">
            <v>20</v>
          </cell>
          <cell r="H201" t="str">
            <v>N</v>
          </cell>
          <cell r="J201" t="str">
            <v>套</v>
          </cell>
          <cell r="K201" t="str">
            <v>150.05.22130</v>
          </cell>
        </row>
        <row r="202">
          <cell r="B202" t="str">
            <v>150.05.22131</v>
          </cell>
          <cell r="C202" t="str">
            <v>DN32 2通内螺纹阀+调节型执行器</v>
          </cell>
          <cell r="D202" t="str">
            <v>VT2032N+MT0500</v>
          </cell>
          <cell r="E202" t="str">
            <v>DN32内螺纹二通阀，内螺纹阀体 介质温度：2~1３0℃；  阀体：铸钢；  阀芯：不锈钢；  阀体承压：1.6MPa</v>
          </cell>
          <cell r="F202">
            <v>1066.75</v>
          </cell>
          <cell r="G202">
            <v>20</v>
          </cell>
          <cell r="H202" t="str">
            <v>N</v>
          </cell>
          <cell r="J202" t="str">
            <v>套</v>
          </cell>
          <cell r="K202" t="str">
            <v>150.05.22131</v>
          </cell>
        </row>
        <row r="203">
          <cell r="B203" t="str">
            <v>150.05.22132</v>
          </cell>
          <cell r="C203" t="str">
            <v>DN40 2通内螺纹阀+调节型执行器</v>
          </cell>
          <cell r="D203" t="str">
            <v>VT2040N+MT0500</v>
          </cell>
          <cell r="E203" t="str">
            <v>DN40内螺纹二通阀，内螺纹阀体 介质温度：2~1３0℃；  阀体：铸钢；  阀芯：不锈钢；  阀体承压：1.6MPa</v>
          </cell>
          <cell r="F203">
            <v>1167.75</v>
          </cell>
          <cell r="G203">
            <v>20</v>
          </cell>
          <cell r="H203" t="str">
            <v>N</v>
          </cell>
          <cell r="J203" t="str">
            <v>套</v>
          </cell>
          <cell r="K203" t="str">
            <v>150.05.22132</v>
          </cell>
        </row>
        <row r="204">
          <cell r="B204" t="str">
            <v>150.05.22320</v>
          </cell>
          <cell r="C204" t="str">
            <v>DN50 2通内螺纹阀+调节型执行器</v>
          </cell>
          <cell r="D204" t="str">
            <v>VT2050N+MT1000</v>
          </cell>
          <cell r="E204" t="str">
            <v>DN50内螺纹二通阀，内螺纹阀体 介质温度：2~1３0℃；  阀体：铸钢；  阀芯：不锈钢；  阀体承压：1.6MPa</v>
          </cell>
          <cell r="F204">
            <v>1279.25</v>
          </cell>
          <cell r="G204">
            <v>20</v>
          </cell>
          <cell r="H204" t="str">
            <v>N</v>
          </cell>
          <cell r="J204" t="str">
            <v>套</v>
          </cell>
          <cell r="K204" t="str">
            <v>150.05.22320</v>
          </cell>
        </row>
        <row r="205">
          <cell r="B205" t="str">
            <v>150.05.22134</v>
          </cell>
          <cell r="C205" t="str">
            <v>DN65 2通内螺纹阀+调节型执行器</v>
          </cell>
          <cell r="D205" t="str">
            <v>VT2065N+MT1000</v>
          </cell>
          <cell r="E205" t="str">
            <v>DN65内螺纹二通阀，内螺纹阀体 介质温度：2~1３0℃；  阀体：铸钢；  阀芯：不锈钢；  阀体承压：1.6MPa</v>
          </cell>
          <cell r="F205">
            <v>1946.5</v>
          </cell>
          <cell r="G205">
            <v>20</v>
          </cell>
          <cell r="H205" t="str">
            <v>N</v>
          </cell>
          <cell r="J205" t="str">
            <v>套</v>
          </cell>
          <cell r="K205" t="str">
            <v>150.05.22134</v>
          </cell>
        </row>
        <row r="206">
          <cell r="B206" t="str">
            <v>150.05.22135</v>
          </cell>
          <cell r="C206" t="str">
            <v>DN80 2通内螺纹阀+调节型执行器</v>
          </cell>
          <cell r="D206" t="str">
            <v>VT2080N+MT1000</v>
          </cell>
          <cell r="E206" t="str">
            <v>DN80内螺纹二通阀，内螺纹阀体 介质温度：2~1３0℃；  阀体：铸钢；  阀芯：不锈钢；  阀体承压：1.6MPa</v>
          </cell>
          <cell r="F206">
            <v>2023.5</v>
          </cell>
          <cell r="G206">
            <v>20</v>
          </cell>
          <cell r="H206" t="str">
            <v>N</v>
          </cell>
          <cell r="J206" t="str">
            <v>套</v>
          </cell>
          <cell r="K206" t="str">
            <v>150.05.22135</v>
          </cell>
        </row>
        <row r="207">
          <cell r="B207" t="str">
            <v>二通调节阀.外螺纹</v>
          </cell>
        </row>
        <row r="208">
          <cell r="B208" t="str">
            <v>150.05.22002</v>
          </cell>
          <cell r="C208" t="str">
            <v>DN32 2通外螺纹阀+调节型执行器</v>
          </cell>
          <cell r="D208" t="str">
            <v>VN2032N+MT0500</v>
          </cell>
          <cell r="E208" t="str">
            <v xml:space="preserve">DN32、500N、行程:20mm、关断水压差≤0.35MPa,500N 比例调节型 驱动器、最大行程25mm 电源：24VAC  </v>
          </cell>
          <cell r="F208">
            <v>1057.5</v>
          </cell>
          <cell r="G208">
            <v>20</v>
          </cell>
          <cell r="H208" t="str">
            <v>N</v>
          </cell>
          <cell r="J208" t="str">
            <v>套</v>
          </cell>
          <cell r="K208" t="str">
            <v>150.05.22002</v>
          </cell>
        </row>
        <row r="209">
          <cell r="B209" t="str">
            <v>150.05.22004</v>
          </cell>
          <cell r="C209" t="str">
            <v>DN40 2通外螺纹阀+调节型执行器</v>
          </cell>
          <cell r="D209" t="str">
            <v>VN2040N+MT0500</v>
          </cell>
          <cell r="E209" t="str">
            <v xml:space="preserve">DN40、500N、 行程:20mm、关断水压差≤0.30MPa,500N 比例调节型 驱动器、最大行程25mm 电源：24VAC  </v>
          </cell>
          <cell r="F209">
            <v>1168.75</v>
          </cell>
          <cell r="G209">
            <v>20</v>
          </cell>
          <cell r="H209" t="str">
            <v>N</v>
          </cell>
          <cell r="J209" t="str">
            <v>套</v>
          </cell>
          <cell r="K209" t="str">
            <v>150.05.22004</v>
          </cell>
        </row>
        <row r="210">
          <cell r="B210" t="str">
            <v>150.05.22006</v>
          </cell>
          <cell r="C210" t="str">
            <v>DN50 2通外螺纹阀+调节型执行器</v>
          </cell>
          <cell r="D210" t="str">
            <v>VN2050N+MT1000</v>
          </cell>
          <cell r="E210" t="str">
            <v xml:space="preserve">DN50、1000N 、行程:20mm、关断水压差≤0.45MPa,1000N 比例调节型 驱动器、最大行程25mm 电源：24VAC  </v>
          </cell>
          <cell r="F210">
            <v>1443.75</v>
          </cell>
          <cell r="G210">
            <v>20</v>
          </cell>
          <cell r="H210" t="str">
            <v>N</v>
          </cell>
          <cell r="J210" t="str">
            <v>套</v>
          </cell>
          <cell r="K210" t="str">
            <v>150.05.22006</v>
          </cell>
        </row>
        <row r="211">
          <cell r="B211" t="str">
            <v>150.05.22008</v>
          </cell>
          <cell r="C211" t="str">
            <v>DN65 2通外螺纹阀+调节型执行器</v>
          </cell>
          <cell r="D211" t="str">
            <v>VN2065N+MT1000</v>
          </cell>
          <cell r="E211" t="str">
            <v xml:space="preserve">DN65、1000N 、行程:20mm、关断水压差≤0.40MPa,1000N 比例调节型 驱动器、最大行程25mm 电源：24VAC  </v>
          </cell>
          <cell r="F211">
            <v>2010</v>
          </cell>
          <cell r="G211">
            <v>20</v>
          </cell>
          <cell r="H211" t="str">
            <v>N</v>
          </cell>
          <cell r="J211" t="str">
            <v>套</v>
          </cell>
          <cell r="K211" t="str">
            <v>150.05.22008</v>
          </cell>
        </row>
        <row r="212">
          <cell r="B212" t="str">
            <v>150.05.22012</v>
          </cell>
          <cell r="C212" t="str">
            <v>DN80 2通外螺纹阀+调节型执行器</v>
          </cell>
          <cell r="D212" t="str">
            <v>VN2080N+MT1800</v>
          </cell>
          <cell r="E212" t="str">
            <v>DN80、1800N 、行程:40mm、关断水压差≤0.50MPa,1800N 比例调节型 驱动器、最大行程42mm 电源：24VAC</v>
          </cell>
          <cell r="F212">
            <v>2906.25</v>
          </cell>
          <cell r="G212">
            <v>20</v>
          </cell>
          <cell r="H212" t="str">
            <v>N</v>
          </cell>
          <cell r="J212" t="str">
            <v>套</v>
          </cell>
          <cell r="K212" t="str">
            <v>150.05.22012</v>
          </cell>
        </row>
        <row r="213">
          <cell r="B213" t="str">
            <v>二通调节阀.法兰</v>
          </cell>
        </row>
        <row r="214">
          <cell r="B214" t="str">
            <v>150.05.22028</v>
          </cell>
          <cell r="C214" t="str">
            <v>DN15 2通法兰阀+调节型执行器</v>
          </cell>
          <cell r="D214" t="str">
            <v>VF2015N+MT0500</v>
          </cell>
          <cell r="E214" t="str">
            <v xml:space="preserve">DN15、500N、行程:20mm、关断水压差≤0.40MPa；500N 比例调节型 驱动器、最大行程25mm 电源：24VAC  </v>
          </cell>
          <cell r="F214">
            <v>1163</v>
          </cell>
          <cell r="G214">
            <v>20</v>
          </cell>
          <cell r="H214" t="str">
            <v>N</v>
          </cell>
          <cell r="J214" t="str">
            <v>套</v>
          </cell>
          <cell r="K214" t="str">
            <v>150.05.22028</v>
          </cell>
        </row>
        <row r="215">
          <cell r="B215" t="str">
            <v>150.05.22029</v>
          </cell>
          <cell r="C215" t="str">
            <v>DN20 2通法兰阀+调节型执行器</v>
          </cell>
          <cell r="D215" t="str">
            <v>VF2020N+MT0500</v>
          </cell>
          <cell r="E215" t="str">
            <v xml:space="preserve">DN20、500N 、行程:20mm、关断水压差≤0.40MPa；500N 比例调节型 驱动器、最大行程25mm 电源：24VAC  </v>
          </cell>
          <cell r="F215">
            <v>1178.25</v>
          </cell>
          <cell r="G215">
            <v>20</v>
          </cell>
          <cell r="H215" t="str">
            <v>N</v>
          </cell>
          <cell r="J215" t="str">
            <v>套</v>
          </cell>
          <cell r="K215" t="str">
            <v>150.05.22029</v>
          </cell>
        </row>
        <row r="216">
          <cell r="B216" t="str">
            <v>150.05.22030</v>
          </cell>
          <cell r="C216" t="str">
            <v>DN25 2通法兰阀+调节型执行器</v>
          </cell>
          <cell r="D216" t="str">
            <v>VF2025N+MT0500</v>
          </cell>
          <cell r="E216" t="str">
            <v xml:space="preserve">DN25、500N、行程:20mm、关断水压差≤0.35MPa；500N 比例调节型 驱动器、最大行程25mm 电源：24VAC  </v>
          </cell>
          <cell r="F216">
            <v>1259.5</v>
          </cell>
          <cell r="G216">
            <v>20</v>
          </cell>
          <cell r="H216" t="str">
            <v>N</v>
          </cell>
          <cell r="J216" t="str">
            <v>套</v>
          </cell>
          <cell r="K216" t="str">
            <v>150.05.22030</v>
          </cell>
        </row>
        <row r="217">
          <cell r="B217" t="str">
            <v>150.05.22031</v>
          </cell>
          <cell r="C217" t="str">
            <v>DN32 2通法兰阀+调节型执行器</v>
          </cell>
          <cell r="D217" t="str">
            <v>VF2032N+MT0500</v>
          </cell>
          <cell r="E217" t="str">
            <v xml:space="preserve">DN32、500N、行程:20mm、关断水压差≤0.30MPa；500N 比例调节型 驱动器、最大行程25mm 电源：24VAC  </v>
          </cell>
          <cell r="F217">
            <v>1320.25</v>
          </cell>
          <cell r="G217">
            <v>20</v>
          </cell>
          <cell r="H217" t="str">
            <v>N</v>
          </cell>
          <cell r="J217" t="str">
            <v>套</v>
          </cell>
          <cell r="K217" t="str">
            <v>150.05.22031</v>
          </cell>
        </row>
        <row r="218">
          <cell r="B218" t="str">
            <v>150.05.22032</v>
          </cell>
          <cell r="C218" t="str">
            <v>DN40 2通法兰阀+调节型执行器</v>
          </cell>
          <cell r="D218" t="str">
            <v>VF2040N+MT0500</v>
          </cell>
          <cell r="E218" t="str">
            <v xml:space="preserve">DN40、500N、 行程:20mm、关断水压差≤0.30MPa；500N 比例调节型 驱动器、最大行程25mm 电源：24VAC  </v>
          </cell>
          <cell r="F218">
            <v>1411.75</v>
          </cell>
          <cell r="G218">
            <v>20</v>
          </cell>
          <cell r="H218" t="str">
            <v>N</v>
          </cell>
          <cell r="J218" t="str">
            <v>套</v>
          </cell>
          <cell r="K218" t="str">
            <v>150.05.22032</v>
          </cell>
        </row>
        <row r="219">
          <cell r="B219" t="str">
            <v>150.05.22033</v>
          </cell>
          <cell r="C219" t="str">
            <v>DN50 2通法兰阀+调节型执行器</v>
          </cell>
          <cell r="D219" t="str">
            <v>VF2050N+MT1000</v>
          </cell>
          <cell r="E219" t="str">
            <v xml:space="preserve">DN50、1000N 、行程:20mm、关断水压差≤0.35MPa；1000N 比例调节型 驱动器、最大行程25mm 电源：24VAC  </v>
          </cell>
          <cell r="F219">
            <v>1665.75</v>
          </cell>
          <cell r="G219">
            <v>20</v>
          </cell>
          <cell r="H219" t="str">
            <v>N</v>
          </cell>
          <cell r="J219" t="str">
            <v>套</v>
          </cell>
          <cell r="K219" t="str">
            <v>150.05.22033</v>
          </cell>
        </row>
        <row r="220">
          <cell r="B220" t="str">
            <v>150.05.22010</v>
          </cell>
          <cell r="C220" t="str">
            <v>DN65 2通法兰阀+调节型执行器</v>
          </cell>
          <cell r="D220" t="str">
            <v>VF2065N+MT1800</v>
          </cell>
          <cell r="E220" t="str">
            <v>DN65、1800N、行程:20mm、 关断水压差≤0.60MPa,1800N 比例调节型 驱动器、最大行程42mm 电源：24VAC</v>
          </cell>
          <cell r="F220">
            <v>2900</v>
          </cell>
          <cell r="G220">
            <v>20</v>
          </cell>
          <cell r="H220" t="str">
            <v>N</v>
          </cell>
          <cell r="J220" t="str">
            <v>套</v>
          </cell>
          <cell r="K220" t="str">
            <v>150.05.22010</v>
          </cell>
        </row>
        <row r="221">
          <cell r="B221" t="str">
            <v>150.05.22014</v>
          </cell>
          <cell r="C221" t="str">
            <v>DN80 2通法兰阀+调节型执行器</v>
          </cell>
          <cell r="D221" t="str">
            <v>VF2080N+MT1800</v>
          </cell>
          <cell r="E221" t="str">
            <v>DN80、1800N、行程:40mm、关断水压差≤0.50MPa,1800N 比例调节型 驱动器、最大行程42mm 电源：24VAC</v>
          </cell>
          <cell r="F221">
            <v>3071.25</v>
          </cell>
          <cell r="G221">
            <v>20</v>
          </cell>
          <cell r="H221" t="str">
            <v>N</v>
          </cell>
          <cell r="J221" t="str">
            <v>套</v>
          </cell>
          <cell r="K221" t="str">
            <v>150.05.22014</v>
          </cell>
        </row>
        <row r="222">
          <cell r="B222" t="str">
            <v>150.05.22016</v>
          </cell>
          <cell r="C222" t="str">
            <v>DN100 2通法兰阀+调节型执行器</v>
          </cell>
          <cell r="D222" t="str">
            <v>VF2100N+MT3000</v>
          </cell>
          <cell r="E222" t="str">
            <v xml:space="preserve">DN100、3000N 、行程:40mm、关断水压差≤0.35MPa,3000N 比例调节型 驱动器、最大行程42mm 电源：24VAC </v>
          </cell>
          <cell r="F222">
            <v>3643.75</v>
          </cell>
          <cell r="G222">
            <v>20</v>
          </cell>
          <cell r="H222" t="str">
            <v>N</v>
          </cell>
          <cell r="J222" t="str">
            <v>套</v>
          </cell>
          <cell r="K222" t="str">
            <v>150.05.22016</v>
          </cell>
        </row>
        <row r="223">
          <cell r="B223" t="str">
            <v>150.05.22018</v>
          </cell>
          <cell r="C223" t="str">
            <v>DN125 2通法兰阀+调节型执行器</v>
          </cell>
          <cell r="D223" t="str">
            <v>VF2125N+MT3000</v>
          </cell>
          <cell r="E223" t="str">
            <v xml:space="preserve">DN125、3000N、 行程:40mm、关断水压差≤0.60MPa,3000N 比例调节型 驱动器、最大行程42mm 电源：24VAC </v>
          </cell>
          <cell r="F223">
            <v>4886.25</v>
          </cell>
          <cell r="G223">
            <v>20</v>
          </cell>
          <cell r="H223" t="str">
            <v>N</v>
          </cell>
          <cell r="J223" t="str">
            <v>套</v>
          </cell>
          <cell r="K223" t="str">
            <v>150.05.22018</v>
          </cell>
        </row>
        <row r="224">
          <cell r="B224" t="str">
            <v>150.05.22020</v>
          </cell>
          <cell r="C224" t="str">
            <v>DN150 2通法兰阀+调节型执行器</v>
          </cell>
          <cell r="D224" t="str">
            <v>VF2150N+MT3000</v>
          </cell>
          <cell r="E224" t="str">
            <v xml:space="preserve">DN150、3000N、 行程:40mm、关断水压差≤0.40MPa,3000N 比例调节型 驱动器、最大行程42mm 电源：24VAC </v>
          </cell>
          <cell r="F224">
            <v>5612.5</v>
          </cell>
          <cell r="G224">
            <v>20</v>
          </cell>
          <cell r="H224" t="str">
            <v>N</v>
          </cell>
          <cell r="J224" t="str">
            <v>套</v>
          </cell>
          <cell r="K224" t="str">
            <v>150.05.22020</v>
          </cell>
        </row>
        <row r="225">
          <cell r="B225" t="str">
            <v>150.05.22022</v>
          </cell>
          <cell r="C225" t="str">
            <v>DN200 2通法兰阀+调节型执行器</v>
          </cell>
          <cell r="D225" t="str">
            <v>VF2200N+MT6500</v>
          </cell>
          <cell r="E225" t="str">
            <v>DN200、6500N、行程:40mm、关断水压差≤0.20/0.60MPa,6500N 比例调节型 驱动器、最大行程62mm，电源：220VAC</v>
          </cell>
          <cell r="F225">
            <v>14400</v>
          </cell>
          <cell r="G225">
            <v>20</v>
          </cell>
          <cell r="H225" t="str">
            <v>N</v>
          </cell>
          <cell r="J225" t="str">
            <v>套</v>
          </cell>
          <cell r="K225" t="str">
            <v>150.05.22022</v>
          </cell>
        </row>
        <row r="226">
          <cell r="B226" t="str">
            <v>150.05.22024</v>
          </cell>
          <cell r="C226" t="str">
            <v>DN250 2通法兰阀+调节型执行器</v>
          </cell>
          <cell r="D226" t="str">
            <v>VF2250N+MT16000</v>
          </cell>
          <cell r="E226" t="str">
            <v>DN250、16000N、行程:100mm、 关断水压差≤0.80MPa；16000N 比例调节型 驱动器、最大行程102mm</v>
          </cell>
          <cell r="F226">
            <v>31250</v>
          </cell>
          <cell r="G226">
            <v>20</v>
          </cell>
          <cell r="H226" t="str">
            <v>N</v>
          </cell>
          <cell r="J226" t="str">
            <v>套</v>
          </cell>
          <cell r="K226" t="str">
            <v>150.05.22024</v>
          </cell>
        </row>
        <row r="227">
          <cell r="B227" t="str">
            <v>150.05.22025</v>
          </cell>
          <cell r="C227" t="str">
            <v>DN300 2通法兰阀+调节型执行器</v>
          </cell>
          <cell r="D227" t="str">
            <v>VF2300N+MT16000</v>
          </cell>
          <cell r="E227" t="str">
            <v>DN300、16000N 、行程:100mm、关断水压差≤0.60MPa；16000N 比例调节型 驱动器、最大行程102mm</v>
          </cell>
          <cell r="F227">
            <v>44750</v>
          </cell>
          <cell r="G227">
            <v>20</v>
          </cell>
          <cell r="H227" t="str">
            <v>N</v>
          </cell>
          <cell r="J227" t="str">
            <v>套</v>
          </cell>
          <cell r="K227" t="str">
            <v>150.05.22025</v>
          </cell>
        </row>
        <row r="228">
          <cell r="B228" t="str">
            <v>二通开关阀.内螺纹</v>
          </cell>
        </row>
        <row r="229">
          <cell r="B229" t="str">
            <v>150.05.22136</v>
          </cell>
          <cell r="C229" t="str">
            <v>DN25 2通内螺纹阀+开关型执行器</v>
          </cell>
          <cell r="D229" t="str">
            <v>VT2025N+AT0500</v>
          </cell>
          <cell r="E229" t="str">
            <v>2路无源触点DI反馈，DN25内螺纹二通阀，内螺纹阀体 介质温度：2~1３0℃；  阀体：铸钢；  阀芯：不锈钢；  阀体承压：1.6MPa</v>
          </cell>
          <cell r="F229">
            <v>811.75</v>
          </cell>
          <cell r="G229">
            <v>20</v>
          </cell>
          <cell r="H229" t="str">
            <v>N</v>
          </cell>
          <cell r="J229" t="str">
            <v>套</v>
          </cell>
          <cell r="K229" t="str">
            <v>150.05.22136</v>
          </cell>
        </row>
        <row r="230">
          <cell r="B230" t="str">
            <v>150.05.22137</v>
          </cell>
          <cell r="C230" t="str">
            <v>DN32 2通内螺纹阀+开关型执行器</v>
          </cell>
          <cell r="D230" t="str">
            <v>VT2032N+AT0500</v>
          </cell>
          <cell r="E230" t="str">
            <v>2路无源触点DI反馈，DN32内螺纹二通阀，内螺纹阀体 介质温度：2~1３0℃；  阀体：铸钢；  阀芯：不锈钢；  阀体承压：1.6MPa</v>
          </cell>
          <cell r="F230">
            <v>871</v>
          </cell>
          <cell r="G230">
            <v>20</v>
          </cell>
          <cell r="H230" t="str">
            <v>N</v>
          </cell>
          <cell r="J230" t="str">
            <v>套</v>
          </cell>
          <cell r="K230" t="str">
            <v>150.05.22137</v>
          </cell>
        </row>
        <row r="231">
          <cell r="B231" t="str">
            <v>150.05.22138</v>
          </cell>
          <cell r="C231" t="str">
            <v>DN40 2通内螺纹阀+开关型执行器</v>
          </cell>
          <cell r="D231" t="str">
            <v>VT2040N+AT0500</v>
          </cell>
          <cell r="E231" t="str">
            <v>2路无源触点DI反馈，DN40内螺纹二通阀，内螺纹阀体 介质温度：2~1３0℃；  阀体：铸钢；  阀芯：不锈钢；  阀体承压：1.6MPa</v>
          </cell>
          <cell r="F231">
            <v>972</v>
          </cell>
          <cell r="G231">
            <v>20</v>
          </cell>
          <cell r="H231" t="str">
            <v>N</v>
          </cell>
          <cell r="J231" t="str">
            <v>套</v>
          </cell>
          <cell r="K231" t="str">
            <v>150.05.22138</v>
          </cell>
        </row>
        <row r="232">
          <cell r="B232" t="str">
            <v>150.05.22319</v>
          </cell>
          <cell r="C232" t="str">
            <v>DN50 2通内螺纹阀+开关型执行器</v>
          </cell>
          <cell r="D232" t="str">
            <v>VT2050N+AT1000</v>
          </cell>
          <cell r="E232" t="str">
            <v>2路无源触点DI反馈，DN50内螺纹二通阀，内螺纹阀体 介质温度：2~1３0℃；  阀体：铸钢；  阀芯：不锈钢；  阀体承压：1.6MPa</v>
          </cell>
          <cell r="F232">
            <v>1125</v>
          </cell>
          <cell r="G232">
            <v>20</v>
          </cell>
          <cell r="H232" t="str">
            <v>N</v>
          </cell>
          <cell r="J232" t="str">
            <v>套</v>
          </cell>
          <cell r="K232" t="str">
            <v>150.05.22319</v>
          </cell>
        </row>
        <row r="233">
          <cell r="B233" t="str">
            <v>150.05.22140</v>
          </cell>
          <cell r="C233" t="str">
            <v>DN65 2通内螺纹阀+开关型执行器</v>
          </cell>
          <cell r="D233" t="str">
            <v>VT2065N+AT1000</v>
          </cell>
          <cell r="E233" t="str">
            <v>2路无源触点DI反馈，DN65内螺纹二通阀，内螺纹阀体 介质温度：2~1３0℃；  阀体：铸钢；  阀芯：不锈钢；  阀体承压：1.6MPa</v>
          </cell>
          <cell r="F233">
            <v>1787.25</v>
          </cell>
          <cell r="G233">
            <v>20</v>
          </cell>
          <cell r="H233" t="str">
            <v>N</v>
          </cell>
          <cell r="J233" t="str">
            <v>套</v>
          </cell>
          <cell r="K233" t="str">
            <v>150.05.22140</v>
          </cell>
        </row>
        <row r="234">
          <cell r="B234" t="str">
            <v>150.05.22141</v>
          </cell>
          <cell r="C234" t="str">
            <v>DN80 2通内螺纹阀+开关型执行器</v>
          </cell>
          <cell r="D234" t="str">
            <v>VT2080N+AT1000</v>
          </cell>
          <cell r="E234" t="str">
            <v>2路无源触点DI反馈，DN80内螺纹二通阀，内螺纹阀体 介质温度：2~1３0℃；  阀体：铸钢；  阀芯：不锈钢；  阀体承压：1.6MPa</v>
          </cell>
          <cell r="F234">
            <v>1864.25</v>
          </cell>
          <cell r="G234">
            <v>20</v>
          </cell>
          <cell r="H234" t="str">
            <v>N</v>
          </cell>
          <cell r="J234" t="str">
            <v>套</v>
          </cell>
          <cell r="K234" t="str">
            <v>150.05.22141</v>
          </cell>
        </row>
        <row r="235">
          <cell r="B235" t="str">
            <v>二通开关阀.外螺纹</v>
          </cell>
        </row>
        <row r="236">
          <cell r="B236" t="str">
            <v>150.05.22003</v>
          </cell>
          <cell r="C236" t="str">
            <v>DN32 2通外螺纹阀+开关型执行器</v>
          </cell>
          <cell r="D236" t="str">
            <v>VN2032N+AT0500</v>
          </cell>
          <cell r="E236" t="str">
            <v>2路无源触点DI反馈，DN32、500N、行程:20mm、关断水压差≤0.35MPa,500N 浮点型 驱动器、电源：24VAC</v>
          </cell>
          <cell r="F236">
            <v>852.5</v>
          </cell>
          <cell r="G236">
            <v>20</v>
          </cell>
          <cell r="H236" t="str">
            <v>N</v>
          </cell>
          <cell r="J236" t="str">
            <v>套</v>
          </cell>
          <cell r="K236" t="str">
            <v>150.05.22003</v>
          </cell>
        </row>
        <row r="237">
          <cell r="B237" t="str">
            <v>150.05.22005</v>
          </cell>
          <cell r="C237" t="str">
            <v>DN40 2通外螺纹阀+开关型执行器</v>
          </cell>
          <cell r="D237" t="str">
            <v>VN2040N+AT0500</v>
          </cell>
          <cell r="E237" t="str">
            <v>2路无源触点DI反馈，DN40、500N、 行程:20mm、关断水压差≤0.30MPa,500N 浮点型 驱动器、电源：24VAC</v>
          </cell>
          <cell r="F237">
            <v>962.5</v>
          </cell>
          <cell r="G237">
            <v>20</v>
          </cell>
          <cell r="H237" t="str">
            <v>N</v>
          </cell>
          <cell r="J237" t="str">
            <v>套</v>
          </cell>
          <cell r="K237" t="str">
            <v>150.05.22005</v>
          </cell>
        </row>
        <row r="238">
          <cell r="B238" t="str">
            <v>150.05.22007</v>
          </cell>
          <cell r="C238" t="str">
            <v>DN50 2通外螺纹阀+开关型执行器</v>
          </cell>
          <cell r="D238" t="str">
            <v>VN2050N+AT1000</v>
          </cell>
          <cell r="E238" t="str">
            <v>2路无源触点DI反馈，DN50、1000N 、行程:20mm、关断水压差≤0.45MPa,1000N 浮点型 驱动器、电源：24VAC</v>
          </cell>
          <cell r="F238">
            <v>1275</v>
          </cell>
          <cell r="G238">
            <v>20</v>
          </cell>
          <cell r="H238" t="str">
            <v>N</v>
          </cell>
          <cell r="J238" t="str">
            <v>套</v>
          </cell>
          <cell r="K238" t="str">
            <v>150.05.22007</v>
          </cell>
        </row>
        <row r="239">
          <cell r="B239" t="str">
            <v>150.05.22009</v>
          </cell>
          <cell r="C239" t="str">
            <v>DN65 2通外螺纹阀+开关型执行器</v>
          </cell>
          <cell r="D239" t="str">
            <v>VN2065N+AT1000</v>
          </cell>
          <cell r="E239" t="str">
            <v>2路无源触点DI反馈，DN65、1000N 、行程:20mm、关断水压差≤0.40MPa,1000N 浮点型 驱动器、电源：24VAC</v>
          </cell>
          <cell r="F239">
            <v>1840</v>
          </cell>
          <cell r="G239">
            <v>20</v>
          </cell>
          <cell r="H239" t="str">
            <v>N</v>
          </cell>
          <cell r="J239" t="str">
            <v>套</v>
          </cell>
          <cell r="K239" t="str">
            <v>150.05.22009</v>
          </cell>
        </row>
        <row r="240">
          <cell r="B240" t="str">
            <v>150.05.22013</v>
          </cell>
          <cell r="C240" t="str">
            <v>DN80 2通外螺纹阀+开关型执行器</v>
          </cell>
          <cell r="D240" t="str">
            <v>VN2080N+AT1800</v>
          </cell>
          <cell r="E240" t="str">
            <v>2路无源触点DI反馈，DN80、1800N 、行程:40mm、关断水压差≤0.50MPa,1800N 浮点型 驱动器、电源：24VAC</v>
          </cell>
          <cell r="F240">
            <v>2867.5</v>
          </cell>
          <cell r="G240">
            <v>20</v>
          </cell>
          <cell r="H240" t="str">
            <v>N</v>
          </cell>
          <cell r="J240" t="str">
            <v>套</v>
          </cell>
          <cell r="K240" t="str">
            <v>150.05.22013</v>
          </cell>
        </row>
        <row r="241">
          <cell r="B241" t="str">
            <v>二通开关阀.法兰</v>
          </cell>
        </row>
        <row r="242">
          <cell r="B242" t="str">
            <v>150.05.22034</v>
          </cell>
          <cell r="C242" t="str">
            <v>DN15 2通法兰阀+开关型执行器</v>
          </cell>
          <cell r="D242" t="str">
            <v>VF2015N+AT0500</v>
          </cell>
          <cell r="E242" t="str">
            <v>2路无源触点DI反馈，DN15、500N、行程:20mm、关断水压差≤0.40MPa；500N 浮点型 驱动器、电源：24VAC</v>
          </cell>
          <cell r="F242">
            <v>967.5</v>
          </cell>
          <cell r="G242">
            <v>20</v>
          </cell>
          <cell r="H242" t="str">
            <v>N</v>
          </cell>
          <cell r="J242" t="str">
            <v>套</v>
          </cell>
          <cell r="K242" t="str">
            <v>150.05.22034</v>
          </cell>
        </row>
        <row r="243">
          <cell r="B243" t="str">
            <v>150.05.22035</v>
          </cell>
          <cell r="C243" t="str">
            <v>DN20 2通法兰阀+开关型执行器</v>
          </cell>
          <cell r="D243" t="str">
            <v>VF2020N+AT0500</v>
          </cell>
          <cell r="E243" t="str">
            <v>2路无源触点DI反馈，DN20、500N 、行程:20mm、关断水压差≤0.40MPa；500N 浮点型 驱动器、电源：24VAC</v>
          </cell>
          <cell r="F243">
            <v>982.5</v>
          </cell>
          <cell r="G243">
            <v>20</v>
          </cell>
          <cell r="H243" t="str">
            <v>N</v>
          </cell>
          <cell r="J243" t="str">
            <v>套</v>
          </cell>
          <cell r="K243" t="str">
            <v>150.05.22035</v>
          </cell>
        </row>
        <row r="244">
          <cell r="B244" t="str">
            <v>150.05.22036</v>
          </cell>
          <cell r="C244" t="str">
            <v>DN25 2通法兰阀+开关型执行器</v>
          </cell>
          <cell r="D244" t="str">
            <v>VF2025N+AT0500</v>
          </cell>
          <cell r="E244" t="str">
            <v>2路无源触点DI反馈，DN25、500N、行程:20mm、关断水压差≤0.35MPa；500N 浮点型 驱动器、电源：24VAC</v>
          </cell>
          <cell r="F244">
            <v>1063.75</v>
          </cell>
          <cell r="G244">
            <v>20</v>
          </cell>
          <cell r="H244" t="str">
            <v>N</v>
          </cell>
          <cell r="J244" t="str">
            <v>套</v>
          </cell>
          <cell r="K244" t="str">
            <v>150.05.22036</v>
          </cell>
        </row>
        <row r="245">
          <cell r="B245" t="str">
            <v>150.05.22037</v>
          </cell>
          <cell r="C245" t="str">
            <v>DN32 2通法兰阀+开关型执行器</v>
          </cell>
          <cell r="D245" t="str">
            <v>VF2032N+AT0500</v>
          </cell>
          <cell r="E245" t="str">
            <v>2路无源触点DI反馈，DN32、500N、行程:20mm、关断水压差≤0.30MPa；500N 浮点型 驱动器、电源：24VAC</v>
          </cell>
          <cell r="F245">
            <v>1124.5</v>
          </cell>
          <cell r="G245">
            <v>20</v>
          </cell>
          <cell r="H245" t="str">
            <v>N</v>
          </cell>
          <cell r="J245" t="str">
            <v>套</v>
          </cell>
          <cell r="K245" t="str">
            <v>150.05.22037</v>
          </cell>
        </row>
        <row r="246">
          <cell r="B246" t="str">
            <v>150.05.22038</v>
          </cell>
          <cell r="C246" t="str">
            <v>DN40 2通法兰阀+开关型执行器</v>
          </cell>
          <cell r="D246" t="str">
            <v>VF2040N+AT0500</v>
          </cell>
          <cell r="E246" t="str">
            <v>2路无源触点DI反馈，DN40、500N、 行程:20mm、关断水压差≤0.30MPa；500N 浮点型 驱动器、电源：24VAC</v>
          </cell>
          <cell r="F246">
            <v>1216</v>
          </cell>
          <cell r="G246">
            <v>20</v>
          </cell>
          <cell r="H246" t="str">
            <v>N</v>
          </cell>
          <cell r="J246" t="str">
            <v>套</v>
          </cell>
          <cell r="K246" t="str">
            <v>150.05.22038</v>
          </cell>
        </row>
        <row r="247">
          <cell r="B247" t="str">
            <v>150.05.22039</v>
          </cell>
          <cell r="C247" t="str">
            <v>DN50 2通法兰阀+开关型执行器</v>
          </cell>
          <cell r="D247" t="str">
            <v>VF2050N+AT1000</v>
          </cell>
          <cell r="E247" t="str">
            <v>2路无源触点DI反馈，DN50、1000N 、行程:20mm、关断水压差≤0.35MPa；1000N 浮点型 驱动器、电源：24VAC</v>
          </cell>
          <cell r="F247">
            <v>1506.25</v>
          </cell>
          <cell r="G247">
            <v>20</v>
          </cell>
          <cell r="H247" t="str">
            <v>N</v>
          </cell>
          <cell r="J247" t="str">
            <v>套</v>
          </cell>
          <cell r="K247" t="str">
            <v>150.05.22039</v>
          </cell>
        </row>
        <row r="248">
          <cell r="B248" t="str">
            <v>150.05.22011</v>
          </cell>
          <cell r="C248" t="str">
            <v>DN65 2通法兰阀+开关型执行器</v>
          </cell>
          <cell r="D248" t="str">
            <v>VF2065N+AT1800</v>
          </cell>
          <cell r="E248" t="str">
            <v>2路无源触点DI反馈，DN65、1800N、行程:20mm、 关断水压差≤0.60MPa,1800N 浮点型 驱动器、电源：24VAC</v>
          </cell>
          <cell r="F248">
            <v>2745</v>
          </cell>
          <cell r="G248">
            <v>20</v>
          </cell>
          <cell r="H248" t="str">
            <v>N</v>
          </cell>
          <cell r="J248" t="str">
            <v>套</v>
          </cell>
          <cell r="K248" t="str">
            <v>150.05.22011</v>
          </cell>
        </row>
        <row r="249">
          <cell r="B249" t="str">
            <v>150.05.22015</v>
          </cell>
          <cell r="C249" t="str">
            <v>DN80 2通法兰阀+开关型执行器</v>
          </cell>
          <cell r="D249" t="str">
            <v>VF2080N+AT1800</v>
          </cell>
          <cell r="E249" t="str">
            <v>2路无源触点DI反馈，DN80、1800N、行程:40mm、关断水压差≤0.50MPa,1800N 浮点型 驱动器、电源：24VAC</v>
          </cell>
          <cell r="F249">
            <v>2915.5</v>
          </cell>
          <cell r="G249">
            <v>20</v>
          </cell>
          <cell r="H249" t="str">
            <v>N</v>
          </cell>
          <cell r="J249" t="str">
            <v>套</v>
          </cell>
          <cell r="K249" t="str">
            <v>150.05.22015</v>
          </cell>
        </row>
        <row r="250">
          <cell r="B250" t="str">
            <v>150.05.22017</v>
          </cell>
          <cell r="C250" t="str">
            <v>DN100 2通法兰阀+开关型执行器</v>
          </cell>
          <cell r="D250" t="str">
            <v>VF2100N+AT3000</v>
          </cell>
          <cell r="E250" t="str">
            <v>2路无源触点DI反馈，DN100、3000N 、行程:40mm、关断水压差≤0.35MPa,3000N 浮点型 驱动器、电源：24VAC</v>
          </cell>
          <cell r="F250">
            <v>3642.5</v>
          </cell>
          <cell r="G250">
            <v>20</v>
          </cell>
          <cell r="H250" t="str">
            <v>N</v>
          </cell>
          <cell r="J250" t="str">
            <v>套</v>
          </cell>
          <cell r="K250" t="str">
            <v>150.05.22017</v>
          </cell>
        </row>
        <row r="251">
          <cell r="B251" t="str">
            <v>150.05.22019</v>
          </cell>
          <cell r="C251" t="str">
            <v>DN125 2通法兰阀+开关型执行器</v>
          </cell>
          <cell r="D251" t="str">
            <v>VF2125N+AT3000</v>
          </cell>
          <cell r="E251" t="str">
            <v>2路无源触点DI反馈，DN125、3000N、 行程:40mm、关断水压差≤0.60MPa,3000N 浮点型 驱动器、电源：24VAC</v>
          </cell>
          <cell r="F251">
            <v>4885</v>
          </cell>
          <cell r="G251">
            <v>20</v>
          </cell>
          <cell r="H251" t="str">
            <v>N</v>
          </cell>
          <cell r="J251" t="str">
            <v>套</v>
          </cell>
          <cell r="K251" t="str">
            <v>150.05.22019</v>
          </cell>
        </row>
        <row r="252">
          <cell r="B252" t="str">
            <v>150.05.22021</v>
          </cell>
          <cell r="C252" t="str">
            <v>DN150 2通法兰阀+开关型执行器</v>
          </cell>
          <cell r="D252" t="str">
            <v>VF2150N+AT3000</v>
          </cell>
          <cell r="E252" t="str">
            <v>2路无源触点DI反馈，DN150、3000N、 行程:40mm、关断水压差≤0.40MPa,3000N 浮点型 驱动器、电源：24VAC</v>
          </cell>
          <cell r="F252">
            <v>5610</v>
          </cell>
          <cell r="G252">
            <v>20</v>
          </cell>
          <cell r="H252" t="str">
            <v>N</v>
          </cell>
          <cell r="J252" t="str">
            <v>套</v>
          </cell>
          <cell r="K252" t="str">
            <v>150.05.22021</v>
          </cell>
        </row>
        <row r="253">
          <cell r="B253" t="str">
            <v>150.05.22023</v>
          </cell>
          <cell r="C253" t="str">
            <v>DN200 2通法兰阀+开关型执行器</v>
          </cell>
          <cell r="D253" t="str">
            <v>VF2200N+AT6500</v>
          </cell>
          <cell r="E253" t="str">
            <v>2路无源触点DI反馈，DN200、6500N、行程:40mm、关断水压差≤0.20/0.60MPa,6500N 浮点型 驱动器、电源：220VAC</v>
          </cell>
          <cell r="F253">
            <v>14250</v>
          </cell>
          <cell r="G253">
            <v>30</v>
          </cell>
          <cell r="H253" t="str">
            <v>N</v>
          </cell>
          <cell r="J253" t="str">
            <v>套</v>
          </cell>
          <cell r="K253" t="str">
            <v>150.05.22023</v>
          </cell>
        </row>
        <row r="254">
          <cell r="B254" t="str">
            <v>150.05.22026</v>
          </cell>
          <cell r="C254" t="str">
            <v>DN250 2通法兰阀+开关型执行器</v>
          </cell>
          <cell r="D254" t="str">
            <v>VF2250N+AT16000</v>
          </cell>
          <cell r="E254" t="str">
            <v>2路无源触点DI反馈，DN250、16000N、行程:100mm、 关断水压差≤0.30MPa；16000N 开关型 驱动器、最大行程102mm</v>
          </cell>
          <cell r="F254">
            <v>27500</v>
          </cell>
          <cell r="G254">
            <v>30</v>
          </cell>
          <cell r="H254" t="str">
            <v>N</v>
          </cell>
          <cell r="J254" t="str">
            <v>套</v>
          </cell>
          <cell r="K254" t="str">
            <v>150.05.22026</v>
          </cell>
        </row>
        <row r="255">
          <cell r="B255" t="str">
            <v>150.05.22027</v>
          </cell>
          <cell r="C255" t="str">
            <v>DN300 2通法兰阀+开关型执行器</v>
          </cell>
          <cell r="D255" t="str">
            <v>VF2300N+AT16000</v>
          </cell>
          <cell r="E255" t="str">
            <v>2路无源触点DI反馈，DN300、16000N 、行程:100mm、关断水压差≤0.60MPa；16000N 开关型 驱动器、最大行程102mm</v>
          </cell>
          <cell r="F255">
            <v>41145.75</v>
          </cell>
          <cell r="G255">
            <v>30</v>
          </cell>
          <cell r="H255" t="str">
            <v>N</v>
          </cell>
          <cell r="J255" t="str">
            <v>套</v>
          </cell>
          <cell r="K255" t="str">
            <v>150.05.22027</v>
          </cell>
        </row>
        <row r="256">
          <cell r="B256" t="str">
            <v>动态平衡电动调节阀</v>
          </cell>
        </row>
        <row r="257">
          <cell r="B257" t="str">
            <v>150.05.29400</v>
          </cell>
          <cell r="C257" t="str">
            <v>动态流量平衡电动调节阀</v>
          </cell>
          <cell r="D257" t="str">
            <v>AF2025N+MT0500</v>
          </cell>
          <cell r="E257" t="str">
            <v>DN25、500N、关断水压差≤0.35MPa</v>
          </cell>
          <cell r="F257">
            <v>3632.5</v>
          </cell>
          <cell r="G257">
            <v>30</v>
          </cell>
          <cell r="H257" t="str">
            <v>N</v>
          </cell>
          <cell r="J257" t="str">
            <v>套</v>
          </cell>
          <cell r="K257" t="str">
            <v>150.05.29400</v>
          </cell>
        </row>
        <row r="258">
          <cell r="B258" t="str">
            <v>150.05.29401</v>
          </cell>
          <cell r="C258" t="str">
            <v>动态流量平衡电动调节阀</v>
          </cell>
          <cell r="D258" t="str">
            <v>AF2032N+MT0500</v>
          </cell>
          <cell r="E258" t="str">
            <v>DN32、500N、关断水压差≤0.30MPa</v>
          </cell>
          <cell r="F258">
            <v>3750</v>
          </cell>
          <cell r="G258">
            <v>30</v>
          </cell>
          <cell r="H258" t="str">
            <v>N</v>
          </cell>
          <cell r="J258" t="str">
            <v>套</v>
          </cell>
          <cell r="K258" t="str">
            <v>150.05.29401</v>
          </cell>
        </row>
        <row r="259">
          <cell r="B259" t="str">
            <v>150.05.29402</v>
          </cell>
          <cell r="C259" t="str">
            <v>动态流量平衡电动调节阀</v>
          </cell>
          <cell r="D259" t="str">
            <v>AF2040N+MT0500</v>
          </cell>
          <cell r="E259" t="str">
            <v>DN40、500N、 关断水压差≤0.30MPa</v>
          </cell>
          <cell r="F259">
            <v>4000</v>
          </cell>
          <cell r="G259">
            <v>30</v>
          </cell>
          <cell r="H259" t="str">
            <v>N</v>
          </cell>
          <cell r="J259" t="str">
            <v>套</v>
          </cell>
          <cell r="K259" t="str">
            <v>150.05.29402</v>
          </cell>
        </row>
        <row r="260">
          <cell r="B260" t="str">
            <v>150.05.29403</v>
          </cell>
          <cell r="C260" t="str">
            <v>动态流量平衡电动调节阀</v>
          </cell>
          <cell r="D260" t="str">
            <v>AF2050N+MT1000</v>
          </cell>
          <cell r="E260" t="str">
            <v>DN50、1000N 、关断水压差≤0.35MPa</v>
          </cell>
          <cell r="F260">
            <v>5262.5</v>
          </cell>
          <cell r="G260">
            <v>30</v>
          </cell>
          <cell r="H260" t="str">
            <v>N</v>
          </cell>
          <cell r="J260" t="str">
            <v>套</v>
          </cell>
          <cell r="K260" t="str">
            <v>150.05.29403</v>
          </cell>
        </row>
        <row r="261">
          <cell r="B261" t="str">
            <v>150.05.29404</v>
          </cell>
          <cell r="C261" t="str">
            <v>动态流量平衡电动调节阀</v>
          </cell>
          <cell r="D261" t="str">
            <v>AF2065N+MT1800</v>
          </cell>
          <cell r="E261" t="str">
            <v>DN65、1800N、 关断水压差≤0.60MPa</v>
          </cell>
          <cell r="F261">
            <v>6675</v>
          </cell>
          <cell r="G261">
            <v>30</v>
          </cell>
          <cell r="H261" t="str">
            <v>N</v>
          </cell>
          <cell r="J261" t="str">
            <v>套</v>
          </cell>
          <cell r="K261" t="str">
            <v>150.05.29404</v>
          </cell>
        </row>
        <row r="262">
          <cell r="B262" t="str">
            <v>150.05.29405</v>
          </cell>
          <cell r="C262" t="str">
            <v>动态流量平衡电动调节阀</v>
          </cell>
          <cell r="D262" t="str">
            <v>AF2080N+MT1800</v>
          </cell>
          <cell r="E262" t="str">
            <v>DN80、1800N、关断水压差≤0.50MPa</v>
          </cell>
          <cell r="F262">
            <v>7137.5</v>
          </cell>
          <cell r="G262">
            <v>30</v>
          </cell>
          <cell r="H262" t="str">
            <v>N</v>
          </cell>
          <cell r="J262" t="str">
            <v>套</v>
          </cell>
          <cell r="K262" t="str">
            <v>150.05.29405</v>
          </cell>
        </row>
        <row r="263">
          <cell r="B263" t="str">
            <v>150.05.29406</v>
          </cell>
          <cell r="C263" t="str">
            <v>动态流量平衡电动调节阀</v>
          </cell>
          <cell r="D263" t="str">
            <v>AF2100N+MT3000</v>
          </cell>
          <cell r="E263" t="str">
            <v>DN100、3000N 、关断水压差≤0.35MPa</v>
          </cell>
          <cell r="F263">
            <v>8075</v>
          </cell>
          <cell r="G263">
            <v>30</v>
          </cell>
          <cell r="H263" t="str">
            <v>N</v>
          </cell>
          <cell r="J263" t="str">
            <v>套</v>
          </cell>
          <cell r="K263" t="str">
            <v>150.05.29406</v>
          </cell>
        </row>
        <row r="264">
          <cell r="B264" t="str">
            <v>150.05.29407</v>
          </cell>
          <cell r="C264" t="str">
            <v>动态流量平衡电动调节阀</v>
          </cell>
          <cell r="D264" t="str">
            <v>AF2125N+MT3000</v>
          </cell>
          <cell r="E264" t="str">
            <v>DN125、3000N、 关断水压差≤0.60MPa</v>
          </cell>
          <cell r="F264">
            <v>11125</v>
          </cell>
          <cell r="G264">
            <v>30</v>
          </cell>
          <cell r="H264" t="str">
            <v>N</v>
          </cell>
          <cell r="J264" t="str">
            <v>套</v>
          </cell>
          <cell r="K264" t="str">
            <v>150.05.29407</v>
          </cell>
        </row>
        <row r="265">
          <cell r="B265" t="str">
            <v>150.05.29408</v>
          </cell>
          <cell r="C265" t="str">
            <v>动态流量平衡电动调节阀</v>
          </cell>
          <cell r="D265" t="str">
            <v>AF2150N+MT3000</v>
          </cell>
          <cell r="E265" t="str">
            <v>DN150、3000N、 关断水压差≤0.40MPa</v>
          </cell>
          <cell r="F265">
            <v>13000</v>
          </cell>
          <cell r="G265">
            <v>30</v>
          </cell>
          <cell r="H265" t="str">
            <v>N</v>
          </cell>
          <cell r="J265" t="str">
            <v>套</v>
          </cell>
          <cell r="K265" t="str">
            <v>150.05.29408</v>
          </cell>
        </row>
        <row r="266">
          <cell r="B266" t="str">
            <v>150.05.29409</v>
          </cell>
          <cell r="C266" t="str">
            <v>动态流量平衡电动调节阀</v>
          </cell>
          <cell r="D266" t="str">
            <v>AF2200N+MT3000</v>
          </cell>
          <cell r="E266" t="str">
            <v>DN200、3000N、关断水压差≤0.20MPa</v>
          </cell>
          <cell r="F266">
            <v>40000</v>
          </cell>
          <cell r="G266">
            <v>30</v>
          </cell>
          <cell r="H266" t="str">
            <v>N</v>
          </cell>
          <cell r="J266" t="str">
            <v>套</v>
          </cell>
          <cell r="K266" t="str">
            <v>150.05.29409</v>
          </cell>
        </row>
        <row r="267">
          <cell r="B267" t="str">
            <v>蝶阀</v>
          </cell>
        </row>
        <row r="268">
          <cell r="B268" t="str">
            <v>150.05.29000</v>
          </cell>
          <cell r="C268" t="str">
            <v>DN50开关型蝶阀</v>
          </cell>
          <cell r="D268" t="str">
            <v>BVE-050D</v>
          </cell>
          <cell r="E268" t="str">
            <v>220VAC供电，2路无源触点DI反馈，DN50，开关型，对夹式中线蝶阀</v>
          </cell>
          <cell r="F268">
            <v>2475</v>
          </cell>
          <cell r="G268">
            <v>20</v>
          </cell>
          <cell r="H268" t="str">
            <v>N</v>
          </cell>
          <cell r="J268" t="str">
            <v>套</v>
          </cell>
          <cell r="K268" t="str">
            <v>150.05.29000</v>
          </cell>
        </row>
        <row r="269">
          <cell r="B269" t="str">
            <v>150.05.29001</v>
          </cell>
          <cell r="C269" t="str">
            <v>DN65开关型蝶阀</v>
          </cell>
          <cell r="D269" t="str">
            <v>BVE-065D</v>
          </cell>
          <cell r="E269" t="str">
            <v>220VAC供电，2路无源触点DI反馈，DN65，开关型，对夹式中线蝶阀</v>
          </cell>
          <cell r="F269">
            <v>2625</v>
          </cell>
          <cell r="G269">
            <v>20</v>
          </cell>
          <cell r="H269" t="str">
            <v>N</v>
          </cell>
          <cell r="J269" t="str">
            <v>套</v>
          </cell>
          <cell r="K269" t="str">
            <v>150.05.29001</v>
          </cell>
        </row>
        <row r="270">
          <cell r="B270" t="str">
            <v>150.05.29002</v>
          </cell>
          <cell r="C270" t="str">
            <v>DN80开关型蝶阀</v>
          </cell>
          <cell r="D270" t="str">
            <v>BVE-080D</v>
          </cell>
          <cell r="E270" t="str">
            <v>220VAC供电，2路无源触点DI反馈，DN80，开关型，对夹式中线蝶阀</v>
          </cell>
          <cell r="F270">
            <v>2505</v>
          </cell>
          <cell r="G270">
            <v>20</v>
          </cell>
          <cell r="H270" t="str">
            <v>N</v>
          </cell>
          <cell r="J270" t="str">
            <v>套</v>
          </cell>
          <cell r="K270" t="str">
            <v>150.05.29002</v>
          </cell>
        </row>
        <row r="271">
          <cell r="B271" t="str">
            <v>150.05.29003</v>
          </cell>
          <cell r="C271" t="str">
            <v>DN100开关型蝶阀</v>
          </cell>
          <cell r="D271" t="str">
            <v>BVE-100D</v>
          </cell>
          <cell r="E271" t="str">
            <v>220VAC供电，2路无源触点DI反馈，DN100，开关型，对夹式中线蝶阀</v>
          </cell>
          <cell r="F271">
            <v>3375</v>
          </cell>
          <cell r="G271">
            <v>20</v>
          </cell>
          <cell r="H271" t="str">
            <v>N</v>
          </cell>
          <cell r="J271" t="str">
            <v>套</v>
          </cell>
          <cell r="K271" t="str">
            <v>150.05.29003</v>
          </cell>
        </row>
        <row r="272">
          <cell r="B272" t="str">
            <v>150.05.29004</v>
          </cell>
          <cell r="C272" t="str">
            <v>DN125开关型蝶阀</v>
          </cell>
          <cell r="D272" t="str">
            <v>BVE-125D</v>
          </cell>
          <cell r="E272" t="str">
            <v>220VAC供电，2路无源触点DI反馈，DN125，开关型，对夹式中线蝶阀</v>
          </cell>
          <cell r="F272">
            <v>3625</v>
          </cell>
          <cell r="G272">
            <v>20</v>
          </cell>
          <cell r="H272" t="str">
            <v>N</v>
          </cell>
          <cell r="J272" t="str">
            <v>套</v>
          </cell>
          <cell r="K272" t="str">
            <v>150.05.29004</v>
          </cell>
        </row>
        <row r="273">
          <cell r="B273" t="str">
            <v>150.05.29005</v>
          </cell>
          <cell r="C273" t="str">
            <v>DN150开关型蝶阀</v>
          </cell>
          <cell r="D273" t="str">
            <v>BVE-150D</v>
          </cell>
          <cell r="E273" t="str">
            <v>220VAC供电，2路无源触点DI反馈，DN150，开关型，对夹式中线蝶阀</v>
          </cell>
          <cell r="F273">
            <v>3875</v>
          </cell>
          <cell r="G273">
            <v>20</v>
          </cell>
          <cell r="H273" t="str">
            <v>N</v>
          </cell>
          <cell r="J273" t="str">
            <v>套</v>
          </cell>
          <cell r="K273" t="str">
            <v>150.05.29005</v>
          </cell>
        </row>
        <row r="274">
          <cell r="B274" t="str">
            <v>150.05.29006</v>
          </cell>
          <cell r="C274" t="str">
            <v>DN200开关型蝶阀</v>
          </cell>
          <cell r="D274" t="str">
            <v>BVE-200D</v>
          </cell>
          <cell r="E274" t="str">
            <v>220VAC供电，2路无源触点DI反馈，DN200，开关型，对夹式中线蝶阀</v>
          </cell>
          <cell r="F274">
            <v>4500</v>
          </cell>
          <cell r="G274">
            <v>20</v>
          </cell>
          <cell r="H274" t="str">
            <v>N</v>
          </cell>
          <cell r="J274" t="str">
            <v>套</v>
          </cell>
          <cell r="K274" t="str">
            <v>150.05.29006</v>
          </cell>
        </row>
        <row r="275">
          <cell r="B275" t="str">
            <v>150.05.29007</v>
          </cell>
          <cell r="C275" t="str">
            <v>DN250开关型蝶阀</v>
          </cell>
          <cell r="D275" t="str">
            <v>BVE-250D</v>
          </cell>
          <cell r="E275" t="str">
            <v>220VAC供电，2路无源触点DI反馈，DN250，开关型，对夹式中线蝶阀</v>
          </cell>
          <cell r="F275">
            <v>5500</v>
          </cell>
          <cell r="G275">
            <v>20</v>
          </cell>
          <cell r="H275" t="str">
            <v>N</v>
          </cell>
          <cell r="J275" t="str">
            <v>套</v>
          </cell>
          <cell r="K275" t="str">
            <v>150.05.29007</v>
          </cell>
        </row>
        <row r="276">
          <cell r="B276" t="str">
            <v>150.05.29008</v>
          </cell>
          <cell r="C276" t="str">
            <v>DN300开关型蝶阀</v>
          </cell>
          <cell r="D276" t="str">
            <v>BVE-300D</v>
          </cell>
          <cell r="E276" t="str">
            <v>220VAC供电，2路无源触点DI反馈，DN300，开关型，对夹式中线蝶阀</v>
          </cell>
          <cell r="F276">
            <v>8397.5</v>
          </cell>
          <cell r="G276">
            <v>20</v>
          </cell>
          <cell r="H276" t="str">
            <v>N</v>
          </cell>
          <cell r="J276" t="str">
            <v>套</v>
          </cell>
          <cell r="K276" t="str">
            <v>150.05.29008</v>
          </cell>
        </row>
        <row r="277">
          <cell r="B277" t="str">
            <v>150.05.29009</v>
          </cell>
          <cell r="C277" t="str">
            <v>DN350开关型蝶阀</v>
          </cell>
          <cell r="D277" t="str">
            <v>BVE-350D</v>
          </cell>
          <cell r="E277" t="str">
            <v>220VAC供电，2路无源触点DI反馈，DN350，开关型，对夹式中线蝶阀</v>
          </cell>
          <cell r="F277">
            <v>9375</v>
          </cell>
          <cell r="G277">
            <v>20</v>
          </cell>
          <cell r="H277" t="str">
            <v>N</v>
          </cell>
          <cell r="J277" t="str">
            <v>套</v>
          </cell>
          <cell r="K277" t="str">
            <v>150.05.29009</v>
          </cell>
        </row>
        <row r="278">
          <cell r="B278" t="str">
            <v>150.05.29010</v>
          </cell>
          <cell r="C278" t="str">
            <v>DN400开关型蝶阀</v>
          </cell>
          <cell r="D278" t="str">
            <v>BVE-400D</v>
          </cell>
          <cell r="E278" t="str">
            <v>220VAC供电，2路无源触点DI反馈，DN400，开关型，对夹式中线蝶阀</v>
          </cell>
          <cell r="F278">
            <v>14250</v>
          </cell>
          <cell r="G278">
            <v>30</v>
          </cell>
          <cell r="H278" t="str">
            <v>N</v>
          </cell>
          <cell r="J278" t="str">
            <v>套</v>
          </cell>
          <cell r="K278" t="str">
            <v>150.05.29010</v>
          </cell>
        </row>
        <row r="279">
          <cell r="B279" t="str">
            <v>150.05.29011</v>
          </cell>
          <cell r="C279" t="str">
            <v>DN450开关型蝶阀</v>
          </cell>
          <cell r="D279" t="str">
            <v>BVE-450D</v>
          </cell>
          <cell r="E279" t="str">
            <v>380VAC供电，2路无源触点DI反馈，DN450，开关型，对夹式中线蝶阀</v>
          </cell>
          <cell r="F279">
            <v>15962.5</v>
          </cell>
          <cell r="G279">
            <v>30</v>
          </cell>
          <cell r="H279" t="str">
            <v>N</v>
          </cell>
          <cell r="J279" t="str">
            <v>套</v>
          </cell>
          <cell r="K279" t="str">
            <v>150.05.29011</v>
          </cell>
        </row>
        <row r="280">
          <cell r="B280" t="str">
            <v>150.05.29012</v>
          </cell>
          <cell r="C280" t="str">
            <v>DN500开关型蝶阀</v>
          </cell>
          <cell r="D280" t="str">
            <v>BVE-500D</v>
          </cell>
          <cell r="E280" t="str">
            <v>380VAC供电，2路无源触点DI反馈，DN500，开关型，对夹式中线蝶阀</v>
          </cell>
          <cell r="F280">
            <v>20000</v>
          </cell>
          <cell r="G280">
            <v>30</v>
          </cell>
          <cell r="H280" t="str">
            <v>N</v>
          </cell>
          <cell r="J280" t="str">
            <v>套</v>
          </cell>
          <cell r="K280" t="str">
            <v>150.05.29012</v>
          </cell>
        </row>
        <row r="281">
          <cell r="B281" t="str">
            <v>150.05.29013</v>
          </cell>
          <cell r="C281" t="str">
            <v>DN600开关型蝶阀</v>
          </cell>
          <cell r="D281" t="str">
            <v>BVE-600D</v>
          </cell>
          <cell r="E281" t="str">
            <v>380VAC供电，2路无源触点DI反馈，DN600，开关型，对夹式中线蝶阀</v>
          </cell>
          <cell r="F281">
            <v>38750</v>
          </cell>
          <cell r="G281">
            <v>30</v>
          </cell>
          <cell r="H281" t="str">
            <v>N</v>
          </cell>
          <cell r="J281" t="str">
            <v>套</v>
          </cell>
          <cell r="K281" t="str">
            <v>150.05.29013</v>
          </cell>
        </row>
        <row r="282">
          <cell r="B282" t="str">
            <v>150.05.29014</v>
          </cell>
          <cell r="C282" t="str">
            <v>DN50调节型蝶阀</v>
          </cell>
          <cell r="D282" t="str">
            <v>BVE-050A</v>
          </cell>
          <cell r="E282" t="str">
            <v>220VAC供电，DN50，调节型，对夹式中线蝶阀</v>
          </cell>
          <cell r="F282">
            <v>4375</v>
          </cell>
          <cell r="G282">
            <v>20</v>
          </cell>
          <cell r="H282" t="str">
            <v>N</v>
          </cell>
          <cell r="J282" t="str">
            <v>套</v>
          </cell>
          <cell r="K282" t="str">
            <v>150.05.29014</v>
          </cell>
        </row>
        <row r="283">
          <cell r="B283" t="str">
            <v>150.05.29015</v>
          </cell>
          <cell r="C283" t="str">
            <v>DN65调节型蝶阀</v>
          </cell>
          <cell r="D283" t="str">
            <v>BVE-065A</v>
          </cell>
          <cell r="E283" t="str">
            <v>220VAC供电，DN65，调节型，对夹式中线蝶阀</v>
          </cell>
          <cell r="F283">
            <v>4625</v>
          </cell>
          <cell r="G283">
            <v>20</v>
          </cell>
          <cell r="H283" t="str">
            <v>N</v>
          </cell>
          <cell r="J283" t="str">
            <v>套</v>
          </cell>
          <cell r="K283" t="str">
            <v>150.05.29015</v>
          </cell>
        </row>
        <row r="284">
          <cell r="B284" t="str">
            <v>150.05.29016</v>
          </cell>
          <cell r="C284" t="str">
            <v>DN80调节型蝶阀</v>
          </cell>
          <cell r="D284" t="str">
            <v>BVE-080A</v>
          </cell>
          <cell r="E284" t="str">
            <v>220VAC供电，DN80，调节型，对夹式中线蝶阀</v>
          </cell>
          <cell r="F284">
            <v>4750</v>
          </cell>
          <cell r="G284">
            <v>20</v>
          </cell>
          <cell r="H284" t="str">
            <v>N</v>
          </cell>
          <cell r="J284" t="str">
            <v>套</v>
          </cell>
          <cell r="K284" t="str">
            <v>150.05.29016</v>
          </cell>
        </row>
        <row r="285">
          <cell r="B285" t="str">
            <v>150.05.29017</v>
          </cell>
          <cell r="C285" t="str">
            <v>DN100调节型蝶阀</v>
          </cell>
          <cell r="D285" t="str">
            <v>BVE-100A</v>
          </cell>
          <cell r="E285" t="str">
            <v>220VAC供电，DN100，调节型，对夹式中线蝶阀</v>
          </cell>
          <cell r="F285">
            <v>5687.5</v>
          </cell>
          <cell r="G285">
            <v>20</v>
          </cell>
          <cell r="H285" t="str">
            <v>N</v>
          </cell>
          <cell r="J285" t="str">
            <v>套</v>
          </cell>
          <cell r="K285" t="str">
            <v>150.05.29017</v>
          </cell>
        </row>
        <row r="286">
          <cell r="B286" t="str">
            <v>150.05.29018</v>
          </cell>
          <cell r="C286" t="str">
            <v>DN125调节型蝶阀</v>
          </cell>
          <cell r="D286" t="str">
            <v>BVE-125A</v>
          </cell>
          <cell r="E286" t="str">
            <v>220VAC供电，DN125，调节型，对夹式中线蝶阀</v>
          </cell>
          <cell r="F286">
            <v>5982.5</v>
          </cell>
          <cell r="G286">
            <v>20</v>
          </cell>
          <cell r="H286" t="str">
            <v>N</v>
          </cell>
          <cell r="J286" t="str">
            <v>套</v>
          </cell>
          <cell r="K286" t="str">
            <v>150.05.29018</v>
          </cell>
        </row>
        <row r="287">
          <cell r="B287" t="str">
            <v>150.05.29019</v>
          </cell>
          <cell r="C287" t="str">
            <v>DN150调节型蝶阀</v>
          </cell>
          <cell r="D287" t="str">
            <v>BVE-150A</v>
          </cell>
          <cell r="E287" t="str">
            <v>220VAC供电，DN150，调节型，对夹式中线蝶阀</v>
          </cell>
          <cell r="F287">
            <v>6250</v>
          </cell>
          <cell r="G287">
            <v>20</v>
          </cell>
          <cell r="H287" t="str">
            <v>N</v>
          </cell>
          <cell r="J287" t="str">
            <v>套</v>
          </cell>
          <cell r="K287" t="str">
            <v>150.05.29019</v>
          </cell>
        </row>
        <row r="288">
          <cell r="B288" t="str">
            <v>150.05.29020</v>
          </cell>
          <cell r="C288" t="str">
            <v>DN200调节型蝶阀</v>
          </cell>
          <cell r="D288" t="str">
            <v>BVE-200A</v>
          </cell>
          <cell r="E288" t="str">
            <v>220VAC供电，DN200，调节型，对夹式中线蝶阀</v>
          </cell>
          <cell r="F288">
            <v>7500</v>
          </cell>
          <cell r="G288">
            <v>20</v>
          </cell>
          <cell r="H288" t="str">
            <v>N</v>
          </cell>
          <cell r="J288" t="str">
            <v>套</v>
          </cell>
          <cell r="K288" t="str">
            <v>150.05.29020</v>
          </cell>
        </row>
        <row r="289">
          <cell r="B289" t="str">
            <v>150.05.29021</v>
          </cell>
          <cell r="C289" t="str">
            <v>DN250调节型蝶阀</v>
          </cell>
          <cell r="D289" t="str">
            <v>BVE-250A</v>
          </cell>
          <cell r="E289" t="str">
            <v>220VAC供电，DN250，调节型，对夹式中线蝶阀</v>
          </cell>
          <cell r="F289">
            <v>8672.5</v>
          </cell>
          <cell r="G289">
            <v>20</v>
          </cell>
          <cell r="H289" t="str">
            <v>N</v>
          </cell>
          <cell r="J289" t="str">
            <v>套</v>
          </cell>
          <cell r="K289" t="str">
            <v>150.05.29021</v>
          </cell>
        </row>
        <row r="290">
          <cell r="B290" t="str">
            <v>150.05.29022</v>
          </cell>
          <cell r="C290" t="str">
            <v>DN300调节型蝶阀</v>
          </cell>
          <cell r="D290" t="str">
            <v>BVE-300A</v>
          </cell>
          <cell r="E290" t="str">
            <v>220VAC供电，DN300，调节型，对夹式中线蝶阀</v>
          </cell>
          <cell r="F290">
            <v>11670</v>
          </cell>
          <cell r="G290">
            <v>20</v>
          </cell>
          <cell r="H290" t="str">
            <v>N</v>
          </cell>
          <cell r="J290" t="str">
            <v>套</v>
          </cell>
          <cell r="K290" t="str">
            <v>150.05.29022</v>
          </cell>
        </row>
        <row r="291">
          <cell r="B291" t="str">
            <v>150.05.29023</v>
          </cell>
          <cell r="C291" t="str">
            <v>DN350调节型蝶阀</v>
          </cell>
          <cell r="D291" t="str">
            <v>BVE-350A</v>
          </cell>
          <cell r="E291" t="str">
            <v>220VAC供电，DN350，调节型，对夹式中线蝶阀</v>
          </cell>
          <cell r="F291">
            <v>12480</v>
          </cell>
          <cell r="G291">
            <v>20</v>
          </cell>
          <cell r="H291" t="str">
            <v>N</v>
          </cell>
          <cell r="J291" t="str">
            <v>套</v>
          </cell>
          <cell r="K291" t="str">
            <v>150.05.29023</v>
          </cell>
        </row>
        <row r="292">
          <cell r="B292" t="str">
            <v>150.05.29024</v>
          </cell>
          <cell r="C292" t="str">
            <v>DN400调节型蝶阀</v>
          </cell>
          <cell r="D292" t="str">
            <v>BVE-400A</v>
          </cell>
          <cell r="E292" t="str">
            <v>220VAC供电，DN400，调节型，对夹式中线蝶阀</v>
          </cell>
          <cell r="F292">
            <v>18000</v>
          </cell>
          <cell r="G292">
            <v>30</v>
          </cell>
          <cell r="H292" t="str">
            <v>N</v>
          </cell>
          <cell r="J292" t="str">
            <v>套</v>
          </cell>
          <cell r="K292" t="str">
            <v>150.05.29024</v>
          </cell>
        </row>
        <row r="293">
          <cell r="B293" t="str">
            <v>150.05.29025</v>
          </cell>
          <cell r="C293" t="str">
            <v>DN450调节型蝶阀</v>
          </cell>
          <cell r="D293" t="str">
            <v>BVE-450A</v>
          </cell>
          <cell r="E293" t="str">
            <v>380VAC供电，DN450，调节型，对夹式中线蝶阀</v>
          </cell>
          <cell r="F293">
            <v>21250</v>
          </cell>
          <cell r="G293">
            <v>30</v>
          </cell>
          <cell r="H293" t="str">
            <v>N</v>
          </cell>
          <cell r="J293" t="str">
            <v>套</v>
          </cell>
          <cell r="K293" t="str">
            <v>150.05.29025</v>
          </cell>
        </row>
        <row r="294">
          <cell r="B294" t="str">
            <v>150.05.29026</v>
          </cell>
          <cell r="C294" t="str">
            <v>DN500调节型蝶阀</v>
          </cell>
          <cell r="D294" t="str">
            <v>BVE-500A</v>
          </cell>
          <cell r="E294" t="str">
            <v>380VAC供电，DN500，调节型，对夹式中线蝶阀</v>
          </cell>
          <cell r="F294">
            <v>23750</v>
          </cell>
          <cell r="G294">
            <v>30</v>
          </cell>
          <cell r="H294" t="str">
            <v>N</v>
          </cell>
          <cell r="J294" t="str">
            <v>套</v>
          </cell>
          <cell r="K294" t="str">
            <v>150.05.29026</v>
          </cell>
        </row>
        <row r="295">
          <cell r="B295" t="str">
            <v>150.05.29027</v>
          </cell>
          <cell r="C295" t="str">
            <v>DN600调节型蝶阀</v>
          </cell>
          <cell r="D295" t="str">
            <v>BVE-600A</v>
          </cell>
          <cell r="E295" t="str">
            <v>380VAC供电，DN600，调节型，对夹式中线蝶阀</v>
          </cell>
          <cell r="F295">
            <v>40000</v>
          </cell>
          <cell r="G295">
            <v>30</v>
          </cell>
          <cell r="H295" t="str">
            <v>N</v>
          </cell>
          <cell r="J295" t="str">
            <v>套</v>
          </cell>
          <cell r="K295" t="str">
            <v>150.05.29027</v>
          </cell>
        </row>
        <row r="296">
          <cell r="B296" t="str">
            <v>风机盘管温控阀</v>
          </cell>
        </row>
        <row r="297">
          <cell r="B297" t="str">
            <v>温控阀</v>
          </cell>
        </row>
        <row r="298">
          <cell r="B298" t="str">
            <v>150.05.29100</v>
          </cell>
          <cell r="C298" t="str">
            <v>DN15温控阀</v>
          </cell>
          <cell r="D298" t="str">
            <v>P2V-15</v>
          </cell>
          <cell r="F298">
            <v>105</v>
          </cell>
          <cell r="G298">
            <v>20</v>
          </cell>
          <cell r="H298" t="str">
            <v>N</v>
          </cell>
          <cell r="K298" t="str">
            <v>150.05.29100</v>
          </cell>
        </row>
        <row r="299">
          <cell r="B299" t="str">
            <v>150.05.29101</v>
          </cell>
          <cell r="C299" t="str">
            <v>DN20温控阀</v>
          </cell>
          <cell r="D299" t="str">
            <v>P2V-20</v>
          </cell>
          <cell r="F299">
            <v>110</v>
          </cell>
          <cell r="G299">
            <v>20</v>
          </cell>
          <cell r="H299" t="str">
            <v>N</v>
          </cell>
          <cell r="K299" t="str">
            <v>150.05.29101</v>
          </cell>
        </row>
        <row r="300">
          <cell r="B300" t="str">
            <v>150.05.29102</v>
          </cell>
          <cell r="C300" t="str">
            <v>DN25温控阀</v>
          </cell>
          <cell r="D300" t="str">
            <v>P2V-25</v>
          </cell>
          <cell r="F300">
            <v>115</v>
          </cell>
          <cell r="G300">
            <v>20</v>
          </cell>
          <cell r="H300" t="str">
            <v>N</v>
          </cell>
          <cell r="K300" t="str">
            <v>150.05.29102</v>
          </cell>
        </row>
        <row r="301">
          <cell r="B301" t="str">
            <v>电磁阀</v>
          </cell>
        </row>
        <row r="302">
          <cell r="B302" t="str">
            <v>150.05.29200</v>
          </cell>
          <cell r="C302" t="str">
            <v>DN15电磁阀</v>
          </cell>
          <cell r="D302" t="str">
            <v>FE2015</v>
          </cell>
          <cell r="F302">
            <v>167</v>
          </cell>
          <cell r="G302">
            <v>20</v>
          </cell>
          <cell r="H302" t="str">
            <v>N</v>
          </cell>
          <cell r="K302" t="str">
            <v>150.05.29200</v>
          </cell>
        </row>
        <row r="303">
          <cell r="B303" t="str">
            <v>150.05.29201</v>
          </cell>
          <cell r="C303" t="str">
            <v>DN20电磁阀</v>
          </cell>
          <cell r="D303" t="str">
            <v>FE2020</v>
          </cell>
          <cell r="F303">
            <v>198</v>
          </cell>
          <cell r="G303">
            <v>20</v>
          </cell>
          <cell r="H303" t="str">
            <v>N</v>
          </cell>
          <cell r="K303" t="str">
            <v>150.05.29201</v>
          </cell>
        </row>
        <row r="304">
          <cell r="B304" t="str">
            <v>150.05.29202</v>
          </cell>
          <cell r="C304" t="str">
            <v>DN25电磁阀</v>
          </cell>
          <cell r="D304" t="str">
            <v>FE2025</v>
          </cell>
          <cell r="F304">
            <v>284.5</v>
          </cell>
          <cell r="G304">
            <v>20</v>
          </cell>
          <cell r="H304" t="str">
            <v>N</v>
          </cell>
          <cell r="K304" t="str">
            <v>150.05.29202</v>
          </cell>
        </row>
        <row r="305">
          <cell r="B305" t="str">
            <v>150.05.29203</v>
          </cell>
          <cell r="C305" t="str">
            <v>DN32电磁阀</v>
          </cell>
          <cell r="D305" t="str">
            <v>FE2032</v>
          </cell>
          <cell r="F305">
            <v>432.5</v>
          </cell>
          <cell r="G305">
            <v>20</v>
          </cell>
          <cell r="H305" t="str">
            <v>N</v>
          </cell>
          <cell r="K305" t="str">
            <v>150.05.29203</v>
          </cell>
        </row>
        <row r="306">
          <cell r="B306" t="str">
            <v>150.05.29204</v>
          </cell>
          <cell r="C306" t="str">
            <v>DN40电磁阀</v>
          </cell>
          <cell r="D306" t="str">
            <v>FE2040</v>
          </cell>
          <cell r="F306">
            <v>494</v>
          </cell>
          <cell r="G306">
            <v>20</v>
          </cell>
          <cell r="H306" t="str">
            <v>N</v>
          </cell>
          <cell r="K306" t="str">
            <v>150.05.29204</v>
          </cell>
        </row>
        <row r="307">
          <cell r="B307" t="str">
            <v>150.05.29205</v>
          </cell>
          <cell r="C307" t="str">
            <v>DN50电磁阀</v>
          </cell>
          <cell r="D307" t="str">
            <v>FE2050</v>
          </cell>
          <cell r="F307">
            <v>741.25</v>
          </cell>
          <cell r="G307">
            <v>20</v>
          </cell>
          <cell r="H307" t="str">
            <v>N</v>
          </cell>
          <cell r="K307" t="str">
            <v>150.05.29205</v>
          </cell>
        </row>
        <row r="308">
          <cell r="B308" t="str">
            <v>风阀</v>
          </cell>
        </row>
        <row r="309">
          <cell r="B309" t="str">
            <v>开关型风阀驱动器</v>
          </cell>
        </row>
        <row r="310">
          <cell r="B310" t="str">
            <v>126.05.50321</v>
          </cell>
          <cell r="C310" t="str">
            <v>2Nm风阀执行器（开关型）</v>
          </cell>
          <cell r="D310" t="str">
            <v>D1-02</v>
          </cell>
          <cell r="E310" t="str">
            <v>24VAC,2 Nm,3 位,2线控制</v>
          </cell>
          <cell r="F310">
            <v>183.02624999999998</v>
          </cell>
          <cell r="G310">
            <v>20</v>
          </cell>
          <cell r="H310" t="str">
            <v>N</v>
          </cell>
          <cell r="J310" t="str">
            <v>只</v>
          </cell>
          <cell r="K310" t="str">
            <v>126.05.50321</v>
          </cell>
        </row>
        <row r="311">
          <cell r="B311" t="str">
            <v>126.05.50021</v>
          </cell>
          <cell r="C311" t="str">
            <v>4Nm风阀执行器（开关型）</v>
          </cell>
          <cell r="D311" t="str">
            <v>D1-04</v>
          </cell>
          <cell r="E311" t="str">
            <v>24VAC,4 Nm,3 位,2线控制</v>
          </cell>
          <cell r="F311">
            <v>183.02624999999998</v>
          </cell>
          <cell r="G311">
            <v>20</v>
          </cell>
          <cell r="H311" t="str">
            <v>N</v>
          </cell>
          <cell r="J311" t="str">
            <v>只</v>
          </cell>
          <cell r="K311" t="str">
            <v>126.05.50021</v>
          </cell>
        </row>
        <row r="312">
          <cell r="B312" t="str">
            <v>126.05.50351</v>
          </cell>
          <cell r="C312" t="str">
            <v>6Nm风阀执行器（开关型）</v>
          </cell>
          <cell r="D312" t="str">
            <v>D1-06</v>
          </cell>
          <cell r="E312" t="str">
            <v>24VAC,6 Nm,3 位,2线控制</v>
          </cell>
          <cell r="F312">
            <v>189.013125</v>
          </cell>
          <cell r="G312" t="str">
            <v>20</v>
          </cell>
          <cell r="H312" t="str">
            <v>N</v>
          </cell>
          <cell r="J312" t="str">
            <v>只</v>
          </cell>
          <cell r="K312" t="str">
            <v>126.05.50351</v>
          </cell>
        </row>
        <row r="313">
          <cell r="B313" t="str">
            <v>126.05.50071</v>
          </cell>
          <cell r="C313" t="str">
            <v>8Nm风阀执行器（开关型）</v>
          </cell>
          <cell r="D313" t="str">
            <v>D1-08</v>
          </cell>
          <cell r="E313" t="str">
            <v>24VAC,8 Nm,3 位,2线控制</v>
          </cell>
          <cell r="F313">
            <v>195</v>
          </cell>
          <cell r="G313">
            <v>20</v>
          </cell>
          <cell r="H313" t="str">
            <v>N</v>
          </cell>
          <cell r="J313" t="str">
            <v>只</v>
          </cell>
          <cell r="K313" t="str">
            <v>126.05.50071</v>
          </cell>
        </row>
        <row r="314">
          <cell r="B314" t="str">
            <v>126.05.50121</v>
          </cell>
          <cell r="C314" t="str">
            <v>10Nm风阀执行器（开关型）</v>
          </cell>
          <cell r="D314" t="str">
            <v>D1-10</v>
          </cell>
          <cell r="E314" t="str">
            <v>24VAC/DC,10 Nm,开/闭,2线控制</v>
          </cell>
          <cell r="F314">
            <v>328.185</v>
          </cell>
          <cell r="G314">
            <v>20</v>
          </cell>
          <cell r="H314" t="str">
            <v>N</v>
          </cell>
          <cell r="J314" t="str">
            <v>只</v>
          </cell>
          <cell r="K314" t="str">
            <v>126.05.50121</v>
          </cell>
        </row>
        <row r="315">
          <cell r="B315" t="str">
            <v>126.05.50171</v>
          </cell>
          <cell r="C315" t="str">
            <v>15Nm风阀执行器（开关型）</v>
          </cell>
          <cell r="D315" t="str">
            <v>D1-15</v>
          </cell>
          <cell r="E315" t="str">
            <v>24VAC/DC,15 Nm,开/闭,2线控制</v>
          </cell>
          <cell r="F315">
            <v>366.05249999999995</v>
          </cell>
          <cell r="G315">
            <v>20</v>
          </cell>
          <cell r="H315" t="str">
            <v>N</v>
          </cell>
          <cell r="J315" t="str">
            <v>只</v>
          </cell>
          <cell r="K315" t="str">
            <v>126.05.50171</v>
          </cell>
        </row>
        <row r="316">
          <cell r="B316" t="str">
            <v>126.05.50221</v>
          </cell>
          <cell r="C316" t="str">
            <v>20Nm风阀执行器（开关型）</v>
          </cell>
          <cell r="D316" t="str">
            <v>D1-20</v>
          </cell>
          <cell r="E316" t="str">
            <v>24VAC/DC,20 Nm,开/闭,2线控制</v>
          </cell>
          <cell r="F316">
            <v>429.16499999999996</v>
          </cell>
          <cell r="G316">
            <v>20</v>
          </cell>
          <cell r="H316" t="str">
            <v>N</v>
          </cell>
          <cell r="J316" t="str">
            <v>只</v>
          </cell>
          <cell r="K316" t="str">
            <v>126.05.50221</v>
          </cell>
        </row>
        <row r="317">
          <cell r="B317" t="str">
            <v>126.05.50271</v>
          </cell>
          <cell r="C317" t="str">
            <v>30Nm风阀执行器（开关型）</v>
          </cell>
          <cell r="D317" t="str">
            <v>D1-30</v>
          </cell>
          <cell r="E317" t="str">
            <v>24VAC/DC,30 Nm,开/闭,2线控制</v>
          </cell>
          <cell r="F317">
            <v>593.25750000000005</v>
          </cell>
          <cell r="G317">
            <v>20</v>
          </cell>
          <cell r="H317" t="str">
            <v>N</v>
          </cell>
          <cell r="J317" t="str">
            <v>只</v>
          </cell>
          <cell r="K317" t="str">
            <v>126.05.50271</v>
          </cell>
        </row>
        <row r="318">
          <cell r="B318" t="str">
            <v>开关型风阀驱动器（带反馈）</v>
          </cell>
        </row>
        <row r="319">
          <cell r="B319" t="str">
            <v>126.05.50331</v>
          </cell>
          <cell r="C319" t="str">
            <v>2Nm风阀执行器（开关型-反馈）</v>
          </cell>
          <cell r="D319" t="str">
            <v>D1-02-S</v>
          </cell>
          <cell r="E319" t="str">
            <v>24 VAC,2 Nm,3 位,2线控制 带开关</v>
          </cell>
          <cell r="F319">
            <v>214.58249999999998</v>
          </cell>
          <cell r="G319">
            <v>20</v>
          </cell>
          <cell r="H319" t="str">
            <v>N</v>
          </cell>
          <cell r="J319" t="str">
            <v>只</v>
          </cell>
          <cell r="K319" t="str">
            <v>126.05.50331</v>
          </cell>
        </row>
        <row r="320">
          <cell r="B320" t="str">
            <v>126.05.50031</v>
          </cell>
          <cell r="C320" t="str">
            <v>4Nm风阀执行器（开关型-反馈）</v>
          </cell>
          <cell r="D320" t="str">
            <v>D1-04-S</v>
          </cell>
          <cell r="E320" t="str">
            <v>24 VAC,4 Nm,3 位,2线控制 带开关</v>
          </cell>
          <cell r="F320">
            <v>214.58249999999998</v>
          </cell>
          <cell r="G320">
            <v>20</v>
          </cell>
          <cell r="H320" t="str">
            <v>N</v>
          </cell>
          <cell r="J320" t="str">
            <v>只</v>
          </cell>
          <cell r="K320" t="str">
            <v>126.05.50031</v>
          </cell>
        </row>
        <row r="321">
          <cell r="B321" t="str">
            <v>126.05.50361</v>
          </cell>
          <cell r="C321" t="str">
            <v>6Nm风阀执行器（开关型-反馈）</v>
          </cell>
          <cell r="D321" t="str">
            <v>D1-06-S</v>
          </cell>
          <cell r="E321" t="str">
            <v>24 VAC,6 Nm,3 位,2线控制 带开关</v>
          </cell>
          <cell r="F321">
            <v>224.049375</v>
          </cell>
          <cell r="G321" t="str">
            <v>20</v>
          </cell>
          <cell r="H321" t="str">
            <v>N</v>
          </cell>
          <cell r="J321" t="str">
            <v>只</v>
          </cell>
          <cell r="K321" t="str">
            <v>126.05.50361</v>
          </cell>
        </row>
        <row r="322">
          <cell r="B322" t="str">
            <v>126.05.50081</v>
          </cell>
          <cell r="C322" t="str">
            <v>8Nm风阀执行器（开关型-反馈）</v>
          </cell>
          <cell r="D322" t="str">
            <v>D1-08-S</v>
          </cell>
          <cell r="E322" t="str">
            <v>24VAC,8 Nm,3 位,2线控制 带开关</v>
          </cell>
          <cell r="F322">
            <v>233.51625000000001</v>
          </cell>
          <cell r="G322">
            <v>20</v>
          </cell>
          <cell r="H322" t="str">
            <v>N</v>
          </cell>
          <cell r="J322" t="str">
            <v>只</v>
          </cell>
          <cell r="K322" t="str">
            <v>126.05.50081</v>
          </cell>
        </row>
        <row r="323">
          <cell r="B323" t="str">
            <v>126.05.50131</v>
          </cell>
          <cell r="C323" t="str">
            <v>10Nm风阀执行器（开关型-反馈）</v>
          </cell>
          <cell r="D323" t="str">
            <v>D1-10-S</v>
          </cell>
          <cell r="E323" t="str">
            <v>24VAC/DC,10 Nm,开/闭,2线控制 带开关</v>
          </cell>
          <cell r="F323">
            <v>360</v>
          </cell>
          <cell r="G323">
            <v>20</v>
          </cell>
          <cell r="H323" t="str">
            <v>N</v>
          </cell>
          <cell r="J323" t="str">
            <v>只</v>
          </cell>
          <cell r="K323" t="str">
            <v>126.05.50131</v>
          </cell>
        </row>
        <row r="324">
          <cell r="B324" t="str">
            <v>126.05.50181</v>
          </cell>
          <cell r="C324" t="str">
            <v>15Nm风阀执行器（开关型-反馈）</v>
          </cell>
          <cell r="D324" t="str">
            <v>D1-15-S</v>
          </cell>
          <cell r="E324" t="str">
            <v>24VAC/DC,15 Nm,开/闭,2线控制 带开关</v>
          </cell>
          <cell r="F324">
            <v>397.60874999999999</v>
          </cell>
          <cell r="G324">
            <v>20</v>
          </cell>
          <cell r="H324" t="str">
            <v>N</v>
          </cell>
          <cell r="J324" t="str">
            <v>只</v>
          </cell>
          <cell r="K324" t="str">
            <v>126.05.50181</v>
          </cell>
        </row>
        <row r="325">
          <cell r="B325" t="str">
            <v>126.05.50231</v>
          </cell>
          <cell r="C325" t="str">
            <v>20Nm风阀执行器（开关型-反馈）</v>
          </cell>
          <cell r="D325" t="str">
            <v>D1-20-S</v>
          </cell>
          <cell r="E325" t="str">
            <v>24VAC/DC,20 Nm,开/闭,2线控制 带开关</v>
          </cell>
          <cell r="F325">
            <v>460</v>
          </cell>
          <cell r="G325">
            <v>20</v>
          </cell>
          <cell r="H325" t="str">
            <v>N</v>
          </cell>
          <cell r="J325" t="str">
            <v>只</v>
          </cell>
          <cell r="K325" t="str">
            <v>126.05.50231</v>
          </cell>
        </row>
        <row r="326">
          <cell r="B326" t="str">
            <v>126.05.50281</v>
          </cell>
          <cell r="C326" t="str">
            <v>30Nm风阀执行器（开关型-反馈）</v>
          </cell>
          <cell r="D326" t="str">
            <v>D1-30-S</v>
          </cell>
          <cell r="E326" t="str">
            <v>24VAC/DC,30 Nm,开/闭,2线控制 带开关</v>
          </cell>
          <cell r="F326">
            <v>625</v>
          </cell>
          <cell r="G326">
            <v>20</v>
          </cell>
          <cell r="H326" t="str">
            <v>N</v>
          </cell>
          <cell r="J326" t="str">
            <v>只</v>
          </cell>
          <cell r="K326" t="str">
            <v>126.05.50281</v>
          </cell>
        </row>
        <row r="327">
          <cell r="B327" t="str">
            <v>调节型风阀驱动器</v>
          </cell>
        </row>
        <row r="328">
          <cell r="B328" t="str">
            <v>126.05.50341</v>
          </cell>
          <cell r="C328" t="str">
            <v>2Nm风阀执行器（调节型）</v>
          </cell>
          <cell r="D328" t="str">
            <v>DM-02</v>
          </cell>
          <cell r="E328" t="str">
            <v>24VAC,2 Nm,调节 ,调节 0-10Vdc 控制</v>
          </cell>
          <cell r="F328">
            <v>302.94</v>
          </cell>
          <cell r="G328">
            <v>20</v>
          </cell>
          <cell r="H328" t="str">
            <v>N</v>
          </cell>
          <cell r="J328" t="str">
            <v>只</v>
          </cell>
          <cell r="K328" t="str">
            <v>126.05.50341</v>
          </cell>
        </row>
        <row r="329">
          <cell r="B329" t="str">
            <v>126.05.50061</v>
          </cell>
          <cell r="C329" t="str">
            <v>4Nm风阀执行器（调节型）</v>
          </cell>
          <cell r="D329" t="str">
            <v>DM-04</v>
          </cell>
          <cell r="E329" t="str">
            <v>24VAC,4 Nm,调节 ,调节 0-10Vdc 控制</v>
          </cell>
          <cell r="F329">
            <v>302.94</v>
          </cell>
          <cell r="G329">
            <v>20</v>
          </cell>
          <cell r="H329" t="str">
            <v>N</v>
          </cell>
          <cell r="J329" t="str">
            <v>只</v>
          </cell>
          <cell r="K329" t="str">
            <v>126.05.50061</v>
          </cell>
        </row>
        <row r="330">
          <cell r="B330" t="str">
            <v>126.05.50371</v>
          </cell>
          <cell r="C330" t="str">
            <v>6Nm风阀执行器（调节型）</v>
          </cell>
          <cell r="D330" t="str">
            <v>DM-06</v>
          </cell>
          <cell r="E330" t="str">
            <v>24VAC,6 Nm,调节 ,调节 0-10Vdc 控制</v>
          </cell>
          <cell r="F330">
            <v>312.42265312500001</v>
          </cell>
          <cell r="G330" t="str">
            <v>20</v>
          </cell>
          <cell r="H330" t="str">
            <v>N</v>
          </cell>
          <cell r="J330" t="str">
            <v>只</v>
          </cell>
          <cell r="K330" t="str">
            <v>126.05.50371</v>
          </cell>
        </row>
        <row r="331">
          <cell r="B331" t="str">
            <v>126.05.50111</v>
          </cell>
          <cell r="C331" t="str">
            <v>8Nm风阀执行器（调节型）</v>
          </cell>
          <cell r="D331" t="str">
            <v>DM-08</v>
          </cell>
          <cell r="E331" t="str">
            <v>24VAC,8 Nm,调节 ,调节 0-10Vdc 控制</v>
          </cell>
          <cell r="F331">
            <v>321.90530625000002</v>
          </cell>
          <cell r="G331">
            <v>20</v>
          </cell>
          <cell r="H331" t="str">
            <v>N</v>
          </cell>
          <cell r="J331" t="str">
            <v>只</v>
          </cell>
          <cell r="K331" t="str">
            <v>126.05.50111</v>
          </cell>
        </row>
        <row r="332">
          <cell r="B332" t="str">
            <v>126.05.50161</v>
          </cell>
          <cell r="C332" t="str">
            <v>10Nm风阀执行器（调节型）</v>
          </cell>
          <cell r="D332" t="str">
            <v>DM-10</v>
          </cell>
          <cell r="E332" t="str">
            <v>24VAC/DC,10 Nm,调节 ,调节 0-10Vdc 或 4-20mA</v>
          </cell>
          <cell r="F332">
            <v>455</v>
          </cell>
          <cell r="G332">
            <v>20</v>
          </cell>
          <cell r="H332" t="str">
            <v>N</v>
          </cell>
          <cell r="J332" t="str">
            <v>只</v>
          </cell>
          <cell r="K332" t="str">
            <v>126.05.50161</v>
          </cell>
        </row>
        <row r="333">
          <cell r="B333" t="str">
            <v>126.05.50211</v>
          </cell>
          <cell r="C333" t="str">
            <v>15Nm风阀执行器（调节型）</v>
          </cell>
          <cell r="D333" t="str">
            <v>DM-15</v>
          </cell>
          <cell r="E333" t="str">
            <v>24VAC/DC,15 Nm,调节 ,调节 0-10Vdc 或 4-20mA</v>
          </cell>
          <cell r="F333">
            <v>492.5</v>
          </cell>
          <cell r="G333">
            <v>20</v>
          </cell>
          <cell r="H333" t="str">
            <v>N</v>
          </cell>
          <cell r="J333" t="str">
            <v>只</v>
          </cell>
          <cell r="K333" t="str">
            <v>126.05.50211</v>
          </cell>
        </row>
        <row r="334">
          <cell r="B334" t="str">
            <v>126.05.50261</v>
          </cell>
          <cell r="C334" t="str">
            <v>20Nm风阀执行器（调节型）</v>
          </cell>
          <cell r="D334" t="str">
            <v>DM-20</v>
          </cell>
          <cell r="E334" t="str">
            <v>24VAC/DC,20 Nm,调节 ,调节 0-10Vdc 或 4-20mA</v>
          </cell>
          <cell r="F334">
            <v>567.5</v>
          </cell>
          <cell r="G334">
            <v>20</v>
          </cell>
          <cell r="H334" t="str">
            <v>N</v>
          </cell>
          <cell r="J334" t="str">
            <v>只</v>
          </cell>
          <cell r="K334" t="str">
            <v>126.05.50261</v>
          </cell>
        </row>
        <row r="335">
          <cell r="B335" t="str">
            <v>126.05.50311</v>
          </cell>
          <cell r="C335" t="str">
            <v>30Nm风阀执行器（调节型）</v>
          </cell>
          <cell r="D335" t="str">
            <v>DM-30</v>
          </cell>
          <cell r="E335" t="str">
            <v>24VAC/DC,30 Nm,调节 ,调节 0-10Vdc 或 4-20mA</v>
          </cell>
          <cell r="F335">
            <v>720</v>
          </cell>
          <cell r="G335">
            <v>20</v>
          </cell>
          <cell r="H335" t="str">
            <v>N</v>
          </cell>
          <cell r="J335" t="str">
            <v>只</v>
          </cell>
          <cell r="K335" t="str">
            <v>126.05.50311</v>
          </cell>
        </row>
        <row r="336">
          <cell r="B336" t="str">
            <v>传感器</v>
          </cell>
        </row>
        <row r="337">
          <cell r="B337" t="str">
            <v>常用传感器</v>
          </cell>
        </row>
        <row r="338">
          <cell r="B338" t="str">
            <v>173.05.64130</v>
          </cell>
          <cell r="C338" t="str">
            <v>室内温湿度传感器</v>
          </cell>
          <cell r="D338" t="str">
            <v>TC-RH100B03D</v>
          </cell>
          <cell r="E338" t="str">
            <v xml:space="preserve">3% space designer humidity, 24 Vac/dc and jumper selectable outputs，10,000 Ohm thermistor, type 3 </v>
          </cell>
          <cell r="F338">
            <v>655.5</v>
          </cell>
          <cell r="G338" t="str">
            <v>30</v>
          </cell>
          <cell r="H338" t="str">
            <v>N</v>
          </cell>
          <cell r="J338" t="str">
            <v>只</v>
          </cell>
          <cell r="K338" t="str">
            <v>173.05.64130</v>
          </cell>
        </row>
        <row r="339">
          <cell r="B339" t="str">
            <v>173.05.64131</v>
          </cell>
          <cell r="C339" t="str">
            <v>风道温湿度传感器</v>
          </cell>
          <cell r="D339" t="str">
            <v>TC-RH200A03D</v>
          </cell>
          <cell r="E339" t="str">
            <v xml:space="preserve">3% duct humidity, 24 Vac/dc and jumper selectable outputs，10,000 Ohm thermistor, type 3 </v>
          </cell>
          <cell r="F339">
            <v>683.99999999999989</v>
          </cell>
          <cell r="G339" t="str">
            <v>30</v>
          </cell>
          <cell r="H339" t="str">
            <v>N</v>
          </cell>
          <cell r="J339" t="str">
            <v>只</v>
          </cell>
          <cell r="K339" t="str">
            <v>173.05.64131</v>
          </cell>
        </row>
        <row r="340">
          <cell r="B340" t="str">
            <v>173.05.64132</v>
          </cell>
          <cell r="C340" t="str">
            <v>室外温湿度传感器</v>
          </cell>
          <cell r="D340" t="str">
            <v>TC-RH300A03D</v>
          </cell>
          <cell r="E340" t="str">
            <v xml:space="preserve">3% OSA humidity, 24 Vac/dc and jumper selectable outputs，10,000 Ohm thermistor, type 3 </v>
          </cell>
          <cell r="F340">
            <v>769.49999999999989</v>
          </cell>
          <cell r="G340" t="str">
            <v>30</v>
          </cell>
          <cell r="H340" t="str">
            <v>N</v>
          </cell>
          <cell r="J340" t="str">
            <v>只</v>
          </cell>
          <cell r="K340" t="str">
            <v>173.05.64132</v>
          </cell>
        </row>
        <row r="341">
          <cell r="B341" t="str">
            <v>173.05.64136</v>
          </cell>
          <cell r="C341" t="str">
            <v>室内温度传感器</v>
          </cell>
          <cell r="D341" t="str">
            <v>TC-TE200AD7</v>
          </cell>
          <cell r="E341" t="str">
            <v xml:space="preserve">Designer space (see page 17 for options) </v>
          </cell>
          <cell r="F341">
            <v>51.3</v>
          </cell>
          <cell r="G341" t="str">
            <v>30</v>
          </cell>
          <cell r="H341" t="str">
            <v>N</v>
          </cell>
          <cell r="J341" t="str">
            <v>只</v>
          </cell>
          <cell r="K341" t="str">
            <v>173.05.64136</v>
          </cell>
        </row>
        <row r="342">
          <cell r="B342" t="str">
            <v>173.05.64139</v>
          </cell>
          <cell r="C342" t="str">
            <v>室外温度传感器</v>
          </cell>
          <cell r="D342" t="str">
            <v>TC-TE200F7</v>
          </cell>
          <cell r="E342" t="str">
            <v>OSA c/w sunshield/windshield</v>
          </cell>
          <cell r="F342">
            <v>95.759999999999991</v>
          </cell>
          <cell r="G342" t="str">
            <v>30</v>
          </cell>
          <cell r="H342" t="str">
            <v>N</v>
          </cell>
          <cell r="J342" t="str">
            <v>只</v>
          </cell>
          <cell r="K342" t="str">
            <v>173.05.64139</v>
          </cell>
        </row>
        <row r="343">
          <cell r="B343" t="str">
            <v>173.05.64154</v>
          </cell>
          <cell r="C343" t="str">
            <v>风道温度传感器</v>
          </cell>
          <cell r="D343" t="str">
            <v>TC-TE200B7C2</v>
          </cell>
          <cell r="E343" t="str">
            <v>Duct 150mm (6") c/w ABS utility box</v>
          </cell>
          <cell r="F343">
            <v>59.849999999999994</v>
          </cell>
          <cell r="G343" t="str">
            <v>30</v>
          </cell>
          <cell r="H343" t="str">
            <v>N</v>
          </cell>
          <cell r="J343" t="str">
            <v>只</v>
          </cell>
          <cell r="K343" t="str">
            <v>173.05.64154</v>
          </cell>
        </row>
        <row r="344">
          <cell r="B344" t="str">
            <v>173.05.64137</v>
          </cell>
          <cell r="C344" t="str">
            <v>风道温度传感器</v>
          </cell>
          <cell r="D344" t="str">
            <v>TC-TE200B7D2</v>
          </cell>
          <cell r="E344" t="str">
            <v>Duct 200mm (8") c/w ABS utility box</v>
          </cell>
          <cell r="F344">
            <v>59.849999999999994</v>
          </cell>
          <cell r="G344" t="str">
            <v>30</v>
          </cell>
          <cell r="H344" t="str">
            <v>N</v>
          </cell>
          <cell r="J344" t="str">
            <v>只</v>
          </cell>
          <cell r="K344" t="str">
            <v>173.05.64137</v>
          </cell>
        </row>
        <row r="345">
          <cell r="B345" t="str">
            <v>173.05.64155</v>
          </cell>
          <cell r="C345" t="str">
            <v>风道温度传感器</v>
          </cell>
          <cell r="D345" t="str">
            <v>TC-TE200B7E2</v>
          </cell>
          <cell r="E345" t="str">
            <v>Duct 300mm (12") c/w ABS utility box</v>
          </cell>
          <cell r="F345">
            <v>71.819999999999993</v>
          </cell>
          <cell r="G345" t="str">
            <v>30</v>
          </cell>
          <cell r="H345" t="str">
            <v>N</v>
          </cell>
          <cell r="J345" t="str">
            <v>只</v>
          </cell>
          <cell r="K345" t="str">
            <v>173.05.64155</v>
          </cell>
        </row>
        <row r="346">
          <cell r="B346" t="str">
            <v>173.05.64148</v>
          </cell>
          <cell r="C346" t="str">
            <v>风道平均温度传感器</v>
          </cell>
          <cell r="D346" t="str">
            <v>TC-TE200FDB7A</v>
          </cell>
          <cell r="E346" t="str">
            <v xml:space="preserve">Flexible duct avg. 1800mm (6') FT-6 c/w ABS utility box </v>
          </cell>
          <cell r="F346">
            <v>272.95011449999993</v>
          </cell>
          <cell r="G346" t="str">
            <v>30</v>
          </cell>
          <cell r="H346" t="str">
            <v>N</v>
          </cell>
          <cell r="J346" t="str">
            <v>只</v>
          </cell>
          <cell r="K346" t="str">
            <v>173.05.64148</v>
          </cell>
        </row>
        <row r="347">
          <cell r="B347" t="str">
            <v>173.05.64149</v>
          </cell>
          <cell r="C347" t="str">
            <v>风道平均温度传感器</v>
          </cell>
          <cell r="D347" t="str">
            <v>TC-TE200FDB7B</v>
          </cell>
          <cell r="E347" t="str">
            <v>Flexible duct avg. 3600mm (12') FT-6 c/w ABS utility box</v>
          </cell>
          <cell r="F347">
            <v>249.00712199999995</v>
          </cell>
          <cell r="G347" t="str">
            <v>30</v>
          </cell>
          <cell r="H347" t="str">
            <v>N</v>
          </cell>
          <cell r="J347" t="str">
            <v>只</v>
          </cell>
          <cell r="K347" t="str">
            <v>173.05.64149</v>
          </cell>
        </row>
        <row r="348">
          <cell r="B348" t="str">
            <v>173.05.64156</v>
          </cell>
          <cell r="C348" t="str">
            <v>水道温度传感器</v>
          </cell>
          <cell r="D348" t="str">
            <v>TC-TE200C7A2E/T1-½ P2</v>
          </cell>
          <cell r="E348" t="str">
            <v>Immersion 50mm (2") c/w ABS utility box -requires thermowell</v>
          </cell>
          <cell r="F348">
            <v>133.12303829999996</v>
          </cell>
          <cell r="G348" t="str">
            <v>30</v>
          </cell>
          <cell r="H348" t="str">
            <v>N</v>
          </cell>
          <cell r="J348" t="str">
            <v>只</v>
          </cell>
          <cell r="K348" t="str">
            <v>173.05.64156</v>
          </cell>
        </row>
        <row r="349">
          <cell r="B349" t="str">
            <v>173.05.64157</v>
          </cell>
          <cell r="C349" t="str">
            <v>水道温度传感器</v>
          </cell>
          <cell r="D349" t="str">
            <v>TC-TE200C7B2E/T1-½ P4</v>
          </cell>
          <cell r="E349" t="str">
            <v>Immersion 100mm (4") c/w ABS utility box -requires thermowell</v>
          </cell>
          <cell r="F349">
            <v>165.68550809999996</v>
          </cell>
          <cell r="G349" t="str">
            <v>30</v>
          </cell>
          <cell r="H349" t="str">
            <v>N</v>
          </cell>
          <cell r="J349" t="str">
            <v>只</v>
          </cell>
          <cell r="K349" t="str">
            <v>173.05.64157</v>
          </cell>
        </row>
        <row r="350">
          <cell r="B350" t="str">
            <v>173.05.64158</v>
          </cell>
          <cell r="C350" t="str">
            <v>水道温度传感器</v>
          </cell>
          <cell r="D350" t="str">
            <v>TC-TE200C7C2E/T1-½ P6</v>
          </cell>
          <cell r="E350" t="str">
            <v>Immersion 150mm (6") c/w ABS utility box -requires thermowell</v>
          </cell>
          <cell r="F350">
            <v>207.82517489999995</v>
          </cell>
          <cell r="G350" t="str">
            <v>30</v>
          </cell>
          <cell r="H350" t="str">
            <v>N</v>
          </cell>
          <cell r="J350" t="str">
            <v>只</v>
          </cell>
          <cell r="K350" t="str">
            <v>173.05.64158</v>
          </cell>
        </row>
        <row r="351">
          <cell r="B351" t="str">
            <v>173.05.64159</v>
          </cell>
          <cell r="C351" t="str">
            <v>水道温度传感器</v>
          </cell>
          <cell r="D351" t="str">
            <v>TC-TE200C7D2E/T1-½ P8</v>
          </cell>
          <cell r="E351" t="str">
            <v>Immersion 200mm (8") c/w ABS utility box -requires thermowell</v>
          </cell>
          <cell r="F351">
            <v>271.03467509999996</v>
          </cell>
          <cell r="G351" t="str">
            <v>30</v>
          </cell>
          <cell r="H351" t="str">
            <v>N</v>
          </cell>
          <cell r="J351" t="str">
            <v>只</v>
          </cell>
          <cell r="K351" t="str">
            <v>173.05.64159</v>
          </cell>
        </row>
        <row r="352">
          <cell r="B352" t="str">
            <v>173.05.64147</v>
          </cell>
          <cell r="C352" t="str">
            <v>捆扎式水道温度传感器</v>
          </cell>
          <cell r="D352" t="str">
            <v>TE200ES7</v>
          </cell>
          <cell r="E352" t="str">
            <v>Strap-on assembly c/w ABS utility box and 254mm (10") stainless strap</v>
          </cell>
          <cell r="F352">
            <v>123.54584129999999</v>
          </cell>
          <cell r="G352" t="str">
            <v>30</v>
          </cell>
          <cell r="H352" t="str">
            <v>N</v>
          </cell>
          <cell r="J352" t="str">
            <v>只</v>
          </cell>
          <cell r="K352" t="str">
            <v>173.05.64147</v>
          </cell>
        </row>
        <row r="353">
          <cell r="B353" t="str">
            <v>173.05.64110</v>
          </cell>
          <cell r="C353" t="str">
            <v>室内一氧化碳传感器</v>
          </cell>
          <cell r="D353" t="str">
            <v>TC-CMD5B2000</v>
          </cell>
          <cell r="E353" t="str">
            <v xml:space="preserve">CO detector, 5%, c/w analog outputs，Space ABS </v>
          </cell>
          <cell r="F353">
            <v>1197</v>
          </cell>
          <cell r="G353" t="str">
            <v>30</v>
          </cell>
          <cell r="H353" t="str">
            <v>N</v>
          </cell>
          <cell r="J353" t="str">
            <v>只</v>
          </cell>
          <cell r="K353" t="str">
            <v>173.05.64110</v>
          </cell>
        </row>
        <row r="354">
          <cell r="B354" t="str">
            <v>173.05.64143</v>
          </cell>
          <cell r="C354" t="str">
            <v>风道一氧化碳传感器</v>
          </cell>
          <cell r="D354" t="str">
            <v>TC-CMD5B6000</v>
          </cell>
          <cell r="E354" t="str">
            <v>CO detector, 5%, c/w analog outputs，Duct ABS</v>
          </cell>
          <cell r="F354">
            <v>1339.4999999999998</v>
          </cell>
          <cell r="G354" t="str">
            <v>30</v>
          </cell>
          <cell r="H354" t="str">
            <v>N</v>
          </cell>
          <cell r="J354" t="str">
            <v>只</v>
          </cell>
          <cell r="K354" t="str">
            <v>173.05.64143</v>
          </cell>
        </row>
        <row r="355">
          <cell r="B355" t="str">
            <v>173.05.64152</v>
          </cell>
          <cell r="C355" t="str">
            <v>室内二氧化碳传感器</v>
          </cell>
          <cell r="D355" t="str">
            <v>TC-CDD4A100</v>
          </cell>
          <cell r="E355" t="str">
            <v>Space, NDIR, analog outputs</v>
          </cell>
          <cell r="F355">
            <v>1595.9999999999998</v>
          </cell>
          <cell r="G355" t="str">
            <v>30</v>
          </cell>
          <cell r="H355" t="str">
            <v>N</v>
          </cell>
          <cell r="J355" t="str">
            <v>只</v>
          </cell>
          <cell r="K355" t="str">
            <v>173.05.64152</v>
          </cell>
        </row>
        <row r="356">
          <cell r="B356" t="str">
            <v>173.05.64153</v>
          </cell>
          <cell r="C356" t="str">
            <v>风道二氧化碳传感器</v>
          </cell>
          <cell r="D356" t="str">
            <v>TC-CDD4A200</v>
          </cell>
          <cell r="E356" t="str">
            <v>Duct, NDIR, analog outputs</v>
          </cell>
          <cell r="F356">
            <v>1766.9999999999998</v>
          </cell>
          <cell r="G356" t="str">
            <v>30</v>
          </cell>
          <cell r="H356" t="str">
            <v>N</v>
          </cell>
          <cell r="J356" t="str">
            <v>只</v>
          </cell>
          <cell r="K356" t="str">
            <v>173.05.64153</v>
          </cell>
        </row>
        <row r="357">
          <cell r="B357" t="str">
            <v>173.05.64160</v>
          </cell>
          <cell r="C357" t="str">
            <v>室外二氧化碳传感器</v>
          </cell>
          <cell r="D357" t="str">
            <v>TC-CDD4A300</v>
          </cell>
          <cell r="E357" t="str">
            <v>OSA, NDIR, analog outputs</v>
          </cell>
          <cell r="F357">
            <v>4685.9281209362789</v>
          </cell>
          <cell r="G357" t="str">
            <v>30</v>
          </cell>
          <cell r="H357" t="str">
            <v>N</v>
          </cell>
          <cell r="J357" t="str">
            <v>只</v>
          </cell>
          <cell r="K357" t="str">
            <v>173.05.64160</v>
          </cell>
        </row>
        <row r="358">
          <cell r="B358" t="str">
            <v>173.05.64161</v>
          </cell>
          <cell r="C358" t="str">
            <v>超低压传感器</v>
          </cell>
          <cell r="D358" t="str">
            <v>TC-ULPA07-HFO-0016-K</v>
          </cell>
          <cell r="E358" t="str">
            <v xml:space="preserve">0-60 Pa, +/-60 Pa，Ultra Low differential pressure - 1% accurate, ranges with a span of 1" (250Pa) and less. See below for range codes.Two 7.5" aluminum pitot tubes c/w 6' pneumatic tubing </v>
          </cell>
          <cell r="F358">
            <v>1330.09156626506</v>
          </cell>
          <cell r="G358" t="str">
            <v>30</v>
          </cell>
          <cell r="H358" t="str">
            <v>N</v>
          </cell>
          <cell r="J358" t="str">
            <v>只</v>
          </cell>
          <cell r="K358" t="str">
            <v>173.05.64161</v>
          </cell>
        </row>
        <row r="359">
          <cell r="B359" t="str">
            <v>173.05.64162</v>
          </cell>
          <cell r="C359" t="str">
            <v>超低压传感器</v>
          </cell>
          <cell r="D359" t="str">
            <v>TC-ULPA08-HFO-0016-K</v>
          </cell>
          <cell r="E359" t="str">
            <v xml:space="preserve">0-30 Pa, +/-30 Pa，Ultra Low differential pressure - 1% accurate, ranges with a span of 1" (250Pa) and less. See below for range codes.Two 7.5" aluminum pitot tubes c/w 6' pneumatic tubing </v>
          </cell>
          <cell r="F359">
            <v>1330.09156626506</v>
          </cell>
          <cell r="G359" t="str">
            <v>30</v>
          </cell>
          <cell r="H359" t="str">
            <v>N</v>
          </cell>
          <cell r="J359" t="str">
            <v>只</v>
          </cell>
          <cell r="K359" t="str">
            <v>173.05.64162</v>
          </cell>
        </row>
        <row r="360">
          <cell r="B360" t="str">
            <v>173.05.64163</v>
          </cell>
          <cell r="C360" t="str">
            <v>低压差传感器</v>
          </cell>
          <cell r="D360" t="str">
            <v>TC-LP2A05-SSS-1003</v>
          </cell>
          <cell r="E360" t="str">
            <v>+/-100, +/-200, 0-200, 0-400 Pa, DP flow sensor 6" (150mm) ABS, Low differential pressure - jumper selectable, 1% accurate. See below for range codes.</v>
          </cell>
          <cell r="F360">
            <v>771.35421686746986</v>
          </cell>
          <cell r="G360" t="str">
            <v>30</v>
          </cell>
          <cell r="H360" t="str">
            <v>N</v>
          </cell>
          <cell r="J360" t="str">
            <v>只</v>
          </cell>
          <cell r="K360" t="str">
            <v>173.05.64163</v>
          </cell>
        </row>
        <row r="361">
          <cell r="B361" t="str">
            <v>173.05.64164</v>
          </cell>
          <cell r="C361" t="str">
            <v>低压差传感器</v>
          </cell>
          <cell r="D361" t="str">
            <v>TC-LP2A05-SSS-1004</v>
          </cell>
          <cell r="E361" t="str">
            <v>+/-100, +/-200, 0-200, 0-400 Pa, DP flow sensor 10" (250mm) ABS,  Low differential pressure - jumper selectable, 1% accurate. See below for range codes.</v>
          </cell>
          <cell r="F361">
            <v>781.24337349397604</v>
          </cell>
          <cell r="G361" t="str">
            <v>30</v>
          </cell>
          <cell r="H361" t="str">
            <v>N</v>
          </cell>
          <cell r="J361" t="str">
            <v>只</v>
          </cell>
          <cell r="K361" t="str">
            <v>173.05.64164</v>
          </cell>
        </row>
        <row r="362">
          <cell r="B362" t="str">
            <v>173.05.64165</v>
          </cell>
          <cell r="C362" t="str">
            <v>低压差传感器</v>
          </cell>
          <cell r="D362" t="str">
            <v>TC-LP2A06-SSS-1003</v>
          </cell>
          <cell r="E362" t="str">
            <v>+/-250, +/-500, 0-500, 0-1000 Pa, DP flow sensor 6" (150mm) ABS, Low differential pressure - jumper selectable, 1% accurate. See below for range codes.</v>
          </cell>
          <cell r="F362">
            <v>771.35421686746986</v>
          </cell>
          <cell r="G362" t="str">
            <v>30</v>
          </cell>
          <cell r="H362" t="str">
            <v>N</v>
          </cell>
          <cell r="J362" t="str">
            <v>只</v>
          </cell>
          <cell r="K362" t="str">
            <v>173.05.64165</v>
          </cell>
        </row>
        <row r="363">
          <cell r="B363" t="str">
            <v>173.05.64166</v>
          </cell>
          <cell r="C363" t="str">
            <v>低压差传感器</v>
          </cell>
          <cell r="D363" t="str">
            <v>TC-LP2A06-SSS-1004</v>
          </cell>
          <cell r="E363" t="str">
            <v>+/-250, +/-500, 0-500, 0-1000 Pa,  DP flow sensor 10" (250mm) ABS, Low differential pressure - jumper selectable, 1% accurate. See below for range codes.</v>
          </cell>
          <cell r="F363">
            <v>781.24337349397604</v>
          </cell>
          <cell r="G363" t="str">
            <v>30</v>
          </cell>
          <cell r="H363" t="str">
            <v>N</v>
          </cell>
          <cell r="J363" t="str">
            <v>只</v>
          </cell>
          <cell r="K363" t="str">
            <v>173.05.64166</v>
          </cell>
        </row>
        <row r="364">
          <cell r="B364" t="str">
            <v>173.05.64145</v>
          </cell>
          <cell r="C364" t="str">
            <v>静压传感器</v>
          </cell>
          <cell r="D364" t="str">
            <v>TC-LP2A05-S</v>
          </cell>
          <cell r="E364" t="str">
            <v>+/-100, +/-200, 0-200, 0-400 Pa, Mounted static pressure probe for LP2 Series, Low differential pressure - jumper selectable, 1% accurate. See below for range codes.</v>
          </cell>
          <cell r="F364">
            <v>729.59999999999991</v>
          </cell>
          <cell r="G364" t="str">
            <v>30</v>
          </cell>
          <cell r="H364" t="str">
            <v>N</v>
          </cell>
          <cell r="J364" t="str">
            <v>只</v>
          </cell>
          <cell r="K364" t="str">
            <v>173.05.64145</v>
          </cell>
        </row>
        <row r="365">
          <cell r="B365" t="str">
            <v>173.05.64115</v>
          </cell>
          <cell r="C365" t="str">
            <v>静压传感器</v>
          </cell>
          <cell r="D365" t="str">
            <v>TC-LP2A06-S</v>
          </cell>
          <cell r="E365" t="str">
            <v>+/-250, +/-500, 0-500, 0-1000 Pa, Mounted static pressure probe for LP2 Series, Low differential pressure - jumper selectable, 1% accurate. See below for range codes.</v>
          </cell>
          <cell r="F365">
            <v>729.59999999999991</v>
          </cell>
          <cell r="G365" t="str">
            <v>30</v>
          </cell>
          <cell r="H365" t="str">
            <v>N</v>
          </cell>
          <cell r="J365" t="str">
            <v>只</v>
          </cell>
          <cell r="K365" t="str">
            <v>173.05.64115</v>
          </cell>
        </row>
        <row r="366">
          <cell r="B366" t="str">
            <v>173.05.64167</v>
          </cell>
          <cell r="C366" t="str">
            <v>静压传感器</v>
          </cell>
          <cell r="D366" t="str">
            <v>TC-LP2A08-S</v>
          </cell>
          <cell r="E366" t="str">
            <v>+/-500, +/-1000, 0-1000, 0-2000 Pa, Mounted static pressure probe for LP2 Series, Low differential pressure - jumper selectable, 1% accurate. See below for range codes.</v>
          </cell>
          <cell r="F366">
            <v>729.59999999999991</v>
          </cell>
          <cell r="G366" t="str">
            <v>30</v>
          </cell>
          <cell r="H366" t="str">
            <v>N</v>
          </cell>
          <cell r="J366" t="str">
            <v>只</v>
          </cell>
          <cell r="K366" t="str">
            <v>173.05.64167</v>
          </cell>
        </row>
        <row r="367">
          <cell r="B367" t="str">
            <v>173.05.64117</v>
          </cell>
          <cell r="C367" t="str">
            <v>气流传感器</v>
          </cell>
          <cell r="D367" t="str">
            <v>TC-ESF-35-2</v>
          </cell>
          <cell r="E367" t="str">
            <v>Air flow transducer, 4-20mA or 0-10VDC selectable output, 24 AC/DC supply, 0-8M/S (1575.5ft/m) and 0-16M/S (3150 ft/m)</v>
          </cell>
          <cell r="F367">
            <v>1299.5999999999999</v>
          </cell>
          <cell r="G367" t="str">
            <v>30</v>
          </cell>
          <cell r="H367" t="str">
            <v>N</v>
          </cell>
          <cell r="J367" t="str">
            <v>只</v>
          </cell>
          <cell r="K367" t="str">
            <v>173.05.64117</v>
          </cell>
        </row>
        <row r="368">
          <cell r="B368" t="str">
            <v>173.05.64168</v>
          </cell>
          <cell r="C368" t="str">
            <v>室内空气质量传感器</v>
          </cell>
          <cell r="D368" t="str">
            <v>TC-AIR300AE</v>
          </cell>
          <cell r="E368" t="str">
            <v>Executive space air quality c/w 0-10 Vdc stepped output</v>
          </cell>
          <cell r="F368">
            <v>1066.3878936373951</v>
          </cell>
          <cell r="G368" t="str">
            <v>30</v>
          </cell>
          <cell r="H368" t="str">
            <v>N</v>
          </cell>
          <cell r="J368" t="str">
            <v>只</v>
          </cell>
          <cell r="K368" t="str">
            <v>173.05.64168</v>
          </cell>
        </row>
        <row r="369">
          <cell r="B369" t="str">
            <v>173.05.64169</v>
          </cell>
          <cell r="C369" t="str">
            <v>风道空气质量传感器</v>
          </cell>
          <cell r="D369" t="str">
            <v>TC-AIR300D</v>
          </cell>
          <cell r="E369" t="str">
            <v>Duct air quality c/w 0-10 Vdc stepped output</v>
          </cell>
          <cell r="F369">
            <v>1540.8129685622487</v>
          </cell>
          <cell r="G369" t="str">
            <v>30</v>
          </cell>
          <cell r="H369" t="str">
            <v>N</v>
          </cell>
          <cell r="J369" t="str">
            <v>只</v>
          </cell>
          <cell r="K369" t="str">
            <v>173.05.64169</v>
          </cell>
        </row>
        <row r="370">
          <cell r="B370" t="str">
            <v>173.05.64170</v>
          </cell>
          <cell r="C370" t="str">
            <v>水道压力传感器</v>
          </cell>
          <cell r="D370" t="str">
            <v>TC-WP-G-112</v>
          </cell>
          <cell r="E370" t="str">
            <v>300, 600, 1500 and 3000 kPa ranges, Gauge pressure transmitter, jumper selectable outputs</v>
          </cell>
          <cell r="F370">
            <v>1396.4999999999998</v>
          </cell>
          <cell r="G370" t="str">
            <v>30</v>
          </cell>
          <cell r="H370" t="str">
            <v>N</v>
          </cell>
          <cell r="J370" t="str">
            <v>只</v>
          </cell>
          <cell r="K370" t="str">
            <v>173.05.64170</v>
          </cell>
        </row>
        <row r="371">
          <cell r="B371" t="str">
            <v>173.05.64171</v>
          </cell>
          <cell r="C371" t="str">
            <v>水道压差传感器</v>
          </cell>
          <cell r="D371" t="str">
            <v>TC-WP-D-105</v>
          </cell>
          <cell r="E371" t="str">
            <v xml:space="preserve">0.5, 1.0, 2.5 and 5.0 Bar ranges, Wet/wet differential pressure transmitter, jumper selectable outputs </v>
          </cell>
          <cell r="F371">
            <v>2194.5</v>
          </cell>
          <cell r="G371" t="str">
            <v>30</v>
          </cell>
          <cell r="H371" t="str">
            <v>N</v>
          </cell>
          <cell r="J371" t="str">
            <v>只</v>
          </cell>
          <cell r="K371" t="str">
            <v>173.05.64171</v>
          </cell>
        </row>
        <row r="372">
          <cell r="B372" t="str">
            <v>173.05.64172</v>
          </cell>
          <cell r="C372" t="str">
            <v>水道压力传感器</v>
          </cell>
          <cell r="D372" t="str">
            <v>TC-PGS100A12A1A</v>
          </cell>
          <cell r="E372" t="str">
            <v>0 to 100 PSI ( 0 to 689.5 kPa), Gauge pressure transducer, self contained, 4-20mA 2 wire output</v>
          </cell>
          <cell r="F372">
            <v>1152.9533045977009</v>
          </cell>
          <cell r="G372" t="str">
            <v>30</v>
          </cell>
          <cell r="H372" t="str">
            <v>N</v>
          </cell>
          <cell r="J372" t="str">
            <v>只</v>
          </cell>
          <cell r="K372" t="str">
            <v>173.05.64172</v>
          </cell>
        </row>
        <row r="373">
          <cell r="B373" t="str">
            <v>173.05.64173</v>
          </cell>
          <cell r="C373" t="str">
            <v>水道压力传感器</v>
          </cell>
          <cell r="D373" t="str">
            <v>TC-PGS100A15A1A</v>
          </cell>
          <cell r="E373" t="str">
            <v>0 to 250 PSI ( 0 to 1723.2 kPa), Gauge pressure transducer, self contained, 4-20mA 2 wire output</v>
          </cell>
          <cell r="F373">
            <v>1152.9533045977009</v>
          </cell>
          <cell r="G373" t="str">
            <v>30</v>
          </cell>
          <cell r="H373" t="str">
            <v>N</v>
          </cell>
          <cell r="J373" t="str">
            <v>只</v>
          </cell>
          <cell r="K373" t="str">
            <v>173.05.64173</v>
          </cell>
        </row>
        <row r="374">
          <cell r="B374" t="str">
            <v>173.05.64174</v>
          </cell>
          <cell r="C374" t="str">
            <v>水道压力传感器</v>
          </cell>
          <cell r="D374" t="str">
            <v>TC-PGS100A17A1A</v>
          </cell>
          <cell r="E374" t="str">
            <v>0 to 500 PSI ( 0 to 3447.4 kPa), Gauge pressure transducer, self contained, 4-20mA 2 wire output</v>
          </cell>
          <cell r="F374">
            <v>1152.9533045977009</v>
          </cell>
          <cell r="G374" t="str">
            <v>30</v>
          </cell>
          <cell r="H374" t="str">
            <v>N</v>
          </cell>
          <cell r="J374" t="str">
            <v>只</v>
          </cell>
          <cell r="K374" t="str">
            <v>173.05.64174</v>
          </cell>
        </row>
        <row r="375">
          <cell r="B375" t="str">
            <v>173.05.64118</v>
          </cell>
          <cell r="C375" t="str">
            <v>浸水传感器</v>
          </cell>
          <cell r="D375" t="str">
            <v>TC-WD-100</v>
          </cell>
          <cell r="E375" t="str">
            <v>Water detector (stand alone)</v>
          </cell>
          <cell r="F375">
            <v>359.09999999999997</v>
          </cell>
          <cell r="G375" t="str">
            <v>30</v>
          </cell>
          <cell r="H375" t="str">
            <v>N</v>
          </cell>
          <cell r="J375" t="str">
            <v>只</v>
          </cell>
          <cell r="K375" t="str">
            <v>173.05.64118</v>
          </cell>
        </row>
        <row r="376">
          <cell r="B376" t="str">
            <v>124.05.78001</v>
          </cell>
          <cell r="C376" t="str">
            <v>插入式流量计套装</v>
          </cell>
          <cell r="D376" t="str">
            <v>3-2540-1s（套装）</v>
          </cell>
          <cell r="E376" t="str">
            <v>DN40 to DN600 (1½ to 24英寸)适用，3-2540-1S（1½ 英寸NPT螺纹，不锈钢转子）+3-8550-1现场显示变送器+3-8050现场安装附件+不锈钢管道焊接件；17 bar @ 82 °C介质以下适用。</v>
          </cell>
          <cell r="F376">
            <v>7200</v>
          </cell>
          <cell r="G376">
            <v>10</v>
          </cell>
          <cell r="H376" t="str">
            <v>N</v>
          </cell>
          <cell r="J376" t="str">
            <v>只</v>
          </cell>
          <cell r="K376" t="str">
            <v>124.05.78001</v>
          </cell>
        </row>
        <row r="377">
          <cell r="B377" t="str">
            <v>180.05.89015</v>
          </cell>
          <cell r="C377" t="str">
            <v>液位开关（浮板）</v>
          </cell>
          <cell r="D377" t="str">
            <v>KEY-5M</v>
          </cell>
          <cell r="E377" t="str">
            <v>液位开关（浮板）</v>
          </cell>
          <cell r="F377">
            <v>160</v>
          </cell>
          <cell r="G377">
            <v>10</v>
          </cell>
          <cell r="H377" t="str">
            <v>N</v>
          </cell>
          <cell r="J377" t="str">
            <v>只</v>
          </cell>
          <cell r="K377" t="str">
            <v>180.05.89015</v>
          </cell>
        </row>
        <row r="378">
          <cell r="B378" t="str">
            <v>150.05.89100</v>
          </cell>
          <cell r="C378" t="str">
            <v>压差开关</v>
          </cell>
          <cell r="D378" t="str">
            <v>DPS 203BT</v>
          </cell>
          <cell r="E378" t="str">
            <v>30Pa~300Pa 气体压差开关（附件包含：2个连接头、1根塑料管、1个支板、2个螺丝）</v>
          </cell>
          <cell r="F378">
            <v>105</v>
          </cell>
          <cell r="G378">
            <v>10</v>
          </cell>
          <cell r="H378" t="str">
            <v>N</v>
          </cell>
          <cell r="J378" t="str">
            <v>只</v>
          </cell>
          <cell r="K378" t="str">
            <v>150.05.89100</v>
          </cell>
        </row>
        <row r="379">
          <cell r="B379" t="str">
            <v>150.05.89101</v>
          </cell>
          <cell r="C379" t="str">
            <v>压差开关</v>
          </cell>
          <cell r="D379" t="str">
            <v>DPS 205BT</v>
          </cell>
          <cell r="E379" t="str">
            <v>100Pa~500Pa 气体压差开关（附件包含：2个连接头、1根塑料管、1个支板、2个螺丝）</v>
          </cell>
          <cell r="F379">
            <v>105</v>
          </cell>
          <cell r="G379">
            <v>10</v>
          </cell>
          <cell r="H379" t="str">
            <v>N</v>
          </cell>
          <cell r="J379" t="str">
            <v>只</v>
          </cell>
          <cell r="K379" t="str">
            <v>150.05.89101</v>
          </cell>
        </row>
        <row r="380">
          <cell r="B380" t="str">
            <v>179.05.89010</v>
          </cell>
          <cell r="C380" t="str">
            <v>防冻开关</v>
          </cell>
          <cell r="D380" t="str">
            <v>TC-FPT-6</v>
          </cell>
          <cell r="E380" t="str">
            <v>低温保护开关（1.0~7.5℃）感温元件长度：6米）</v>
          </cell>
          <cell r="F380">
            <v>410</v>
          </cell>
          <cell r="G380">
            <v>10</v>
          </cell>
          <cell r="H380" t="str">
            <v>N</v>
          </cell>
          <cell r="J380" t="str">
            <v>只</v>
          </cell>
          <cell r="K380" t="str">
            <v>179.05.89010</v>
          </cell>
        </row>
        <row r="381">
          <cell r="B381" t="str">
            <v>127.05.89012</v>
          </cell>
          <cell r="C381" t="str">
            <v>水流开关</v>
          </cell>
          <cell r="D381" t="str">
            <v>TC-WFS-304-1</v>
          </cell>
          <cell r="E381" t="str">
            <v>配1〞,2〞3〞,6〞流向片；后缀1为1〞NPT接口</v>
          </cell>
          <cell r="F381">
            <v>170</v>
          </cell>
          <cell r="G381">
            <v>10</v>
          </cell>
          <cell r="H381" t="str">
            <v>N</v>
          </cell>
          <cell r="J381" t="str">
            <v>只</v>
          </cell>
          <cell r="K381" t="str">
            <v>127.05.89012</v>
          </cell>
        </row>
        <row r="382">
          <cell r="B382" t="str">
            <v>127.05.89013</v>
          </cell>
          <cell r="C382" t="str">
            <v>水流开关</v>
          </cell>
          <cell r="D382" t="str">
            <v>TC-WFS-304-2</v>
          </cell>
          <cell r="E382" t="str">
            <v>配3/4〞,1〞,2〞流向片；后缀2为3/4〞NPT接口</v>
          </cell>
          <cell r="F382">
            <v>170</v>
          </cell>
          <cell r="G382">
            <v>10</v>
          </cell>
          <cell r="H382" t="str">
            <v>N</v>
          </cell>
          <cell r="J382" t="str">
            <v>只</v>
          </cell>
          <cell r="K382" t="str">
            <v>127.05.89013</v>
          </cell>
        </row>
        <row r="383">
          <cell r="B383" t="str">
            <v>127.05.89014</v>
          </cell>
          <cell r="C383" t="str">
            <v>水流开关</v>
          </cell>
          <cell r="D383" t="str">
            <v>TC-WFS-304-3</v>
          </cell>
          <cell r="E383" t="str">
            <v>配1/2〞,3/4〞, 1〞流向片；后缀3为1/2〞NPT接口</v>
          </cell>
          <cell r="F383">
            <v>175</v>
          </cell>
          <cell r="G383">
            <v>10</v>
          </cell>
          <cell r="H383" t="str">
            <v>N</v>
          </cell>
          <cell r="J383" t="str">
            <v>只</v>
          </cell>
          <cell r="K383" t="str">
            <v>127.05.89014</v>
          </cell>
        </row>
        <row r="384">
          <cell r="B384" t="str">
            <v>178.05.89104</v>
          </cell>
          <cell r="C384" t="str">
            <v>占用传感器（墙壁安装）</v>
          </cell>
          <cell r="D384" t="str">
            <v>SP215</v>
          </cell>
          <cell r="E384" t="str">
            <v>供电电源12VDC（14mA），占用传感器</v>
          </cell>
          <cell r="F384">
            <v>165</v>
          </cell>
          <cell r="G384">
            <v>10</v>
          </cell>
          <cell r="H384" t="str">
            <v>N</v>
          </cell>
          <cell r="J384" t="str">
            <v>只</v>
          </cell>
          <cell r="K384" t="str">
            <v>178.05.89104</v>
          </cell>
        </row>
        <row r="385">
          <cell r="B385" t="str">
            <v>178.05.89105</v>
          </cell>
          <cell r="C385" t="str">
            <v>占用传感器（屋顶安装）</v>
          </cell>
          <cell r="D385" t="str">
            <v>CL106</v>
          </cell>
          <cell r="E385" t="str">
            <v>供电电源12VDC（20mA），占用传感器</v>
          </cell>
          <cell r="F385">
            <v>220</v>
          </cell>
          <cell r="G385">
            <v>10</v>
          </cell>
          <cell r="H385" t="str">
            <v>N</v>
          </cell>
          <cell r="J385" t="str">
            <v>只</v>
          </cell>
          <cell r="K385" t="str">
            <v>178.05.89105</v>
          </cell>
        </row>
        <row r="386">
          <cell r="B386" t="str">
            <v>计量表</v>
          </cell>
        </row>
        <row r="387">
          <cell r="B387" t="str">
            <v>161.06.10000</v>
          </cell>
          <cell r="C387" t="str">
            <v>交流电量表（数码管）</v>
          </cell>
          <cell r="D387" t="str">
            <v>Techcon M3300LEP</v>
          </cell>
          <cell r="E387" t="str">
            <v>Lonworks，3相，3路光电隔离继电器输出，3路光电隔离开关量输入</v>
          </cell>
          <cell r="F387">
            <v>1700</v>
          </cell>
          <cell r="G387">
            <v>10</v>
          </cell>
          <cell r="H387" t="str">
            <v>N</v>
          </cell>
          <cell r="J387" t="str">
            <v>只</v>
          </cell>
          <cell r="K387" t="str">
            <v>161.06.10000</v>
          </cell>
        </row>
        <row r="388">
          <cell r="B388" t="str">
            <v>176.06.10025</v>
          </cell>
          <cell r="C388" t="str">
            <v>交流电量表（数码管）</v>
          </cell>
          <cell r="D388" t="str">
            <v>Techcon SMT18E5-5A</v>
          </cell>
          <cell r="E388" t="str">
            <v>三相，综合，数码管，谐波分析,精度0.5%，二次侧电流为5A</v>
          </cell>
          <cell r="F388">
            <v>1425</v>
          </cell>
          <cell r="G388">
            <v>15</v>
          </cell>
          <cell r="H388" t="str">
            <v>N</v>
          </cell>
          <cell r="J388" t="str">
            <v>只</v>
          </cell>
          <cell r="K388" t="str">
            <v>176.06.10025</v>
          </cell>
        </row>
        <row r="389">
          <cell r="B389" t="str">
            <v>176.06.10026</v>
          </cell>
          <cell r="C389" t="str">
            <v>交流电量表（数码管）</v>
          </cell>
          <cell r="D389" t="str">
            <v>Techcon SMT18E5-1A</v>
          </cell>
          <cell r="E389" t="str">
            <v>三相，综合，数码管,谐波分析，精度0.5%，二次侧电流为1A</v>
          </cell>
          <cell r="F389">
            <v>1425</v>
          </cell>
          <cell r="G389">
            <v>15</v>
          </cell>
          <cell r="H389" t="str">
            <v>N</v>
          </cell>
          <cell r="J389" t="str">
            <v>只</v>
          </cell>
          <cell r="K389" t="str">
            <v>176.06.10026</v>
          </cell>
        </row>
        <row r="390">
          <cell r="B390" t="str">
            <v>176.06.10010</v>
          </cell>
          <cell r="C390" t="str">
            <v>交流电量表（数码管）</v>
          </cell>
          <cell r="D390" t="str">
            <v>Techcon SMT18E4-5A</v>
          </cell>
          <cell r="E390" t="str">
            <v>三相，综合，数码管,精度0.5%，二次侧电流为5A</v>
          </cell>
          <cell r="F390">
            <v>970</v>
          </cell>
          <cell r="G390">
            <v>15</v>
          </cell>
          <cell r="H390" t="str">
            <v>N</v>
          </cell>
          <cell r="J390" t="str">
            <v>只</v>
          </cell>
          <cell r="K390" t="str">
            <v>176.06.10010</v>
          </cell>
        </row>
        <row r="391">
          <cell r="B391" t="str">
            <v>176.06.10027</v>
          </cell>
          <cell r="C391" t="str">
            <v>交流电量表（数码管）</v>
          </cell>
          <cell r="D391" t="str">
            <v>Techcon SMT18E4-1A</v>
          </cell>
          <cell r="E391" t="str">
            <v>三相，综合，数码管,精度0.5%，二次侧电流为1A</v>
          </cell>
          <cell r="F391">
            <v>970</v>
          </cell>
          <cell r="G391">
            <v>15</v>
          </cell>
          <cell r="H391" t="str">
            <v>N</v>
          </cell>
          <cell r="J391" t="str">
            <v>只</v>
          </cell>
          <cell r="K391" t="str">
            <v>176.06.10027</v>
          </cell>
        </row>
        <row r="392">
          <cell r="B392" t="str">
            <v>176.06.10009</v>
          </cell>
          <cell r="C392" t="str">
            <v>交流电量表（数码管）</v>
          </cell>
          <cell r="D392" t="str">
            <v>Techcon SMT18E3-5A</v>
          </cell>
          <cell r="E392" t="str">
            <v>三路单相、综合、数码管，二次侧电流为5A</v>
          </cell>
          <cell r="F392">
            <v>970</v>
          </cell>
          <cell r="G392">
            <v>15</v>
          </cell>
          <cell r="H392" t="str">
            <v>N</v>
          </cell>
          <cell r="J392" t="str">
            <v>只</v>
          </cell>
          <cell r="K392" t="str">
            <v>176.06.10009</v>
          </cell>
        </row>
        <row r="393">
          <cell r="B393" t="str">
            <v>176.06.10028</v>
          </cell>
          <cell r="C393" t="str">
            <v>交流电量表（数码管）</v>
          </cell>
          <cell r="D393" t="str">
            <v>Techcon SMT18E3-1A</v>
          </cell>
          <cell r="E393" t="str">
            <v>三路单相、综合、数码管，二次侧电流为1A</v>
          </cell>
          <cell r="F393">
            <v>970</v>
          </cell>
          <cell r="G393">
            <v>15</v>
          </cell>
          <cell r="H393" t="str">
            <v>N</v>
          </cell>
          <cell r="J393" t="str">
            <v>只</v>
          </cell>
          <cell r="K393" t="str">
            <v>176.06.10028</v>
          </cell>
        </row>
        <row r="394">
          <cell r="B394" t="str">
            <v>176.06.10008</v>
          </cell>
          <cell r="C394" t="str">
            <v>交流电量表（数码管）</v>
          </cell>
          <cell r="D394" t="str">
            <v>Techcon SMT18E2-5A</v>
          </cell>
          <cell r="E394" t="str">
            <v>单路单相、综合、数码管，二次侧电流5A</v>
          </cell>
          <cell r="F394">
            <v>870</v>
          </cell>
          <cell r="G394">
            <v>15</v>
          </cell>
          <cell r="H394" t="str">
            <v>N</v>
          </cell>
          <cell r="J394" t="str">
            <v>只</v>
          </cell>
          <cell r="K394" t="str">
            <v>176.06.10008</v>
          </cell>
        </row>
        <row r="395">
          <cell r="B395" t="str">
            <v>176.06.10029</v>
          </cell>
          <cell r="C395" t="str">
            <v>交流电量表（数码管）</v>
          </cell>
          <cell r="D395" t="str">
            <v>Techcon SMT18E2-1A</v>
          </cell>
          <cell r="E395" t="str">
            <v>单路单相、综合、数码管，二次侧电流1A</v>
          </cell>
          <cell r="F395">
            <v>1150</v>
          </cell>
          <cell r="G395">
            <v>15</v>
          </cell>
          <cell r="H395" t="str">
            <v>N</v>
          </cell>
          <cell r="J395" t="str">
            <v>只</v>
          </cell>
          <cell r="K395" t="str">
            <v>176.06.10029</v>
          </cell>
        </row>
        <row r="396">
          <cell r="B396" t="str">
            <v>176.06.10030</v>
          </cell>
          <cell r="C396" t="str">
            <v>交流电量表（液晶）</v>
          </cell>
          <cell r="D396" t="str">
            <v>Techcon SMT18T5-5A</v>
          </cell>
          <cell r="E396" t="str">
            <v>三相，综合，液晶，谐波分析,精度0.5%，二次侧电流为5A</v>
          </cell>
          <cell r="F396">
            <v>1600</v>
          </cell>
          <cell r="G396">
            <v>15</v>
          </cell>
          <cell r="H396" t="str">
            <v>N</v>
          </cell>
          <cell r="J396" t="str">
            <v>只</v>
          </cell>
          <cell r="K396" t="str">
            <v>176.06.10030</v>
          </cell>
        </row>
        <row r="397">
          <cell r="B397" t="str">
            <v>176.06.10031</v>
          </cell>
          <cell r="C397" t="str">
            <v>交流电量表（液晶）</v>
          </cell>
          <cell r="D397" t="str">
            <v>Techcon SMT18T5-1A</v>
          </cell>
          <cell r="E397" t="str">
            <v>三相，综合，液晶,谐波分析，精度0.5%，二次侧电流为1A</v>
          </cell>
          <cell r="F397">
            <v>1600</v>
          </cell>
          <cell r="G397">
            <v>15</v>
          </cell>
          <cell r="H397" t="str">
            <v>N</v>
          </cell>
          <cell r="J397" t="str">
            <v>只</v>
          </cell>
          <cell r="K397" t="str">
            <v>176.06.10031</v>
          </cell>
        </row>
        <row r="398">
          <cell r="B398" t="str">
            <v>176.06.10005</v>
          </cell>
          <cell r="C398" t="str">
            <v>交流电量表（液晶）</v>
          </cell>
          <cell r="D398" t="str">
            <v>Techcon SMT18T3-5A</v>
          </cell>
          <cell r="E398" t="str">
            <v>三相，综合，液晶,精度0.5%，二次侧电流为5A</v>
          </cell>
          <cell r="F398">
            <v>1250</v>
          </cell>
          <cell r="G398">
            <v>15</v>
          </cell>
          <cell r="H398" t="str">
            <v>N</v>
          </cell>
          <cell r="J398" t="str">
            <v>只</v>
          </cell>
          <cell r="K398" t="str">
            <v>176.06.10005</v>
          </cell>
        </row>
        <row r="399">
          <cell r="B399" t="str">
            <v>176.06.10032</v>
          </cell>
          <cell r="C399" t="str">
            <v>交流电量表（液晶）</v>
          </cell>
          <cell r="D399" t="str">
            <v>Techcon SMT18T3-1A</v>
          </cell>
          <cell r="E399" t="str">
            <v>三相，综合，液晶,精度0.5%，二次侧电流为1A</v>
          </cell>
          <cell r="F399">
            <v>1250</v>
          </cell>
          <cell r="G399">
            <v>15</v>
          </cell>
          <cell r="H399" t="str">
            <v>N</v>
          </cell>
          <cell r="J399" t="str">
            <v>只</v>
          </cell>
          <cell r="K399" t="str">
            <v>176.06.10032</v>
          </cell>
        </row>
        <row r="400">
          <cell r="B400" t="str">
            <v>176.06.10004</v>
          </cell>
          <cell r="C400" t="str">
            <v>交流电量表（液晶）</v>
          </cell>
          <cell r="D400" t="str">
            <v>Techcon SMT18T2-5A</v>
          </cell>
          <cell r="E400" t="str">
            <v>三相，综合，液晶,精度0.5%，二次侧电流为5A</v>
          </cell>
          <cell r="F400">
            <v>1250</v>
          </cell>
          <cell r="G400">
            <v>15</v>
          </cell>
          <cell r="H400" t="str">
            <v>N</v>
          </cell>
          <cell r="J400" t="str">
            <v>只</v>
          </cell>
          <cell r="K400" t="str">
            <v>176.06.10004</v>
          </cell>
        </row>
        <row r="401">
          <cell r="B401" t="str">
            <v>176.06.10033</v>
          </cell>
          <cell r="C401" t="str">
            <v>交流电量表（液晶）</v>
          </cell>
          <cell r="D401" t="str">
            <v>Techcon SMT18T2-1A</v>
          </cell>
          <cell r="E401" t="str">
            <v>三相，综合，液晶,精度0.5%，二次侧电流为1A</v>
          </cell>
          <cell r="F401">
            <v>1250</v>
          </cell>
          <cell r="G401">
            <v>15</v>
          </cell>
          <cell r="H401" t="str">
            <v>N</v>
          </cell>
          <cell r="J401" t="str">
            <v>只</v>
          </cell>
          <cell r="K401" t="str">
            <v>176.06.10033</v>
          </cell>
        </row>
        <row r="402">
          <cell r="B402" t="str">
            <v>促销品</v>
          </cell>
        </row>
        <row r="403">
          <cell r="B403" t="str">
            <v>130.0C.10000</v>
          </cell>
          <cell r="C403" t="str">
            <v>Techcon培训实验箱</v>
          </cell>
          <cell r="D403" t="str">
            <v>Techcon-TraningCase01</v>
          </cell>
          <cell r="F403">
            <v>15000</v>
          </cell>
          <cell r="G403" t="str">
            <v>订制</v>
          </cell>
          <cell r="H403" t="str">
            <v>N</v>
          </cell>
          <cell r="J403" t="str">
            <v>套</v>
          </cell>
          <cell r="K403" t="str">
            <v>130.0C.10000</v>
          </cell>
        </row>
        <row r="404">
          <cell r="B404" t="str">
            <v>130.0C.10001</v>
          </cell>
          <cell r="C404" t="str">
            <v>Techcon 09系统现场培训</v>
          </cell>
          <cell r="D404" t="str">
            <v>T3-Onsite</v>
          </cell>
          <cell r="E404" t="str">
            <v>3-4人一班，4天</v>
          </cell>
          <cell r="F404" t="str">
            <v>10,000/次</v>
          </cell>
          <cell r="G404" t="str">
            <v>订制</v>
          </cell>
          <cell r="H404" t="str">
            <v>N</v>
          </cell>
          <cell r="J404" t="str">
            <v>次</v>
          </cell>
          <cell r="K404" t="str">
            <v>130.0C.10001</v>
          </cell>
        </row>
        <row r="405">
          <cell r="B405" t="str">
            <v>130.0C.10002</v>
          </cell>
          <cell r="C405" t="str">
            <v>Techcon 控制器应用详解</v>
          </cell>
          <cell r="D405" t="str">
            <v xml:space="preserve">T3-2002 </v>
          </cell>
          <cell r="E405" t="str">
            <v>6-10人一班，2天</v>
          </cell>
          <cell r="F405" t="str">
            <v>4,500/人</v>
          </cell>
          <cell r="G405" t="str">
            <v>订制</v>
          </cell>
          <cell r="H405" t="str">
            <v>N</v>
          </cell>
          <cell r="J405" t="str">
            <v>人/次</v>
          </cell>
          <cell r="K405" t="str">
            <v>130.0C.10002</v>
          </cell>
        </row>
        <row r="406">
          <cell r="B406" t="str">
            <v>130.0C.10003</v>
          </cell>
          <cell r="C406" t="str">
            <v>Techcon 控制器图形化编程</v>
          </cell>
          <cell r="D406" t="str">
            <v xml:space="preserve">T3-6001 </v>
          </cell>
          <cell r="E406" t="str">
            <v>6-10人一班，3天</v>
          </cell>
          <cell r="F406" t="str">
            <v>5,500/人</v>
          </cell>
          <cell r="G406" t="str">
            <v>订制</v>
          </cell>
          <cell r="H406" t="str">
            <v>N</v>
          </cell>
          <cell r="J406" t="str">
            <v>人/次</v>
          </cell>
          <cell r="K406" t="str">
            <v>130.0C.10003</v>
          </cell>
        </row>
      </sheetData>
      <sheetData sheetId="7" refreshError="1">
        <row r="6">
          <cell r="C6">
            <v>2</v>
          </cell>
        </row>
      </sheetData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2-0201"/>
      <sheetName val="12-0202"/>
      <sheetName val="12-0203"/>
      <sheetName val="12-0204"/>
      <sheetName val="12-0205"/>
      <sheetName val="12-0206"/>
      <sheetName val="12-0207"/>
      <sheetName val="12-0208"/>
      <sheetName val="12-0209"/>
      <sheetName val="12-0210"/>
      <sheetName val="12-0211"/>
      <sheetName val="12-0212"/>
      <sheetName val="12-0213"/>
      <sheetName val="12-0214"/>
      <sheetName val="12-0215"/>
      <sheetName val="12-0216"/>
      <sheetName val="12-0217"/>
      <sheetName val="12-0218"/>
      <sheetName val="12-0219"/>
      <sheetName val="12-0220"/>
      <sheetName val="12-0221"/>
      <sheetName val="12-0222"/>
      <sheetName val="12-0223"/>
      <sheetName val="12-0224"/>
      <sheetName val="12-0225"/>
      <sheetName val="12-0226"/>
      <sheetName val="12-0227"/>
      <sheetName val="12-0228"/>
      <sheetName val="12-0229"/>
      <sheetName val="12-0230"/>
      <sheetName val="12-0231"/>
      <sheetName val="12-0232"/>
      <sheetName val="12-0233"/>
      <sheetName val="12-0234"/>
      <sheetName val="12-0235"/>
      <sheetName val="12-0236"/>
      <sheetName val="13-0001"/>
      <sheetName val="13-0002"/>
      <sheetName val="13-0003"/>
      <sheetName val="13-0004"/>
      <sheetName val="13-0005"/>
      <sheetName val="13-0006"/>
      <sheetName val="13-0007"/>
      <sheetName val="13-0008"/>
      <sheetName val="13-0009"/>
      <sheetName val="13-0010"/>
      <sheetName val="13-0011"/>
      <sheetName val="13-0012"/>
      <sheetName val="13-0013"/>
      <sheetName val="13-0014"/>
      <sheetName val="13-0015"/>
      <sheetName val="13-0016"/>
      <sheetName val="13-0017"/>
      <sheetName val="13-0018"/>
      <sheetName val="13-0019"/>
      <sheetName val="13-0020"/>
      <sheetName val="13-0021"/>
      <sheetName val="13-0022"/>
      <sheetName val="13-0023"/>
      <sheetName val="13-0024"/>
      <sheetName val="13-0025"/>
      <sheetName val="13-0026"/>
      <sheetName val="13-0027"/>
      <sheetName val="13-0028"/>
      <sheetName val="13-0029"/>
      <sheetName val="13-0030"/>
      <sheetName val="13-0031"/>
      <sheetName val="13-0032"/>
      <sheetName val="13-0033"/>
      <sheetName val="13-0034"/>
      <sheetName val="13-0035"/>
      <sheetName val="13-0036"/>
      <sheetName val="13-0037"/>
      <sheetName val="13-0038"/>
      <sheetName val="13-0039"/>
      <sheetName val="13-0040"/>
      <sheetName val="13-0041"/>
      <sheetName val="13-0042"/>
      <sheetName val="13-0043"/>
      <sheetName val="13-0044"/>
      <sheetName val="13-0045"/>
      <sheetName val="13-0046"/>
      <sheetName val="13-0047"/>
      <sheetName val="13-0048"/>
      <sheetName val="13-0049"/>
      <sheetName val="13-0050"/>
      <sheetName val="13-0051"/>
      <sheetName val="13-0052"/>
      <sheetName val="13-0053"/>
      <sheetName val="13-0054"/>
      <sheetName val="13-0055"/>
      <sheetName val="13-0056"/>
      <sheetName val="13-0057"/>
      <sheetName val="13-0058"/>
      <sheetName val="13-0059"/>
      <sheetName val="13-0060"/>
      <sheetName val="13-0061"/>
      <sheetName val="13-0062"/>
      <sheetName val="13-0063"/>
      <sheetName val="13-0064"/>
      <sheetName val="13-0065"/>
      <sheetName val="13-0066"/>
      <sheetName val="13-0067"/>
      <sheetName val="13-0068"/>
      <sheetName val="13-0069"/>
      <sheetName val="13-0070"/>
      <sheetName val="13-0071"/>
      <sheetName val="13-0072"/>
      <sheetName val="13-0073"/>
      <sheetName val="13-0074"/>
      <sheetName val="13-0075"/>
      <sheetName val="13-0076"/>
      <sheetName val="13-0077"/>
      <sheetName val="13-0078"/>
      <sheetName val="13-0079"/>
      <sheetName val="13-0080"/>
      <sheetName val="13-0081"/>
      <sheetName val="13-0082"/>
      <sheetName val="13-0083"/>
      <sheetName val="13-0084"/>
      <sheetName val="13-0085"/>
      <sheetName val="13-0086"/>
      <sheetName val="13-0087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N4">
            <v>0</v>
          </cell>
          <cell r="O4">
            <v>1839076.2900000003</v>
          </cell>
          <cell r="R4">
            <v>1839076.2900000003</v>
          </cell>
        </row>
        <row r="5">
          <cell r="N5">
            <v>0</v>
          </cell>
          <cell r="O5">
            <v>1783857.3401937301</v>
          </cell>
          <cell r="R5">
            <v>1783857.3401937301</v>
          </cell>
        </row>
        <row r="6">
          <cell r="N6">
            <v>0</v>
          </cell>
          <cell r="O6">
            <v>1976828</v>
          </cell>
        </row>
        <row r="9">
          <cell r="L9" t="str">
            <v>其它产品</v>
          </cell>
        </row>
        <row r="10">
          <cell r="L10" t="str">
            <v>产品属性2</v>
          </cell>
          <cell r="P10" t="str">
            <v>成本价合计</v>
          </cell>
          <cell r="S10" t="str">
            <v>修正总价</v>
          </cell>
          <cell r="U10" t="str">
            <v>参考售价合计</v>
          </cell>
        </row>
        <row r="11">
          <cell r="L11" t="str">
            <v>其它产品</v>
          </cell>
        </row>
        <row r="12">
          <cell r="L12" t="str">
            <v>其它产品</v>
          </cell>
        </row>
        <row r="13">
          <cell r="L13" t="str">
            <v>其它产品</v>
          </cell>
        </row>
        <row r="14">
          <cell r="L14" t="str">
            <v>其它产品</v>
          </cell>
        </row>
        <row r="15">
          <cell r="L15" t="str">
            <v>其它产品</v>
          </cell>
        </row>
        <row r="16">
          <cell r="L16" t="str">
            <v>其它产品</v>
          </cell>
        </row>
        <row r="17">
          <cell r="L17" t="str">
            <v>其它产品</v>
          </cell>
        </row>
        <row r="18">
          <cell r="L18" t="str">
            <v>其它产品</v>
          </cell>
        </row>
        <row r="19">
          <cell r="L19" t="str">
            <v>其它产品</v>
          </cell>
        </row>
        <row r="20">
          <cell r="L20" t="str">
            <v>其它产品</v>
          </cell>
        </row>
        <row r="21">
          <cell r="L21" t="str">
            <v>其它产品</v>
          </cell>
        </row>
        <row r="22">
          <cell r="L22" t="str">
            <v>其它产品</v>
          </cell>
        </row>
        <row r="23">
          <cell r="L23" t="str">
            <v>其它产品</v>
          </cell>
        </row>
        <row r="24">
          <cell r="L24" t="str">
            <v>其它产品</v>
          </cell>
        </row>
        <row r="25">
          <cell r="L25" t="str">
            <v>其它产品</v>
          </cell>
        </row>
        <row r="26">
          <cell r="L26" t="str">
            <v>其它产品</v>
          </cell>
        </row>
        <row r="27">
          <cell r="L27" t="str">
            <v>其它产品</v>
          </cell>
        </row>
        <row r="28">
          <cell r="L28" t="str">
            <v>其它产品</v>
          </cell>
        </row>
        <row r="29">
          <cell r="L29" t="str">
            <v>其它产品</v>
          </cell>
        </row>
        <row r="30">
          <cell r="L30" t="str">
            <v>其它产品</v>
          </cell>
        </row>
        <row r="31">
          <cell r="L31" t="str">
            <v>其它产品</v>
          </cell>
        </row>
        <row r="32">
          <cell r="L32" t="str">
            <v>其它产品</v>
          </cell>
        </row>
        <row r="33">
          <cell r="L33" t="str">
            <v>其它产品</v>
          </cell>
        </row>
        <row r="34">
          <cell r="L34" t="str">
            <v>其它产品</v>
          </cell>
        </row>
        <row r="35">
          <cell r="L35" t="str">
            <v>其它产品</v>
          </cell>
        </row>
        <row r="36">
          <cell r="L36" t="str">
            <v>其它产品</v>
          </cell>
        </row>
        <row r="37">
          <cell r="L37" t="str">
            <v>其它产品</v>
          </cell>
        </row>
        <row r="38">
          <cell r="L38" t="str">
            <v>其它产品</v>
          </cell>
        </row>
        <row r="39">
          <cell r="L39" t="str">
            <v>其它产品</v>
          </cell>
        </row>
        <row r="40">
          <cell r="L40" t="str">
            <v>其它产品</v>
          </cell>
        </row>
        <row r="41">
          <cell r="L41" t="str">
            <v>其它产品</v>
          </cell>
        </row>
        <row r="42">
          <cell r="L42" t="str">
            <v>其它产品</v>
          </cell>
        </row>
        <row r="43">
          <cell r="L43" t="str">
            <v>其它产品</v>
          </cell>
        </row>
        <row r="44">
          <cell r="L44" t="str">
            <v>其它产品</v>
          </cell>
        </row>
        <row r="45">
          <cell r="L45" t="str">
            <v>其它产品</v>
          </cell>
        </row>
        <row r="46">
          <cell r="L46" t="str">
            <v>其它产品</v>
          </cell>
        </row>
        <row r="47">
          <cell r="L47" t="str">
            <v>其它产品</v>
          </cell>
        </row>
        <row r="48">
          <cell r="L48" t="str">
            <v>其它产品</v>
          </cell>
        </row>
        <row r="49">
          <cell r="L49" t="str">
            <v>其它产品</v>
          </cell>
        </row>
        <row r="50">
          <cell r="L50" t="str">
            <v>其它产品</v>
          </cell>
        </row>
        <row r="51">
          <cell r="L51" t="str">
            <v>其它产品</v>
          </cell>
        </row>
        <row r="52">
          <cell r="L52" t="str">
            <v>其它产品</v>
          </cell>
        </row>
        <row r="53">
          <cell r="L53" t="str">
            <v>其它产品</v>
          </cell>
        </row>
        <row r="54">
          <cell r="L54" t="str">
            <v>其它产品</v>
          </cell>
        </row>
        <row r="55">
          <cell r="L55" t="str">
            <v>其它产品</v>
          </cell>
        </row>
        <row r="56">
          <cell r="L56" t="str">
            <v>其它产品</v>
          </cell>
        </row>
        <row r="57">
          <cell r="L57" t="str">
            <v>其它产品</v>
          </cell>
        </row>
        <row r="58">
          <cell r="L58" t="str">
            <v>其它产品</v>
          </cell>
        </row>
        <row r="59">
          <cell r="L59" t="str">
            <v>其它产品</v>
          </cell>
        </row>
        <row r="60">
          <cell r="L60" t="str">
            <v>其它产品</v>
          </cell>
        </row>
        <row r="61">
          <cell r="L61" t="str">
            <v>其它产品</v>
          </cell>
        </row>
        <row r="62">
          <cell r="L62" t="str">
            <v>其它产品</v>
          </cell>
        </row>
        <row r="63">
          <cell r="L63" t="str">
            <v>其它产品</v>
          </cell>
        </row>
        <row r="64">
          <cell r="L64" t="str">
            <v>其它产品</v>
          </cell>
        </row>
        <row r="65">
          <cell r="L65" t="str">
            <v>其它产品</v>
          </cell>
        </row>
        <row r="66">
          <cell r="L66" t="str">
            <v>其它产品</v>
          </cell>
        </row>
        <row r="67">
          <cell r="L67" t="str">
            <v>其它产品</v>
          </cell>
        </row>
        <row r="68">
          <cell r="L68" t="str">
            <v>其它产品</v>
          </cell>
        </row>
        <row r="69">
          <cell r="L69" t="str">
            <v>其它产品</v>
          </cell>
        </row>
        <row r="70">
          <cell r="L70" t="str">
            <v>其它产品</v>
          </cell>
        </row>
        <row r="71">
          <cell r="L71" t="str">
            <v>其它产品</v>
          </cell>
        </row>
        <row r="72">
          <cell r="L72" t="str">
            <v>其它产品</v>
          </cell>
        </row>
        <row r="73">
          <cell r="L73" t="str">
            <v>其它产品</v>
          </cell>
        </row>
        <row r="74">
          <cell r="L74" t="str">
            <v>其它产品</v>
          </cell>
        </row>
        <row r="75">
          <cell r="L75" t="str">
            <v>其它产品</v>
          </cell>
        </row>
        <row r="76">
          <cell r="L76" t="str">
            <v>其它产品</v>
          </cell>
        </row>
        <row r="77">
          <cell r="L77" t="str">
            <v>其它产品</v>
          </cell>
        </row>
        <row r="78">
          <cell r="L78" t="str">
            <v>其它产品</v>
          </cell>
        </row>
        <row r="79">
          <cell r="L79" t="str">
            <v>其它产品</v>
          </cell>
        </row>
        <row r="80">
          <cell r="L80" t="str">
            <v>其它产品</v>
          </cell>
        </row>
        <row r="81">
          <cell r="L81" t="str">
            <v>其它产品</v>
          </cell>
        </row>
        <row r="82">
          <cell r="L82" t="str">
            <v>其它产品</v>
          </cell>
        </row>
        <row r="83">
          <cell r="L83" t="str">
            <v>其它产品</v>
          </cell>
        </row>
        <row r="84">
          <cell r="L84" t="str">
            <v>其它产品</v>
          </cell>
        </row>
        <row r="85">
          <cell r="L85" t="str">
            <v>其它产品</v>
          </cell>
        </row>
        <row r="86">
          <cell r="L86" t="str">
            <v>其它产品</v>
          </cell>
        </row>
        <row r="87">
          <cell r="L87" t="str">
            <v>其它产品</v>
          </cell>
        </row>
        <row r="88">
          <cell r="L88" t="str">
            <v>其它产品</v>
          </cell>
        </row>
        <row r="89">
          <cell r="L89" t="str">
            <v>其它产品</v>
          </cell>
        </row>
        <row r="90">
          <cell r="L90" t="str">
            <v>其它产品</v>
          </cell>
        </row>
        <row r="91">
          <cell r="L91" t="str">
            <v>其它产品</v>
          </cell>
        </row>
        <row r="92">
          <cell r="L92" t="str">
            <v>其它产品</v>
          </cell>
        </row>
        <row r="93">
          <cell r="L93" t="str">
            <v>其它产品</v>
          </cell>
        </row>
        <row r="94">
          <cell r="L94" t="str">
            <v>其它产品</v>
          </cell>
        </row>
        <row r="95">
          <cell r="L95" t="str">
            <v>其它产品</v>
          </cell>
        </row>
        <row r="96">
          <cell r="L96" t="str">
            <v>其它产品</v>
          </cell>
        </row>
        <row r="97">
          <cell r="L97" t="str">
            <v>其它产品</v>
          </cell>
        </row>
        <row r="98">
          <cell r="L98" t="str">
            <v>其它产品</v>
          </cell>
        </row>
        <row r="99">
          <cell r="L99" t="str">
            <v>其它产品</v>
          </cell>
        </row>
        <row r="100">
          <cell r="L100" t="str">
            <v>其它产品</v>
          </cell>
        </row>
        <row r="101">
          <cell r="L101" t="str">
            <v>其它产品</v>
          </cell>
        </row>
        <row r="102">
          <cell r="L102" t="str">
            <v>其它产品</v>
          </cell>
        </row>
        <row r="103">
          <cell r="L103" t="str">
            <v>其它产品</v>
          </cell>
        </row>
        <row r="104">
          <cell r="L104" t="str">
            <v>其它产品</v>
          </cell>
        </row>
        <row r="105">
          <cell r="L105" t="str">
            <v>其它产品</v>
          </cell>
        </row>
        <row r="106">
          <cell r="L106" t="str">
            <v>自主产品</v>
          </cell>
        </row>
        <row r="108">
          <cell r="H108">
            <v>1839076.2900000003</v>
          </cell>
        </row>
        <row r="109">
          <cell r="H109">
            <v>0</v>
          </cell>
        </row>
        <row r="110">
          <cell r="H110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0-01"/>
      <sheetName val="10-02"/>
      <sheetName val="10-03"/>
      <sheetName val="10-04"/>
      <sheetName val="10-05"/>
      <sheetName val="10-06"/>
      <sheetName val="10-07"/>
      <sheetName val="大项目采购"/>
      <sheetName val="采购合同执行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10"/>
      <sheetName val="0011"/>
      <sheetName val="0012"/>
      <sheetName val="0013"/>
      <sheetName val="0014"/>
      <sheetName val="0015"/>
      <sheetName val="0016"/>
      <sheetName val="0017"/>
      <sheetName val="0018"/>
      <sheetName val="0019"/>
      <sheetName val="0020"/>
      <sheetName val="0021"/>
      <sheetName val="0022"/>
      <sheetName val="0023"/>
      <sheetName val="0024"/>
      <sheetName val="0025"/>
      <sheetName val="0026"/>
      <sheetName val="0027"/>
      <sheetName val="0028"/>
      <sheetName val="0029"/>
      <sheetName val="0030"/>
      <sheetName val="0031"/>
      <sheetName val="0032"/>
      <sheetName val="0033"/>
      <sheetName val="0034"/>
      <sheetName val="0035"/>
      <sheetName val="0036"/>
      <sheetName val="0037"/>
      <sheetName val="0038"/>
      <sheetName val="0039"/>
      <sheetName val="0040"/>
      <sheetName val="0041"/>
      <sheetName val="0042"/>
      <sheetName val="0043"/>
      <sheetName val="0044"/>
      <sheetName val="0045"/>
      <sheetName val="0045-vo1"/>
      <sheetName val="0046"/>
      <sheetName val="0047"/>
      <sheetName val="0048"/>
      <sheetName val="0049"/>
      <sheetName val="0050"/>
      <sheetName val="0051"/>
      <sheetName val="0052"/>
      <sheetName val="0053"/>
      <sheetName val="0054"/>
      <sheetName val="0055"/>
      <sheetName val="0056"/>
      <sheetName val="0057"/>
      <sheetName val="0058"/>
      <sheetName val="0059"/>
      <sheetName val="0060"/>
      <sheetName val="0061"/>
      <sheetName val="0062"/>
      <sheetName val="0063"/>
      <sheetName val="0064"/>
      <sheetName val="0066"/>
      <sheetName val="0067"/>
      <sheetName val="0070"/>
      <sheetName val="0071"/>
      <sheetName val="0073"/>
      <sheetName val="0074"/>
      <sheetName val="0075"/>
      <sheetName val="0076"/>
      <sheetName val="0077"/>
      <sheetName val="0078"/>
      <sheetName val="0079"/>
      <sheetName val="0080"/>
      <sheetName val="0084"/>
      <sheetName val="0086"/>
      <sheetName val="0089"/>
      <sheetName val="0090"/>
      <sheetName val="0091"/>
      <sheetName val="0092"/>
      <sheetName val="0093"/>
      <sheetName val="0094"/>
      <sheetName val="0095"/>
      <sheetName val="0096"/>
      <sheetName val="0097"/>
      <sheetName val="0098"/>
      <sheetName val="0100"/>
      <sheetName val="0101"/>
      <sheetName val="0102"/>
      <sheetName val="0103"/>
      <sheetName val="0104"/>
      <sheetName val="0105"/>
      <sheetName val="0106"/>
      <sheetName val="0107"/>
      <sheetName val="0108"/>
      <sheetName val="0109"/>
      <sheetName val="0110"/>
      <sheetName val="0111"/>
      <sheetName val="0112"/>
      <sheetName val="0113"/>
      <sheetName val="0114"/>
      <sheetName val="0115"/>
      <sheetName val="0116"/>
      <sheetName val="0117"/>
      <sheetName val="0118"/>
      <sheetName val="0119"/>
      <sheetName val="0120"/>
      <sheetName val="0121"/>
      <sheetName val="0122"/>
      <sheetName val="0123"/>
      <sheetName val="12-0001"/>
      <sheetName val="12-0002"/>
      <sheetName val="12-0003"/>
      <sheetName val="12-0004"/>
      <sheetName val="12-0005"/>
      <sheetName val="12-0007"/>
      <sheetName val="12-0009"/>
      <sheetName val="12-0010"/>
      <sheetName val="12-0011"/>
      <sheetName val="12-0012"/>
      <sheetName val="12-0013"/>
      <sheetName val="12-0014"/>
      <sheetName val="12-0015"/>
      <sheetName val="12-0016"/>
      <sheetName val="12-0017"/>
      <sheetName val="12-0018"/>
      <sheetName val="12-0019"/>
      <sheetName val="12-0020"/>
      <sheetName val="12-0021"/>
      <sheetName val="12-0022"/>
      <sheetName val="12-0023"/>
      <sheetName val="12-0024"/>
      <sheetName val="12-0025"/>
      <sheetName val="12-0026"/>
      <sheetName val="12-0027"/>
      <sheetName val="12-0028"/>
      <sheetName val="12-0029"/>
      <sheetName val="12-0030"/>
      <sheetName val="12-0031"/>
      <sheetName val="12-0032"/>
      <sheetName val="12-0033"/>
      <sheetName val="12-0034"/>
      <sheetName val="12-0035"/>
      <sheetName val="12-0036"/>
      <sheetName val="12-0037"/>
      <sheetName val="12-0038"/>
      <sheetName val="12-0039"/>
      <sheetName val="12-0040"/>
      <sheetName val="12-0041"/>
      <sheetName val="12-0042"/>
      <sheetName val="12-0043"/>
      <sheetName val="12-0044"/>
      <sheetName val="12-0045"/>
      <sheetName val="12-0046"/>
      <sheetName val="12-0047"/>
      <sheetName val="12-0048"/>
      <sheetName val="12-0049"/>
      <sheetName val="12-0050"/>
      <sheetName val="12-0051"/>
      <sheetName val="12-0052"/>
      <sheetName val="12-0053"/>
      <sheetName val="12-0054"/>
      <sheetName val="12-0055"/>
      <sheetName val="12-0056"/>
      <sheetName val="12-0057"/>
      <sheetName val="12-0058"/>
      <sheetName val="12-0059"/>
      <sheetName val="12-0060"/>
      <sheetName val="12-0061"/>
      <sheetName val="12-0062"/>
      <sheetName val="12-0063"/>
      <sheetName val="12-0064"/>
      <sheetName val="12-0065"/>
      <sheetName val="12-0066"/>
      <sheetName val="12-0067"/>
      <sheetName val="12-0068"/>
      <sheetName val="12-0069"/>
      <sheetName val="12-0070"/>
      <sheetName val="12-0071"/>
      <sheetName val="12-0072"/>
      <sheetName val="12-0073"/>
      <sheetName val="12-0074"/>
      <sheetName val="12-0075"/>
      <sheetName val="12-0076"/>
      <sheetName val="12-0077"/>
      <sheetName val="12-0078"/>
      <sheetName val="12-0079"/>
      <sheetName val="12-0080"/>
      <sheetName val="12-0081"/>
      <sheetName val="12-0082"/>
      <sheetName val="12-0083"/>
      <sheetName val="12-0084"/>
      <sheetName val="12-0085"/>
      <sheetName val="12-0086"/>
      <sheetName val="12-0087"/>
      <sheetName val="12-0088"/>
      <sheetName val="12-0089"/>
      <sheetName val="12-0090"/>
      <sheetName val="12-0091"/>
      <sheetName val="12-0092"/>
      <sheetName val="12-0093"/>
      <sheetName val="12-0094"/>
      <sheetName val="12-0095"/>
      <sheetName val="12-0096"/>
      <sheetName val="12-0097"/>
      <sheetName val="12-0098"/>
      <sheetName val="12-0099"/>
      <sheetName val="12-0100"/>
      <sheetName val="12-0101"/>
      <sheetName val="12-0102"/>
      <sheetName val="12-0103"/>
      <sheetName val="12-0104"/>
      <sheetName val="12-0105"/>
      <sheetName val="12-0106"/>
      <sheetName val="12-0107"/>
      <sheetName val="12-0108"/>
      <sheetName val="12-0109"/>
      <sheetName val="12-0110"/>
      <sheetName val="12-0111"/>
      <sheetName val="12-0112"/>
      <sheetName val="12-0113"/>
      <sheetName val="12-0114"/>
      <sheetName val="12-0115"/>
      <sheetName val="12-0116"/>
      <sheetName val="12-0117"/>
      <sheetName val="12-0118"/>
      <sheetName val="12-0119"/>
      <sheetName val="12-0120"/>
      <sheetName val="12-0121"/>
      <sheetName val="12-0122"/>
      <sheetName val="12-0123"/>
      <sheetName val="12-0124"/>
      <sheetName val="12-0125"/>
      <sheetName val="12-0126"/>
      <sheetName val="12-0127"/>
      <sheetName val="12-0128"/>
      <sheetName val="12-0129"/>
      <sheetName val="12-0130"/>
      <sheetName val="12-0131"/>
      <sheetName val="12-0132"/>
      <sheetName val="12-0133"/>
      <sheetName val="12-0134"/>
      <sheetName val="12-0135"/>
      <sheetName val="12-0136"/>
      <sheetName val="12-0137"/>
      <sheetName val="12-0138"/>
      <sheetName val="12-0139"/>
      <sheetName val="12-0140"/>
      <sheetName val="12-0141"/>
      <sheetName val="12-0142"/>
      <sheetName val="12-0143"/>
      <sheetName val="12-0144"/>
      <sheetName val="12-0145"/>
      <sheetName val="12-0146"/>
      <sheetName val="12-0147"/>
      <sheetName val="12-0148"/>
      <sheetName val="12-0149"/>
      <sheetName val="12-0150"/>
      <sheetName val="12-0151"/>
      <sheetName val="12-0152"/>
      <sheetName val="12-0153"/>
      <sheetName val="12-0154"/>
      <sheetName val="12-0155"/>
      <sheetName val="12-0156"/>
      <sheetName val="12-0157"/>
      <sheetName val="12-0158"/>
      <sheetName val="12-0159"/>
      <sheetName val="12-0160"/>
      <sheetName val="12-0161"/>
      <sheetName val="12-0162"/>
      <sheetName val="12-0163"/>
      <sheetName val="12-0164"/>
      <sheetName val="12-0165"/>
      <sheetName val="12-0166"/>
      <sheetName val="12-0167"/>
      <sheetName val="12-0168"/>
      <sheetName val="12-0169"/>
      <sheetName val="12-0170"/>
      <sheetName val="12-0171"/>
      <sheetName val="12-0172"/>
      <sheetName val="12-0173"/>
      <sheetName val="12-0174"/>
      <sheetName val="12-0175"/>
      <sheetName val="12-0176"/>
      <sheetName val="12-0177"/>
      <sheetName val="12-0178"/>
      <sheetName val="12-0179"/>
      <sheetName val="12-0180"/>
      <sheetName val="12-0181"/>
      <sheetName val="12-0182"/>
      <sheetName val="12-0183"/>
      <sheetName val="12-0184"/>
      <sheetName val="12-0185"/>
      <sheetName val="12-0186"/>
      <sheetName val="12-0187"/>
      <sheetName val="12-0188"/>
      <sheetName val="12-0189"/>
      <sheetName val="12-0190"/>
      <sheetName val="12-0191"/>
      <sheetName val="12-0192"/>
      <sheetName val="12-0193"/>
      <sheetName val="12-0194"/>
      <sheetName val="12-0195"/>
      <sheetName val="12-0196"/>
      <sheetName val="12-0197"/>
      <sheetName val="12-0198"/>
      <sheetName val="12-0199"/>
      <sheetName val="12-02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>
        <row r="10">
          <cell r="H10" t="str">
            <v>金  额</v>
          </cell>
        </row>
        <row r="57">
          <cell r="E57">
            <v>0.1</v>
          </cell>
        </row>
      </sheetData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合同"/>
      <sheetName val="P1"/>
      <sheetName val="P2"/>
      <sheetName val="P3"/>
    </sheetNames>
    <sheetDataSet>
      <sheetData sheetId="0" refreshError="1"/>
      <sheetData sheetId="1" refreshError="1">
        <row r="5">
          <cell r="G5">
            <v>40659</v>
          </cell>
        </row>
        <row r="7">
          <cell r="G7" t="str">
            <v>上海泰德采购设备2011-04</v>
          </cell>
        </row>
      </sheetData>
      <sheetData sheetId="2" refreshError="1">
        <row r="10">
          <cell r="O10">
            <v>178136.01</v>
          </cell>
        </row>
      </sheetData>
      <sheetData sheetId="3" refreshError="1">
        <row r="8">
          <cell r="K8">
            <v>0</v>
          </cell>
        </row>
        <row r="59">
          <cell r="K59">
            <v>0</v>
          </cell>
        </row>
        <row r="65">
          <cell r="K6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合同"/>
      <sheetName val="更新说明"/>
      <sheetName val="初始合同"/>
      <sheetName val="P1"/>
      <sheetName val="P2"/>
      <sheetName val="P3"/>
      <sheetName val="list1"/>
      <sheetName val="合同选项"/>
      <sheetName val="名称释义"/>
      <sheetName val="li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4">
          <cell r="O24">
            <v>0</v>
          </cell>
        </row>
        <row r="27">
          <cell r="O27">
            <v>0</v>
          </cell>
        </row>
        <row r="46">
          <cell r="O46">
            <v>0.03</v>
          </cell>
        </row>
        <row r="48">
          <cell r="E48" t="str">
            <v>潘巧燕</v>
          </cell>
        </row>
      </sheetData>
      <sheetData sheetId="5" refreshError="1">
        <row r="8">
          <cell r="K8">
            <v>0</v>
          </cell>
        </row>
        <row r="20">
          <cell r="K20">
            <v>0</v>
          </cell>
        </row>
      </sheetData>
      <sheetData sheetId="6" refreshError="1"/>
      <sheetData sheetId="7" refreshError="1">
        <row r="3">
          <cell r="C3">
            <v>1</v>
          </cell>
        </row>
        <row r="6">
          <cell r="C6">
            <v>2</v>
          </cell>
        </row>
        <row r="20">
          <cell r="E20" t="str">
            <v>无总体利润要求</v>
          </cell>
        </row>
        <row r="21">
          <cell r="E21" t="str">
            <v>不符合非标准合同要求！</v>
          </cell>
        </row>
        <row r="22">
          <cell r="E22" t="str">
            <v>不符合非标准合同要求！</v>
          </cell>
        </row>
        <row r="72">
          <cell r="B72" t="str">
            <v>华北销售</v>
          </cell>
        </row>
        <row r="73">
          <cell r="B73" t="str">
            <v>东北销售</v>
          </cell>
        </row>
        <row r="74">
          <cell r="B74" t="str">
            <v>西北销售</v>
          </cell>
        </row>
        <row r="75">
          <cell r="B75" t="str">
            <v>南区销售</v>
          </cell>
        </row>
        <row r="76">
          <cell r="B76" t="str">
            <v>华东销售</v>
          </cell>
        </row>
        <row r="77">
          <cell r="B77" t="str">
            <v>华东销售</v>
          </cell>
        </row>
        <row r="78">
          <cell r="B78" t="str">
            <v>华南销售</v>
          </cell>
        </row>
        <row r="79">
          <cell r="B79" t="str">
            <v>北区客服</v>
          </cell>
        </row>
        <row r="80">
          <cell r="B80" t="str">
            <v>南区客服</v>
          </cell>
        </row>
        <row r="81">
          <cell r="B81" t="str">
            <v>华东客服</v>
          </cell>
        </row>
        <row r="82">
          <cell r="B82" t="str">
            <v>集成系统部</v>
          </cell>
        </row>
        <row r="83">
          <cell r="B83" t="str">
            <v>消防产品部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11"/>
    <pageSetUpPr fitToPage="1"/>
  </sheetPr>
  <dimension ref="A1:BD31"/>
  <sheetViews>
    <sheetView showZeros="0" tabSelected="1" zoomScaleNormal="100" workbookViewId="0">
      <pane xSplit="10" ySplit="4" topLeftCell="K5" activePane="bottomRight" state="frozen"/>
      <selection pane="topRight" activeCell="G1" sqref="G1"/>
      <selection pane="bottomLeft" activeCell="A5" sqref="A5"/>
      <selection pane="bottomRight" activeCell="H22" sqref="H22"/>
    </sheetView>
  </sheetViews>
  <sheetFormatPr defaultRowHeight="12.75" outlineLevelCol="1"/>
  <cols>
    <col min="1" max="1" width="5.75" style="4" customWidth="1"/>
    <col min="2" max="2" width="6.75" style="4" customWidth="1"/>
    <col min="3" max="3" width="25.25" style="4" customWidth="1"/>
    <col min="4" max="4" width="10.25" style="3" hidden="1" customWidth="1" outlineLevel="1"/>
    <col min="5" max="5" width="10.375" style="3" hidden="1" customWidth="1" outlineLevel="1"/>
    <col min="6" max="6" width="10.125" style="1" hidden="1" customWidth="1" outlineLevel="1"/>
    <col min="7" max="7" width="41.875" style="1" customWidth="1" collapsed="1"/>
    <col min="8" max="8" width="25.5" style="1" customWidth="1" outlineLevel="1"/>
    <col min="9" max="9" width="28.25" style="1" customWidth="1" outlineLevel="1"/>
    <col min="10" max="10" width="24.25" style="1" customWidth="1"/>
    <col min="11" max="11" width="8.5" style="1" customWidth="1"/>
    <col min="12" max="12" width="31.375" style="1" customWidth="1" outlineLevel="1"/>
    <col min="13" max="13" width="18.875" style="1" customWidth="1"/>
    <col min="14" max="14" width="20.875" style="1" customWidth="1"/>
    <col min="15" max="15" width="10.875" style="1" customWidth="1"/>
    <col min="16" max="16" width="8.875" style="1" customWidth="1"/>
    <col min="17" max="17" width="20.125" style="1" customWidth="1"/>
    <col min="18" max="18" width="15.125" style="1" hidden="1" customWidth="1" outlineLevel="1"/>
    <col min="19" max="20" width="14.125" style="1" hidden="1" customWidth="1" outlineLevel="1"/>
    <col min="21" max="21" width="13.125" style="2" bestFit="1" customWidth="1" collapsed="1"/>
    <col min="22" max="22" width="9.625" style="2" bestFit="1" customWidth="1"/>
    <col min="23" max="23" width="13.125" style="2" bestFit="1" customWidth="1"/>
    <col min="24" max="25" width="13.125" style="2" hidden="1" customWidth="1" outlineLevel="1"/>
    <col min="26" max="26" width="11.25" style="2" hidden="1" customWidth="1" outlineLevel="1"/>
    <col min="27" max="34" width="13.125" style="2" hidden="1" customWidth="1" outlineLevel="1"/>
    <col min="35" max="35" width="13.125" style="2" hidden="1" customWidth="1" outlineLevel="1" collapsed="1"/>
    <col min="36" max="37" width="14" style="2" hidden="1" customWidth="1" outlineLevel="1"/>
    <col min="38" max="38" width="10.625" style="2" customWidth="1" collapsed="1"/>
    <col min="39" max="39" width="9.625" style="2" bestFit="1" customWidth="1"/>
    <col min="40" max="40" width="13.125" style="2" bestFit="1" customWidth="1"/>
    <col min="41" max="41" width="10.625" style="2" customWidth="1" outlineLevel="1"/>
    <col min="42" max="42" width="13.125" style="2" bestFit="1" customWidth="1" outlineLevel="1"/>
    <col min="43" max="51" width="13.125" style="2" customWidth="1" outlineLevel="1"/>
    <col min="52" max="52" width="13.125" style="2" customWidth="1" outlineLevel="1" collapsed="1"/>
    <col min="53" max="54" width="14" style="2" customWidth="1" outlineLevel="1" collapsed="1"/>
    <col min="55" max="55" width="14" style="2" bestFit="1" customWidth="1"/>
    <col min="56" max="56" width="10" style="1" bestFit="1" customWidth="1"/>
    <col min="57" max="16384" width="9" style="1"/>
  </cols>
  <sheetData>
    <row r="1" spans="1:56">
      <c r="C1" s="4">
        <v>1</v>
      </c>
    </row>
    <row r="2" spans="1:56">
      <c r="C2" s="4">
        <v>1</v>
      </c>
      <c r="AS2" s="21"/>
    </row>
    <row r="3" spans="1:56" s="19" customFormat="1" ht="12">
      <c r="A3" s="24"/>
      <c r="B3" s="24"/>
      <c r="C3" s="24">
        <v>1</v>
      </c>
      <c r="D3" s="23"/>
      <c r="E3" s="23"/>
      <c r="N3" s="19">
        <f>SUBTOTAL(9,N5:N29)</f>
        <v>17738024.390000004</v>
      </c>
      <c r="O3" s="20"/>
      <c r="P3" s="20"/>
      <c r="Q3" s="20"/>
      <c r="R3" s="20" t="e">
        <f>SUBTOTAL(9,#REF!)</f>
        <v>#REF!</v>
      </c>
      <c r="S3" s="20" t="e">
        <f>SUBTOTAL(9,#REF!)</f>
        <v>#REF!</v>
      </c>
      <c r="T3" s="20" t="e">
        <f>SUBTOTAL(9,#REF!)</f>
        <v>#REF!</v>
      </c>
      <c r="U3" s="22" t="e">
        <f>SUBTOTAL(9,#REF!)</f>
        <v>#REF!</v>
      </c>
      <c r="V3" s="21"/>
      <c r="W3" s="21" t="e">
        <f>SUBTOTAL(9,#REF!)</f>
        <v>#REF!</v>
      </c>
      <c r="X3" s="21" t="e">
        <f>SUBTOTAL(9,#REF!)</f>
        <v>#REF!</v>
      </c>
      <c r="Y3" s="21" t="e">
        <f>SUBTOTAL(9,#REF!)</f>
        <v>#REF!</v>
      </c>
      <c r="Z3" s="21"/>
      <c r="AA3" s="21" t="e">
        <f>SUBTOTAL(9,#REF!)</f>
        <v>#REF!</v>
      </c>
      <c r="AB3" s="21" t="e">
        <f>SUBTOTAL(9,#REF!)</f>
        <v>#REF!</v>
      </c>
      <c r="AC3" s="21" t="e">
        <f>SUBTOTAL(9,#REF!)</f>
        <v>#REF!</v>
      </c>
      <c r="AD3" s="21" t="e">
        <f>SUBTOTAL(9,#REF!)</f>
        <v>#REF!</v>
      </c>
      <c r="AE3" s="21" t="e">
        <f>SUBTOTAL(9,#REF!)</f>
        <v>#REF!</v>
      </c>
      <c r="AF3" s="21" t="e">
        <f>SUBTOTAL(9,#REF!)</f>
        <v>#REF!</v>
      </c>
      <c r="AG3" s="21" t="e">
        <f>SUBTOTAL(9,#REF!)</f>
        <v>#REF!</v>
      </c>
      <c r="AH3" s="21" t="e">
        <f>SUBTOTAL(9,#REF!)</f>
        <v>#REF!</v>
      </c>
      <c r="AI3" s="21" t="e">
        <f>SUBTOTAL(9,#REF!)</f>
        <v>#REF!</v>
      </c>
      <c r="AJ3" s="21" t="e">
        <f>SUBTOTAL(9,#REF!)</f>
        <v>#REF!</v>
      </c>
      <c r="AK3" s="21" t="e">
        <f>SUBTOTAL(9,#REF!)</f>
        <v>#REF!</v>
      </c>
      <c r="AL3" s="21" t="e">
        <f>SUBTOTAL(9,#REF!)</f>
        <v>#REF!</v>
      </c>
      <c r="AM3" s="21"/>
      <c r="AN3" s="21" t="e">
        <f>SUBTOTAL(9,#REF!)</f>
        <v>#REF!</v>
      </c>
      <c r="AO3" s="21" t="e">
        <f>SUBTOTAL(9,#REF!)</f>
        <v>#REF!</v>
      </c>
      <c r="AP3" s="21" t="e">
        <f>SUBTOTAL(9,#REF!)</f>
        <v>#REF!</v>
      </c>
      <c r="AQ3" s="21"/>
      <c r="AR3" s="21" t="e">
        <f>SUBTOTAL(9,#REF!)</f>
        <v>#REF!</v>
      </c>
      <c r="AS3" s="21" t="e">
        <f>SUBTOTAL(9,#REF!)</f>
        <v>#REF!</v>
      </c>
      <c r="AT3" s="21" t="e">
        <f>SUBTOTAL(9,#REF!)</f>
        <v>#REF!</v>
      </c>
      <c r="AU3" s="21" t="e">
        <f>SUBTOTAL(9,#REF!)</f>
        <v>#REF!</v>
      </c>
      <c r="AV3" s="21" t="e">
        <f>SUBTOTAL(9,#REF!)</f>
        <v>#REF!</v>
      </c>
      <c r="AW3" s="21" t="e">
        <f>SUBTOTAL(9,#REF!)</f>
        <v>#REF!</v>
      </c>
      <c r="AX3" s="21" t="e">
        <f>SUBTOTAL(9,#REF!)</f>
        <v>#REF!</v>
      </c>
      <c r="AY3" s="21" t="e">
        <f>SUBTOTAL(9,#REF!)</f>
        <v>#REF!</v>
      </c>
      <c r="AZ3" s="21" t="e">
        <f>SUBTOTAL(9,#REF!)</f>
        <v>#REF!</v>
      </c>
      <c r="BA3" s="21" t="e">
        <f>SUBTOTAL(9,#REF!)</f>
        <v>#REF!</v>
      </c>
      <c r="BB3" s="21" t="e">
        <f>SUBTOTAL(9,#REF!)</f>
        <v>#REF!</v>
      </c>
      <c r="BC3" s="21" t="e">
        <f>SUBTOTAL(9,#REF!)</f>
        <v>#REF!</v>
      </c>
      <c r="BD3" s="20"/>
    </row>
    <row r="4" spans="1:56" s="7" customFormat="1" ht="24.75" customHeight="1">
      <c r="A4" s="17"/>
      <c r="B4" s="17" t="s">
        <v>23</v>
      </c>
      <c r="C4" s="17" t="s">
        <v>125</v>
      </c>
      <c r="D4" s="17" t="s">
        <v>22</v>
      </c>
      <c r="E4" s="17" t="s">
        <v>21</v>
      </c>
      <c r="F4" s="17" t="s">
        <v>20</v>
      </c>
      <c r="G4" s="17" t="s">
        <v>127</v>
      </c>
      <c r="H4" s="17" t="s">
        <v>128</v>
      </c>
      <c r="I4" s="17" t="s">
        <v>129</v>
      </c>
      <c r="J4" s="17" t="s">
        <v>19</v>
      </c>
      <c r="K4" s="17" t="s">
        <v>18</v>
      </c>
      <c r="L4" s="17" t="s">
        <v>17</v>
      </c>
      <c r="M4" s="17" t="s">
        <v>16</v>
      </c>
      <c r="N4" s="18" t="s">
        <v>15</v>
      </c>
      <c r="O4" s="17" t="s">
        <v>14</v>
      </c>
      <c r="P4" s="17" t="s">
        <v>13</v>
      </c>
      <c r="Q4" s="17" t="s">
        <v>12</v>
      </c>
      <c r="R4" s="16" t="s">
        <v>11</v>
      </c>
      <c r="S4" s="16" t="s">
        <v>10</v>
      </c>
      <c r="T4" s="15" t="s">
        <v>9</v>
      </c>
      <c r="U4" s="14" t="s">
        <v>8</v>
      </c>
      <c r="V4" s="13" t="s">
        <v>7</v>
      </c>
      <c r="W4" s="12" t="s">
        <v>6</v>
      </c>
      <c r="X4" s="12" t="s">
        <v>3</v>
      </c>
      <c r="Y4" s="12" t="s">
        <v>2</v>
      </c>
      <c r="Z4" s="12" t="s">
        <v>1</v>
      </c>
      <c r="AA4" s="12">
        <v>41275</v>
      </c>
      <c r="AB4" s="11">
        <v>41306</v>
      </c>
      <c r="AC4" s="12">
        <v>41334</v>
      </c>
      <c r="AD4" s="11">
        <v>41365</v>
      </c>
      <c r="AE4" s="11">
        <v>41395</v>
      </c>
      <c r="AF4" s="11">
        <v>41426</v>
      </c>
      <c r="AG4" s="12">
        <v>41456</v>
      </c>
      <c r="AH4" s="11">
        <v>41487</v>
      </c>
      <c r="AI4" s="12">
        <v>41518</v>
      </c>
      <c r="AJ4" s="11">
        <v>41548</v>
      </c>
      <c r="AK4" s="12">
        <v>41579</v>
      </c>
      <c r="AL4" s="11">
        <v>41609</v>
      </c>
      <c r="AM4" s="10" t="s">
        <v>5</v>
      </c>
      <c r="AN4" s="9" t="s">
        <v>4</v>
      </c>
      <c r="AO4" s="9" t="s">
        <v>3</v>
      </c>
      <c r="AP4" s="9" t="s">
        <v>2</v>
      </c>
      <c r="AQ4" s="9" t="s">
        <v>1</v>
      </c>
      <c r="AR4" s="40">
        <v>41275</v>
      </c>
      <c r="AS4" s="40">
        <v>41306</v>
      </c>
      <c r="AT4" s="40">
        <v>41334</v>
      </c>
      <c r="AU4" s="40">
        <v>41365</v>
      </c>
      <c r="AV4" s="40">
        <v>41396</v>
      </c>
      <c r="AW4" s="40">
        <v>41426</v>
      </c>
      <c r="AX4" s="40">
        <v>41456</v>
      </c>
      <c r="AY4" s="40">
        <v>41487</v>
      </c>
      <c r="AZ4" s="40">
        <v>41518</v>
      </c>
      <c r="BA4" s="40">
        <v>41548</v>
      </c>
      <c r="BB4" s="40">
        <v>41579</v>
      </c>
      <c r="BC4" s="41">
        <v>41609</v>
      </c>
      <c r="BD4" s="8" t="s">
        <v>0</v>
      </c>
    </row>
    <row r="5" spans="1:56" s="25" customFormat="1" ht="15">
      <c r="A5" s="26"/>
      <c r="B5" s="37">
        <v>1</v>
      </c>
      <c r="C5" s="39" t="s">
        <v>105</v>
      </c>
      <c r="D5" s="36">
        <v>40436</v>
      </c>
      <c r="E5" s="6">
        <f>YEAR(D5)</f>
        <v>2010</v>
      </c>
      <c r="F5" s="32" t="s">
        <v>89</v>
      </c>
      <c r="G5" s="32"/>
      <c r="H5" s="32"/>
      <c r="I5" s="37" t="s">
        <v>25</v>
      </c>
      <c r="J5" s="32" t="s">
        <v>104</v>
      </c>
      <c r="K5" s="35" t="s">
        <v>30</v>
      </c>
      <c r="L5" s="32" t="s">
        <v>103</v>
      </c>
      <c r="M5" s="34" t="s">
        <v>33</v>
      </c>
      <c r="N5" s="33">
        <v>127754.51</v>
      </c>
      <c r="O5" s="32" t="s">
        <v>36</v>
      </c>
      <c r="P5" s="32"/>
      <c r="Q5" s="38" t="s">
        <v>48</v>
      </c>
      <c r="R5" s="31">
        <f t="shared" ref="R5:R29" si="0">N5-W5</f>
        <v>0</v>
      </c>
      <c r="S5" s="31">
        <f t="shared" ref="S5:S29" si="1">N5-U5</f>
        <v>0</v>
      </c>
      <c r="T5" s="31">
        <f t="shared" ref="T5:T29" si="2">N5-AN5</f>
        <v>0</v>
      </c>
      <c r="U5" s="28">
        <v>127754.51</v>
      </c>
      <c r="V5" s="29">
        <f t="shared" ref="V5:V16" si="3">U5/N5</f>
        <v>1</v>
      </c>
      <c r="W5" s="30">
        <f t="shared" ref="W5:W16" si="4">SUM(X5:AL5)</f>
        <v>127754.51</v>
      </c>
      <c r="X5" s="28">
        <v>127754.51</v>
      </c>
      <c r="Y5" s="28">
        <v>0</v>
      </c>
      <c r="Z5" s="28">
        <v>0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9">
        <f>W5/N5</f>
        <v>1</v>
      </c>
      <c r="AN5" s="28">
        <f t="shared" ref="AN5:AN16" si="5">SUM(AO5:BC5)</f>
        <v>127754.51</v>
      </c>
      <c r="AO5" s="28">
        <v>127754.51</v>
      </c>
      <c r="AP5" s="28">
        <v>0</v>
      </c>
      <c r="AQ5" s="28">
        <v>0</v>
      </c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7">
        <f t="shared" ref="BD5:BD16" si="6">AN5/N5</f>
        <v>1</v>
      </c>
    </row>
    <row r="6" spans="1:56" s="25" customFormat="1" ht="15">
      <c r="A6" s="26"/>
      <c r="B6" s="37">
        <v>2</v>
      </c>
      <c r="C6" s="39" t="s">
        <v>102</v>
      </c>
      <c r="D6" s="36">
        <v>40446</v>
      </c>
      <c r="E6" s="6">
        <f>YEAR(D6)</f>
        <v>2010</v>
      </c>
      <c r="F6" s="32" t="s">
        <v>99</v>
      </c>
      <c r="G6" s="32"/>
      <c r="H6" s="32"/>
      <c r="I6" s="37" t="s">
        <v>25</v>
      </c>
      <c r="J6" s="32" t="s">
        <v>31</v>
      </c>
      <c r="K6" s="35" t="s">
        <v>39</v>
      </c>
      <c r="L6" s="32" t="s">
        <v>98</v>
      </c>
      <c r="M6" s="34" t="s">
        <v>97</v>
      </c>
      <c r="N6" s="33">
        <v>320000</v>
      </c>
      <c r="O6" s="32" t="s">
        <v>101</v>
      </c>
      <c r="P6" s="32"/>
      <c r="Q6" s="38" t="s">
        <v>48</v>
      </c>
      <c r="R6" s="31">
        <f t="shared" si="0"/>
        <v>0</v>
      </c>
      <c r="S6" s="31">
        <f t="shared" si="1"/>
        <v>0</v>
      </c>
      <c r="T6" s="31">
        <f t="shared" si="2"/>
        <v>0</v>
      </c>
      <c r="U6" s="28">
        <v>320000</v>
      </c>
      <c r="V6" s="29">
        <f t="shared" si="3"/>
        <v>1</v>
      </c>
      <c r="W6" s="30">
        <f t="shared" si="4"/>
        <v>320000</v>
      </c>
      <c r="X6" s="28">
        <v>320000</v>
      </c>
      <c r="Y6" s="28">
        <v>0</v>
      </c>
      <c r="Z6" s="28">
        <v>0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>
        <f>W6/N6</f>
        <v>1</v>
      </c>
      <c r="AN6" s="28">
        <f t="shared" si="5"/>
        <v>320000</v>
      </c>
      <c r="AO6" s="28">
        <v>320000</v>
      </c>
      <c r="AP6" s="28">
        <v>0</v>
      </c>
      <c r="AQ6" s="28">
        <v>0</v>
      </c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7">
        <f t="shared" si="6"/>
        <v>1</v>
      </c>
    </row>
    <row r="7" spans="1:56" s="25" customFormat="1" ht="15">
      <c r="A7" s="26"/>
      <c r="B7" s="37">
        <v>3</v>
      </c>
      <c r="C7" s="39" t="s">
        <v>100</v>
      </c>
      <c r="D7" s="36">
        <v>40452</v>
      </c>
      <c r="E7" s="6">
        <f>YEAR(D7)</f>
        <v>2010</v>
      </c>
      <c r="F7" s="32" t="s">
        <v>99</v>
      </c>
      <c r="G7" s="32"/>
      <c r="H7" s="32"/>
      <c r="I7" s="37" t="s">
        <v>25</v>
      </c>
      <c r="J7" s="32" t="s">
        <v>31</v>
      </c>
      <c r="K7" s="35" t="s">
        <v>39</v>
      </c>
      <c r="L7" s="32" t="s">
        <v>98</v>
      </c>
      <c r="M7" s="34" t="s">
        <v>97</v>
      </c>
      <c r="N7" s="33">
        <f>2367755+24108-7450+9200+9288+61950+45044-168349.5</f>
        <v>2341545.5</v>
      </c>
      <c r="O7" s="32" t="s">
        <v>96</v>
      </c>
      <c r="P7" s="32" t="s">
        <v>95</v>
      </c>
      <c r="Q7" s="38" t="s">
        <v>24</v>
      </c>
      <c r="R7" s="31">
        <f t="shared" si="0"/>
        <v>0</v>
      </c>
      <c r="S7" s="31">
        <f t="shared" si="1"/>
        <v>0</v>
      </c>
      <c r="T7" s="31">
        <f t="shared" si="2"/>
        <v>0</v>
      </c>
      <c r="U7" s="28">
        <v>2341545.5</v>
      </c>
      <c r="V7" s="29">
        <f t="shared" si="3"/>
        <v>1</v>
      </c>
      <c r="W7" s="30">
        <f t="shared" si="4"/>
        <v>2341545.5</v>
      </c>
      <c r="X7" s="28">
        <v>355163.25</v>
      </c>
      <c r="Y7" s="28">
        <v>1986382.25</v>
      </c>
      <c r="Z7" s="28">
        <v>0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>
        <f>IF(W7=0,0,W7/N7)</f>
        <v>1</v>
      </c>
      <c r="AN7" s="28">
        <f t="shared" si="5"/>
        <v>2341545.5</v>
      </c>
      <c r="AO7" s="28">
        <f>355163.25+103488.25</f>
        <v>458651.5</v>
      </c>
      <c r="AP7" s="28">
        <v>1893191</v>
      </c>
      <c r="AQ7" s="28">
        <v>-10297</v>
      </c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7">
        <f t="shared" si="6"/>
        <v>1</v>
      </c>
    </row>
    <row r="8" spans="1:56" s="25" customFormat="1" ht="15">
      <c r="A8" s="26"/>
      <c r="B8" s="37">
        <v>4</v>
      </c>
      <c r="C8" s="39" t="s">
        <v>94</v>
      </c>
      <c r="D8" s="36">
        <v>40527</v>
      </c>
      <c r="E8" s="6">
        <f>YEAR(D8)</f>
        <v>2010</v>
      </c>
      <c r="F8" s="32" t="s">
        <v>41</v>
      </c>
      <c r="G8" s="32" t="s">
        <v>93</v>
      </c>
      <c r="H8" s="32"/>
      <c r="I8" s="37" t="s">
        <v>25</v>
      </c>
      <c r="J8" s="32" t="s">
        <v>92</v>
      </c>
      <c r="K8" s="35" t="s">
        <v>39</v>
      </c>
      <c r="L8" s="32" t="s">
        <v>34</v>
      </c>
      <c r="M8" s="34" t="s">
        <v>91</v>
      </c>
      <c r="N8" s="33">
        <v>2650000</v>
      </c>
      <c r="O8" s="32"/>
      <c r="P8" s="32"/>
      <c r="Q8" s="38" t="s">
        <v>81</v>
      </c>
      <c r="R8" s="31">
        <f t="shared" si="0"/>
        <v>243010</v>
      </c>
      <c r="S8" s="31">
        <f t="shared" si="1"/>
        <v>364780</v>
      </c>
      <c r="T8" s="31">
        <f t="shared" si="2"/>
        <v>242280</v>
      </c>
      <c r="U8" s="28">
        <v>2285220</v>
      </c>
      <c r="V8" s="29">
        <f t="shared" si="3"/>
        <v>0.86234716981132076</v>
      </c>
      <c r="W8" s="30">
        <f t="shared" si="4"/>
        <v>2406990</v>
      </c>
      <c r="X8" s="28"/>
      <c r="Y8" s="28">
        <v>2195000</v>
      </c>
      <c r="Z8" s="28">
        <v>211990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>
        <f>IF(W8=0,0,W8/N8)</f>
        <v>0.90829811320754716</v>
      </c>
      <c r="AN8" s="28">
        <f t="shared" si="5"/>
        <v>2407720</v>
      </c>
      <c r="AO8" s="28"/>
      <c r="AP8" s="28">
        <v>2195730</v>
      </c>
      <c r="AQ8" s="28">
        <v>211990</v>
      </c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7">
        <f t="shared" si="6"/>
        <v>0.90857358490566043</v>
      </c>
    </row>
    <row r="9" spans="1:56" s="25" customFormat="1" ht="15">
      <c r="A9" s="26"/>
      <c r="B9" s="37">
        <v>5</v>
      </c>
      <c r="C9" s="39" t="s">
        <v>90</v>
      </c>
      <c r="D9" s="36">
        <v>40532</v>
      </c>
      <c r="E9" s="6">
        <f>YEAR(D9)</f>
        <v>2010</v>
      </c>
      <c r="F9" s="32" t="s">
        <v>89</v>
      </c>
      <c r="G9" s="32"/>
      <c r="H9" s="32"/>
      <c r="I9" s="37" t="s">
        <v>25</v>
      </c>
      <c r="J9" s="32" t="s">
        <v>88</v>
      </c>
      <c r="K9" s="35" t="s">
        <v>30</v>
      </c>
      <c r="L9" s="32" t="s">
        <v>106</v>
      </c>
      <c r="M9" s="34" t="s">
        <v>33</v>
      </c>
      <c r="N9" s="33">
        <v>908855</v>
      </c>
      <c r="O9" s="32"/>
      <c r="P9" s="32"/>
      <c r="Q9" s="38" t="s">
        <v>24</v>
      </c>
      <c r="R9" s="31">
        <f t="shared" si="0"/>
        <v>0</v>
      </c>
      <c r="S9" s="31">
        <f t="shared" si="1"/>
        <v>0</v>
      </c>
      <c r="T9" s="31">
        <f t="shared" si="2"/>
        <v>0</v>
      </c>
      <c r="U9" s="28">
        <v>908855</v>
      </c>
      <c r="V9" s="29">
        <f t="shared" si="3"/>
        <v>1</v>
      </c>
      <c r="W9" s="30">
        <f t="shared" si="4"/>
        <v>908855</v>
      </c>
      <c r="X9" s="28"/>
      <c r="Y9" s="28">
        <v>908855</v>
      </c>
      <c r="Z9" s="28">
        <v>0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9">
        <f>W9/N9</f>
        <v>1</v>
      </c>
      <c r="AN9" s="28">
        <f t="shared" si="5"/>
        <v>908855</v>
      </c>
      <c r="AO9" s="28">
        <v>908855</v>
      </c>
      <c r="AP9" s="28">
        <v>0</v>
      </c>
      <c r="AQ9" s="28">
        <v>0</v>
      </c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7">
        <f t="shared" si="6"/>
        <v>1</v>
      </c>
    </row>
    <row r="10" spans="1:56" s="25" customFormat="1" ht="15">
      <c r="A10" s="26"/>
      <c r="B10" s="37">
        <v>6</v>
      </c>
      <c r="C10" s="39" t="s">
        <v>87</v>
      </c>
      <c r="D10" s="36">
        <v>40550</v>
      </c>
      <c r="E10" s="6">
        <v>2010</v>
      </c>
      <c r="F10" s="32" t="s">
        <v>26</v>
      </c>
      <c r="G10" s="32"/>
      <c r="H10" s="32"/>
      <c r="I10" s="37" t="s">
        <v>25</v>
      </c>
      <c r="J10" s="32" t="s">
        <v>37</v>
      </c>
      <c r="K10" s="35"/>
      <c r="L10" s="32" t="s">
        <v>32</v>
      </c>
      <c r="M10" s="34" t="s">
        <v>86</v>
      </c>
      <c r="N10" s="33">
        <v>250755.96</v>
      </c>
      <c r="O10" s="32"/>
      <c r="P10" s="32"/>
      <c r="Q10" s="38" t="s">
        <v>48</v>
      </c>
      <c r="R10" s="31">
        <f t="shared" si="0"/>
        <v>0</v>
      </c>
      <c r="S10" s="31">
        <f t="shared" si="1"/>
        <v>0</v>
      </c>
      <c r="T10" s="31">
        <f t="shared" si="2"/>
        <v>0</v>
      </c>
      <c r="U10" s="28">
        <v>250755.96</v>
      </c>
      <c r="V10" s="29">
        <f t="shared" si="3"/>
        <v>1</v>
      </c>
      <c r="W10" s="30">
        <f t="shared" si="4"/>
        <v>250755.96</v>
      </c>
      <c r="X10" s="28"/>
      <c r="Y10" s="28">
        <v>250755.96</v>
      </c>
      <c r="Z10" s="28">
        <v>0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9">
        <f>W10/N10</f>
        <v>1</v>
      </c>
      <c r="AN10" s="28">
        <f t="shared" si="5"/>
        <v>250755.96</v>
      </c>
      <c r="AO10" s="28"/>
      <c r="AP10" s="28">
        <v>250755.96</v>
      </c>
      <c r="AQ10" s="28">
        <v>0</v>
      </c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7">
        <f t="shared" si="6"/>
        <v>1</v>
      </c>
    </row>
    <row r="11" spans="1:56" s="25" customFormat="1" ht="15">
      <c r="A11" s="26"/>
      <c r="B11" s="37">
        <v>7</v>
      </c>
      <c r="C11" s="39" t="s">
        <v>85</v>
      </c>
      <c r="D11" s="36">
        <v>40561</v>
      </c>
      <c r="E11" s="6">
        <v>2010</v>
      </c>
      <c r="F11" s="32" t="s">
        <v>84</v>
      </c>
      <c r="G11" s="32" t="s">
        <v>83</v>
      </c>
      <c r="H11" s="32"/>
      <c r="I11" s="37" t="s">
        <v>25</v>
      </c>
      <c r="J11" s="32" t="s">
        <v>37</v>
      </c>
      <c r="K11" s="35" t="s">
        <v>39</v>
      </c>
      <c r="L11" s="32"/>
      <c r="M11" s="34" t="s">
        <v>82</v>
      </c>
      <c r="N11" s="33">
        <v>644820</v>
      </c>
      <c r="O11" s="32"/>
      <c r="P11" s="32"/>
      <c r="Q11" s="38" t="s">
        <v>81</v>
      </c>
      <c r="R11" s="31">
        <f t="shared" si="0"/>
        <v>94310.719999999972</v>
      </c>
      <c r="S11" s="31">
        <f t="shared" si="1"/>
        <v>103670</v>
      </c>
      <c r="T11" s="31">
        <f t="shared" si="2"/>
        <v>104789.69999999995</v>
      </c>
      <c r="U11" s="28">
        <v>541150</v>
      </c>
      <c r="V11" s="29">
        <f t="shared" si="3"/>
        <v>0.83922645079246927</v>
      </c>
      <c r="W11" s="30">
        <f t="shared" si="4"/>
        <v>550509.28</v>
      </c>
      <c r="X11" s="28"/>
      <c r="Y11" s="28">
        <v>550509.28</v>
      </c>
      <c r="Z11" s="28">
        <v>0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9">
        <f>IF(W11=0,0,W11/N11)</f>
        <v>0.8537410129958749</v>
      </c>
      <c r="AN11" s="28">
        <f t="shared" si="5"/>
        <v>540030.30000000005</v>
      </c>
      <c r="AO11" s="28"/>
      <c r="AP11" s="28">
        <v>396723.88</v>
      </c>
      <c r="AQ11" s="28">
        <v>143306.42000000001</v>
      </c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7">
        <f t="shared" si="6"/>
        <v>0.83748999720852335</v>
      </c>
    </row>
    <row r="12" spans="1:56" s="25" customFormat="1" ht="15">
      <c r="A12" s="26"/>
      <c r="B12" s="37">
        <v>8</v>
      </c>
      <c r="C12" s="39" t="s">
        <v>80</v>
      </c>
      <c r="D12" s="36">
        <v>40548</v>
      </c>
      <c r="E12" s="6">
        <f t="shared" ref="E12:E29" si="7">YEAR(D12)</f>
        <v>2011</v>
      </c>
      <c r="F12" s="32" t="s">
        <v>79</v>
      </c>
      <c r="G12" s="32"/>
      <c r="H12" s="32"/>
      <c r="I12" s="37" t="s">
        <v>25</v>
      </c>
      <c r="J12" s="32" t="s">
        <v>27</v>
      </c>
      <c r="K12" s="35" t="s">
        <v>107</v>
      </c>
      <c r="L12" s="32" t="s">
        <v>32</v>
      </c>
      <c r="M12" s="34" t="s">
        <v>78</v>
      </c>
      <c r="N12" s="33">
        <v>3398961.28</v>
      </c>
      <c r="O12" s="32" t="s">
        <v>77</v>
      </c>
      <c r="P12" s="32"/>
      <c r="Q12" s="38" t="s">
        <v>48</v>
      </c>
      <c r="R12" s="31">
        <f t="shared" si="0"/>
        <v>0</v>
      </c>
      <c r="S12" s="31">
        <f t="shared" si="1"/>
        <v>0</v>
      </c>
      <c r="T12" s="31">
        <f t="shared" si="2"/>
        <v>0</v>
      </c>
      <c r="U12" s="28">
        <v>3398961.28</v>
      </c>
      <c r="V12" s="29">
        <f t="shared" si="3"/>
        <v>1</v>
      </c>
      <c r="W12" s="30">
        <f t="shared" si="4"/>
        <v>3398961.2800000003</v>
      </c>
      <c r="X12" s="28">
        <v>2000000</v>
      </c>
      <c r="Y12" s="28">
        <v>1398961.28</v>
      </c>
      <c r="Z12" s="28">
        <v>0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9">
        <f>W12/N12</f>
        <v>1.0000000000000002</v>
      </c>
      <c r="AN12" s="28">
        <f t="shared" si="5"/>
        <v>3398961.2800000003</v>
      </c>
      <c r="AO12" s="28"/>
      <c r="AP12" s="28">
        <v>3398961.2800000003</v>
      </c>
      <c r="AQ12" s="28">
        <v>0</v>
      </c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7">
        <f t="shared" si="6"/>
        <v>1.0000000000000002</v>
      </c>
    </row>
    <row r="13" spans="1:56" s="25" customFormat="1" ht="15">
      <c r="A13" s="26"/>
      <c r="B13" s="37">
        <v>9</v>
      </c>
      <c r="C13" s="39" t="s">
        <v>76</v>
      </c>
      <c r="D13" s="36">
        <v>40570</v>
      </c>
      <c r="E13" s="6">
        <f t="shared" si="7"/>
        <v>2011</v>
      </c>
      <c r="F13" s="32" t="s">
        <v>26</v>
      </c>
      <c r="G13" s="32"/>
      <c r="H13" s="32"/>
      <c r="I13" s="37"/>
      <c r="J13" s="32" t="s">
        <v>73</v>
      </c>
      <c r="K13" s="35" t="s">
        <v>108</v>
      </c>
      <c r="L13" s="32" t="s">
        <v>72</v>
      </c>
      <c r="M13" s="34" t="s">
        <v>71</v>
      </c>
      <c r="N13" s="33">
        <v>2313312</v>
      </c>
      <c r="O13" s="32" t="s">
        <v>75</v>
      </c>
      <c r="P13" s="32"/>
      <c r="Q13" s="38" t="s">
        <v>24</v>
      </c>
      <c r="R13" s="31">
        <f t="shared" si="0"/>
        <v>1477978.25</v>
      </c>
      <c r="S13" s="31">
        <f t="shared" si="1"/>
        <v>2313312</v>
      </c>
      <c r="T13" s="31">
        <f t="shared" si="2"/>
        <v>1477478.25</v>
      </c>
      <c r="U13" s="28">
        <v>0</v>
      </c>
      <c r="V13" s="29">
        <f t="shared" si="3"/>
        <v>0</v>
      </c>
      <c r="W13" s="30">
        <f t="shared" si="4"/>
        <v>835333.75</v>
      </c>
      <c r="X13" s="28"/>
      <c r="Y13" s="28">
        <v>835333.75</v>
      </c>
      <c r="Z13" s="28">
        <v>0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9">
        <f>W13/N13</f>
        <v>0.36109861099583629</v>
      </c>
      <c r="AN13" s="28">
        <f t="shared" si="5"/>
        <v>835833.75</v>
      </c>
      <c r="AO13" s="28"/>
      <c r="AP13" s="28">
        <v>835833.75</v>
      </c>
      <c r="AQ13" s="28">
        <v>0</v>
      </c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7">
        <f t="shared" si="6"/>
        <v>0.36131475131759139</v>
      </c>
    </row>
    <row r="14" spans="1:56" s="25" customFormat="1" ht="15">
      <c r="A14" s="26"/>
      <c r="B14" s="37">
        <v>10</v>
      </c>
      <c r="C14" s="39" t="s">
        <v>74</v>
      </c>
      <c r="D14" s="36">
        <v>40570</v>
      </c>
      <c r="E14" s="6">
        <f t="shared" si="7"/>
        <v>2011</v>
      </c>
      <c r="F14" s="32" t="s">
        <v>40</v>
      </c>
      <c r="G14" s="32"/>
      <c r="H14" s="32"/>
      <c r="I14" s="37"/>
      <c r="J14" s="32" t="s">
        <v>73</v>
      </c>
      <c r="K14" s="35" t="s">
        <v>108</v>
      </c>
      <c r="L14" s="32" t="s">
        <v>72</v>
      </c>
      <c r="M14" s="34" t="s">
        <v>71</v>
      </c>
      <c r="N14" s="33">
        <v>1028023</v>
      </c>
      <c r="O14" s="32" t="s">
        <v>70</v>
      </c>
      <c r="P14" s="32"/>
      <c r="Q14" s="38" t="s">
        <v>24</v>
      </c>
      <c r="R14" s="31">
        <f t="shared" si="0"/>
        <v>1028023</v>
      </c>
      <c r="S14" s="31">
        <f t="shared" si="1"/>
        <v>1028023</v>
      </c>
      <c r="T14" s="31">
        <f t="shared" si="2"/>
        <v>1028023</v>
      </c>
      <c r="U14" s="28">
        <v>0</v>
      </c>
      <c r="V14" s="29">
        <f t="shared" si="3"/>
        <v>0</v>
      </c>
      <c r="W14" s="30">
        <f t="shared" si="4"/>
        <v>0</v>
      </c>
      <c r="X14" s="28"/>
      <c r="Y14" s="28">
        <v>0</v>
      </c>
      <c r="Z14" s="28">
        <v>0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9">
        <f>W14/N14</f>
        <v>0</v>
      </c>
      <c r="AN14" s="28">
        <f t="shared" si="5"/>
        <v>0</v>
      </c>
      <c r="AO14" s="28"/>
      <c r="AP14" s="28">
        <v>0</v>
      </c>
      <c r="AQ14" s="28">
        <v>0</v>
      </c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7">
        <f t="shared" si="6"/>
        <v>0</v>
      </c>
    </row>
    <row r="15" spans="1:56" s="25" customFormat="1" ht="15">
      <c r="A15" s="26"/>
      <c r="B15" s="37">
        <v>11</v>
      </c>
      <c r="C15" s="39" t="s">
        <v>69</v>
      </c>
      <c r="D15" s="36">
        <v>40571</v>
      </c>
      <c r="E15" s="6">
        <f t="shared" si="7"/>
        <v>2011</v>
      </c>
      <c r="F15" s="32" t="s">
        <v>68</v>
      </c>
      <c r="G15" s="32"/>
      <c r="H15" s="32"/>
      <c r="I15" s="37" t="s">
        <v>25</v>
      </c>
      <c r="J15" s="32" t="s">
        <v>29</v>
      </c>
      <c r="K15" s="35" t="s">
        <v>39</v>
      </c>
      <c r="L15" s="32" t="s">
        <v>67</v>
      </c>
      <c r="M15" s="34" t="s">
        <v>42</v>
      </c>
      <c r="N15" s="33">
        <v>1123253.46</v>
      </c>
      <c r="O15" s="32"/>
      <c r="P15" s="32"/>
      <c r="Q15" s="38" t="s">
        <v>48</v>
      </c>
      <c r="R15" s="31">
        <f t="shared" si="0"/>
        <v>0</v>
      </c>
      <c r="S15" s="31">
        <f t="shared" si="1"/>
        <v>0</v>
      </c>
      <c r="T15" s="31">
        <f t="shared" si="2"/>
        <v>0</v>
      </c>
      <c r="U15" s="28">
        <v>1123253.46</v>
      </c>
      <c r="V15" s="29">
        <f t="shared" si="3"/>
        <v>1</v>
      </c>
      <c r="W15" s="30">
        <f t="shared" si="4"/>
        <v>1123253.46</v>
      </c>
      <c r="X15" s="28"/>
      <c r="Y15" s="28">
        <v>1123253.46</v>
      </c>
      <c r="Z15" s="28">
        <v>0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9">
        <f>W15/N15</f>
        <v>1</v>
      </c>
      <c r="AN15" s="28">
        <f t="shared" si="5"/>
        <v>1123253.46</v>
      </c>
      <c r="AO15" s="28"/>
      <c r="AP15" s="28">
        <v>1123253.46</v>
      </c>
      <c r="AQ15" s="28">
        <v>0</v>
      </c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7">
        <f t="shared" si="6"/>
        <v>1</v>
      </c>
    </row>
    <row r="16" spans="1:56" s="25" customFormat="1" ht="15">
      <c r="A16" s="26"/>
      <c r="B16" s="37">
        <v>12</v>
      </c>
      <c r="C16" s="39" t="s">
        <v>66</v>
      </c>
      <c r="D16" s="36">
        <v>40574</v>
      </c>
      <c r="E16" s="6">
        <f t="shared" si="7"/>
        <v>2011</v>
      </c>
      <c r="F16" s="32" t="s">
        <v>26</v>
      </c>
      <c r="G16" s="32"/>
      <c r="H16" s="32"/>
      <c r="I16" s="37" t="s">
        <v>25</v>
      </c>
      <c r="J16" s="32" t="s">
        <v>37</v>
      </c>
      <c r="K16" s="35" t="s">
        <v>39</v>
      </c>
      <c r="L16" s="32" t="s">
        <v>65</v>
      </c>
      <c r="M16" s="34" t="s">
        <v>64</v>
      </c>
      <c r="N16" s="33">
        <v>19261.46</v>
      </c>
      <c r="O16" s="32"/>
      <c r="P16" s="32"/>
      <c r="Q16" s="38" t="s">
        <v>48</v>
      </c>
      <c r="R16" s="31">
        <f t="shared" si="0"/>
        <v>0</v>
      </c>
      <c r="S16" s="31">
        <f t="shared" si="1"/>
        <v>0</v>
      </c>
      <c r="T16" s="31">
        <f t="shared" si="2"/>
        <v>0</v>
      </c>
      <c r="U16" s="28">
        <v>19261.46</v>
      </c>
      <c r="V16" s="29">
        <f t="shared" si="3"/>
        <v>1</v>
      </c>
      <c r="W16" s="30">
        <f t="shared" si="4"/>
        <v>19261.460000000003</v>
      </c>
      <c r="X16" s="28"/>
      <c r="Y16" s="28">
        <v>19261.460000000003</v>
      </c>
      <c r="Z16" s="28">
        <v>0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9">
        <f>W16/N16</f>
        <v>1.0000000000000002</v>
      </c>
      <c r="AN16" s="28">
        <f t="shared" si="5"/>
        <v>19261.46</v>
      </c>
      <c r="AO16" s="28"/>
      <c r="AP16" s="28">
        <v>19261.46</v>
      </c>
      <c r="AQ16" s="28">
        <v>0</v>
      </c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7">
        <f t="shared" si="6"/>
        <v>1</v>
      </c>
    </row>
    <row r="17" spans="1:56" s="25" customFormat="1" ht="15">
      <c r="A17" s="26"/>
      <c r="B17" s="37">
        <v>13</v>
      </c>
      <c r="C17" s="39" t="s">
        <v>63</v>
      </c>
      <c r="D17" s="36">
        <v>40589</v>
      </c>
      <c r="E17" s="6">
        <f t="shared" si="7"/>
        <v>2011</v>
      </c>
      <c r="F17" s="32" t="s">
        <v>26</v>
      </c>
      <c r="G17" s="32"/>
      <c r="H17" s="32"/>
      <c r="I17" s="37" t="s">
        <v>25</v>
      </c>
      <c r="J17" s="32" t="s">
        <v>29</v>
      </c>
      <c r="K17" s="35" t="s">
        <v>62</v>
      </c>
      <c r="L17" s="32" t="s">
        <v>61</v>
      </c>
      <c r="M17" s="34" t="s">
        <v>60</v>
      </c>
      <c r="N17" s="33">
        <v>0</v>
      </c>
      <c r="O17" s="32"/>
      <c r="P17" s="32"/>
      <c r="Q17" s="38" t="s">
        <v>48</v>
      </c>
      <c r="R17" s="31">
        <f t="shared" si="0"/>
        <v>0</v>
      </c>
      <c r="S17" s="31">
        <f t="shared" si="1"/>
        <v>0</v>
      </c>
      <c r="T17" s="31">
        <f t="shared" si="2"/>
        <v>0</v>
      </c>
      <c r="U17" s="28">
        <v>0</v>
      </c>
      <c r="V17" s="29"/>
      <c r="W17" s="30"/>
      <c r="X17" s="28"/>
      <c r="Y17" s="28">
        <v>0</v>
      </c>
      <c r="Z17" s="28">
        <v>0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9"/>
      <c r="AN17" s="28"/>
      <c r="AO17" s="28"/>
      <c r="AP17" s="28">
        <v>0</v>
      </c>
      <c r="AQ17" s="28">
        <v>0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7"/>
    </row>
    <row r="18" spans="1:56" s="25" customFormat="1" ht="15">
      <c r="A18" s="26"/>
      <c r="B18" s="37">
        <v>14</v>
      </c>
      <c r="C18" s="39" t="s">
        <v>59</v>
      </c>
      <c r="D18" s="36">
        <v>40590</v>
      </c>
      <c r="E18" s="6">
        <f t="shared" si="7"/>
        <v>2011</v>
      </c>
      <c r="F18" s="32" t="s">
        <v>26</v>
      </c>
      <c r="G18" s="32"/>
      <c r="H18" s="32"/>
      <c r="I18" s="37" t="s">
        <v>25</v>
      </c>
      <c r="J18" s="32" t="s">
        <v>58</v>
      </c>
      <c r="K18" s="35" t="s">
        <v>30</v>
      </c>
      <c r="L18" s="32" t="s">
        <v>57</v>
      </c>
      <c r="M18" s="34" t="s">
        <v>33</v>
      </c>
      <c r="N18" s="33">
        <v>997962.34</v>
      </c>
      <c r="O18" s="32"/>
      <c r="P18" s="32"/>
      <c r="Q18" s="38" t="s">
        <v>24</v>
      </c>
      <c r="R18" s="31">
        <f t="shared" si="0"/>
        <v>0</v>
      </c>
      <c r="S18" s="31">
        <f t="shared" si="1"/>
        <v>0</v>
      </c>
      <c r="T18" s="31">
        <f t="shared" si="2"/>
        <v>0</v>
      </c>
      <c r="U18" s="28">
        <v>997962.34</v>
      </c>
      <c r="V18" s="29">
        <f t="shared" ref="V18:V29" si="8">U18/N18</f>
        <v>1</v>
      </c>
      <c r="W18" s="30">
        <f t="shared" ref="W18:W29" si="9">SUM(X18:AL18)</f>
        <v>997962.34</v>
      </c>
      <c r="X18" s="28"/>
      <c r="Y18" s="28">
        <v>997962.34</v>
      </c>
      <c r="Z18" s="28">
        <v>0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9">
        <f t="shared" ref="AM18:AM29" si="10">W18/N18</f>
        <v>1</v>
      </c>
      <c r="AN18" s="28">
        <f t="shared" ref="AN18:AN29" si="11">SUM(AO18:BC18)</f>
        <v>997962.34</v>
      </c>
      <c r="AO18" s="28"/>
      <c r="AP18" s="28">
        <v>997962.34</v>
      </c>
      <c r="AQ18" s="28">
        <v>0</v>
      </c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7">
        <f t="shared" ref="BD18:BD29" si="12">AN18/N18</f>
        <v>1</v>
      </c>
    </row>
    <row r="19" spans="1:56" s="25" customFormat="1" ht="15">
      <c r="A19" s="26"/>
      <c r="B19" s="37">
        <v>15</v>
      </c>
      <c r="C19" s="39" t="s">
        <v>56</v>
      </c>
      <c r="D19" s="36">
        <v>40599</v>
      </c>
      <c r="E19" s="6">
        <f t="shared" si="7"/>
        <v>2011</v>
      </c>
      <c r="F19" s="32" t="s">
        <v>55</v>
      </c>
      <c r="G19" s="32"/>
      <c r="H19" s="32"/>
      <c r="I19" s="37" t="s">
        <v>25</v>
      </c>
      <c r="J19" s="32" t="s">
        <v>28</v>
      </c>
      <c r="K19" s="35" t="s">
        <v>44</v>
      </c>
      <c r="L19" s="32" t="s">
        <v>109</v>
      </c>
      <c r="M19" s="34" t="s">
        <v>43</v>
      </c>
      <c r="N19" s="33">
        <f>3560+2600</f>
        <v>6160</v>
      </c>
      <c r="O19" s="32"/>
      <c r="P19" s="32" t="s">
        <v>54</v>
      </c>
      <c r="Q19" s="38" t="s">
        <v>48</v>
      </c>
      <c r="R19" s="31">
        <f t="shared" si="0"/>
        <v>0</v>
      </c>
      <c r="S19" s="31">
        <f t="shared" si="1"/>
        <v>0</v>
      </c>
      <c r="T19" s="31">
        <f t="shared" si="2"/>
        <v>0</v>
      </c>
      <c r="U19" s="28">
        <v>6160</v>
      </c>
      <c r="V19" s="29">
        <f t="shared" si="8"/>
        <v>1</v>
      </c>
      <c r="W19" s="30">
        <f t="shared" si="9"/>
        <v>6160</v>
      </c>
      <c r="X19" s="28"/>
      <c r="Y19" s="28">
        <v>6160</v>
      </c>
      <c r="Z19" s="28">
        <v>0</v>
      </c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9">
        <f t="shared" si="10"/>
        <v>1</v>
      </c>
      <c r="AN19" s="28">
        <f t="shared" si="11"/>
        <v>6160</v>
      </c>
      <c r="AO19" s="28"/>
      <c r="AP19" s="28">
        <v>6160</v>
      </c>
      <c r="AQ19" s="28">
        <v>0</v>
      </c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7">
        <f t="shared" si="12"/>
        <v>1</v>
      </c>
    </row>
    <row r="20" spans="1:56" s="25" customFormat="1" ht="15">
      <c r="A20" s="26"/>
      <c r="B20" s="37">
        <v>16</v>
      </c>
      <c r="C20" s="39" t="s">
        <v>53</v>
      </c>
      <c r="D20" s="36">
        <v>40599</v>
      </c>
      <c r="E20" s="6">
        <f t="shared" si="7"/>
        <v>2011</v>
      </c>
      <c r="F20" s="32" t="s">
        <v>110</v>
      </c>
      <c r="G20" s="32"/>
      <c r="H20" s="32"/>
      <c r="I20" s="37" t="s">
        <v>25</v>
      </c>
      <c r="J20" s="32" t="s">
        <v>52</v>
      </c>
      <c r="K20" s="35" t="s">
        <v>44</v>
      </c>
      <c r="L20" s="32" t="s">
        <v>109</v>
      </c>
      <c r="M20" s="34" t="s">
        <v>43</v>
      </c>
      <c r="N20" s="33">
        <v>470</v>
      </c>
      <c r="O20" s="32"/>
      <c r="P20" s="32"/>
      <c r="Q20" s="38" t="s">
        <v>48</v>
      </c>
      <c r="R20" s="31">
        <f t="shared" si="0"/>
        <v>0</v>
      </c>
      <c r="S20" s="31">
        <f t="shared" si="1"/>
        <v>0</v>
      </c>
      <c r="T20" s="31">
        <f t="shared" si="2"/>
        <v>0</v>
      </c>
      <c r="U20" s="28">
        <v>470</v>
      </c>
      <c r="V20" s="29">
        <f t="shared" si="8"/>
        <v>1</v>
      </c>
      <c r="W20" s="30">
        <f t="shared" si="9"/>
        <v>470</v>
      </c>
      <c r="X20" s="28"/>
      <c r="Y20" s="28">
        <v>470</v>
      </c>
      <c r="Z20" s="28">
        <v>0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9">
        <f t="shared" si="10"/>
        <v>1</v>
      </c>
      <c r="AN20" s="28">
        <f t="shared" si="11"/>
        <v>470</v>
      </c>
      <c r="AO20" s="28"/>
      <c r="AP20" s="28">
        <v>470</v>
      </c>
      <c r="AQ20" s="28">
        <v>0</v>
      </c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7">
        <f t="shared" si="12"/>
        <v>1</v>
      </c>
    </row>
    <row r="21" spans="1:56" s="25" customFormat="1" ht="15">
      <c r="A21" s="26"/>
      <c r="B21" s="37">
        <v>17</v>
      </c>
      <c r="C21" s="39" t="s">
        <v>51</v>
      </c>
      <c r="D21" s="36">
        <v>40599</v>
      </c>
      <c r="E21" s="6">
        <f t="shared" si="7"/>
        <v>2011</v>
      </c>
      <c r="F21" s="32" t="s">
        <v>50</v>
      </c>
      <c r="G21" s="32"/>
      <c r="H21" s="32"/>
      <c r="I21" s="37" t="s">
        <v>25</v>
      </c>
      <c r="J21" s="32" t="s">
        <v>49</v>
      </c>
      <c r="K21" s="35" t="s">
        <v>44</v>
      </c>
      <c r="L21" s="32" t="s">
        <v>109</v>
      </c>
      <c r="M21" s="34" t="s">
        <v>43</v>
      </c>
      <c r="N21" s="33">
        <v>25285.8</v>
      </c>
      <c r="O21" s="32"/>
      <c r="P21" s="32"/>
      <c r="Q21" s="38" t="s">
        <v>24</v>
      </c>
      <c r="R21" s="31">
        <f t="shared" si="0"/>
        <v>0.7999999999992724</v>
      </c>
      <c r="S21" s="31">
        <f t="shared" si="1"/>
        <v>0.7999999999992724</v>
      </c>
      <c r="T21" s="31">
        <f t="shared" si="2"/>
        <v>0.7999999999992724</v>
      </c>
      <c r="U21" s="28">
        <v>25285</v>
      </c>
      <c r="V21" s="29">
        <f t="shared" si="8"/>
        <v>0.99996836168916947</v>
      </c>
      <c r="W21" s="30">
        <f t="shared" si="9"/>
        <v>25285</v>
      </c>
      <c r="X21" s="28"/>
      <c r="Y21" s="28">
        <v>25285</v>
      </c>
      <c r="Z21" s="28">
        <v>0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9">
        <f t="shared" si="10"/>
        <v>0.99996836168916947</v>
      </c>
      <c r="AN21" s="28">
        <f t="shared" si="11"/>
        <v>25285</v>
      </c>
      <c r="AO21" s="28"/>
      <c r="AP21" s="28">
        <v>25285</v>
      </c>
      <c r="AQ21" s="28">
        <v>0</v>
      </c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7">
        <f t="shared" si="12"/>
        <v>0.99996836168916947</v>
      </c>
    </row>
    <row r="22" spans="1:56" s="25" customFormat="1" ht="15">
      <c r="A22" s="26"/>
      <c r="B22" s="37">
        <v>18</v>
      </c>
      <c r="C22" s="39" t="s">
        <v>111</v>
      </c>
      <c r="D22" s="36">
        <v>40609</v>
      </c>
      <c r="E22" s="6">
        <f t="shared" si="7"/>
        <v>2011</v>
      </c>
      <c r="F22" s="32" t="s">
        <v>110</v>
      </c>
      <c r="G22" s="32"/>
      <c r="H22" s="32"/>
      <c r="I22" s="37" t="s">
        <v>25</v>
      </c>
      <c r="J22" s="32" t="s">
        <v>52</v>
      </c>
      <c r="K22" s="35" t="s">
        <v>44</v>
      </c>
      <c r="L22" s="32" t="s">
        <v>109</v>
      </c>
      <c r="M22" s="34" t="s">
        <v>43</v>
      </c>
      <c r="N22" s="33">
        <v>23400</v>
      </c>
      <c r="O22" s="32" t="s">
        <v>36</v>
      </c>
      <c r="P22" s="32"/>
      <c r="Q22" s="38" t="s">
        <v>48</v>
      </c>
      <c r="R22" s="31">
        <f t="shared" si="0"/>
        <v>0</v>
      </c>
      <c r="S22" s="31">
        <f t="shared" si="1"/>
        <v>0</v>
      </c>
      <c r="T22" s="31">
        <f t="shared" si="2"/>
        <v>0</v>
      </c>
      <c r="U22" s="28">
        <v>23400</v>
      </c>
      <c r="V22" s="29">
        <f t="shared" si="8"/>
        <v>1</v>
      </c>
      <c r="W22" s="30">
        <f t="shared" si="9"/>
        <v>23400</v>
      </c>
      <c r="X22" s="28"/>
      <c r="Y22" s="28">
        <v>23400</v>
      </c>
      <c r="Z22" s="28">
        <v>0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9">
        <f t="shared" si="10"/>
        <v>1</v>
      </c>
      <c r="AN22" s="28">
        <f t="shared" si="11"/>
        <v>23400</v>
      </c>
      <c r="AO22" s="28"/>
      <c r="AP22" s="28">
        <v>23400</v>
      </c>
      <c r="AQ22" s="28">
        <v>0</v>
      </c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7">
        <f t="shared" si="12"/>
        <v>1</v>
      </c>
    </row>
    <row r="23" spans="1:56" s="25" customFormat="1" ht="15">
      <c r="A23" s="26"/>
      <c r="B23" s="37">
        <v>19</v>
      </c>
      <c r="C23" s="39" t="s">
        <v>112</v>
      </c>
      <c r="D23" s="36">
        <v>40610</v>
      </c>
      <c r="E23" s="6">
        <f t="shared" si="7"/>
        <v>2011</v>
      </c>
      <c r="F23" s="32" t="s">
        <v>113</v>
      </c>
      <c r="G23" s="32"/>
      <c r="H23" s="32"/>
      <c r="I23" s="37" t="s">
        <v>25</v>
      </c>
      <c r="J23" s="32" t="s">
        <v>114</v>
      </c>
      <c r="K23" s="35" t="s">
        <v>44</v>
      </c>
      <c r="L23" s="32" t="s">
        <v>109</v>
      </c>
      <c r="M23" s="34" t="s">
        <v>43</v>
      </c>
      <c r="N23" s="33">
        <v>226756</v>
      </c>
      <c r="O23" s="32" t="s">
        <v>36</v>
      </c>
      <c r="P23" s="32"/>
      <c r="Q23" s="38" t="s">
        <v>48</v>
      </c>
      <c r="R23" s="31">
        <f t="shared" si="0"/>
        <v>0</v>
      </c>
      <c r="S23" s="31">
        <f t="shared" si="1"/>
        <v>0</v>
      </c>
      <c r="T23" s="31">
        <f t="shared" si="2"/>
        <v>0</v>
      </c>
      <c r="U23" s="28">
        <v>226756</v>
      </c>
      <c r="V23" s="29">
        <f t="shared" si="8"/>
        <v>1</v>
      </c>
      <c r="W23" s="30">
        <f t="shared" si="9"/>
        <v>226756</v>
      </c>
      <c r="X23" s="28"/>
      <c r="Y23" s="28">
        <v>226756</v>
      </c>
      <c r="Z23" s="28">
        <v>0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9">
        <f t="shared" si="10"/>
        <v>1</v>
      </c>
      <c r="AN23" s="28">
        <f t="shared" si="11"/>
        <v>226756</v>
      </c>
      <c r="AO23" s="28"/>
      <c r="AP23" s="28">
        <v>226756</v>
      </c>
      <c r="AQ23" s="28">
        <v>0</v>
      </c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7">
        <f t="shared" si="12"/>
        <v>1</v>
      </c>
    </row>
    <row r="24" spans="1:56" s="25" customFormat="1" ht="15">
      <c r="A24" s="26"/>
      <c r="B24" s="37">
        <v>20</v>
      </c>
      <c r="C24" s="39" t="s">
        <v>115</v>
      </c>
      <c r="D24" s="36">
        <v>40610</v>
      </c>
      <c r="E24" s="6">
        <f t="shared" si="7"/>
        <v>2011</v>
      </c>
      <c r="F24" s="32" t="s">
        <v>113</v>
      </c>
      <c r="G24" s="32"/>
      <c r="H24" s="32"/>
      <c r="I24" s="37" t="s">
        <v>25</v>
      </c>
      <c r="J24" s="32" t="s">
        <v>114</v>
      </c>
      <c r="K24" s="35" t="s">
        <v>44</v>
      </c>
      <c r="L24" s="32" t="s">
        <v>126</v>
      </c>
      <c r="M24" s="34" t="s">
        <v>116</v>
      </c>
      <c r="N24" s="33">
        <v>83466</v>
      </c>
      <c r="O24" s="32" t="s">
        <v>36</v>
      </c>
      <c r="P24" s="32"/>
      <c r="Q24" s="38" t="s">
        <v>48</v>
      </c>
      <c r="R24" s="31">
        <f t="shared" si="0"/>
        <v>0</v>
      </c>
      <c r="S24" s="31">
        <f t="shared" si="1"/>
        <v>0</v>
      </c>
      <c r="T24" s="31">
        <f t="shared" si="2"/>
        <v>0</v>
      </c>
      <c r="U24" s="28">
        <v>83466</v>
      </c>
      <c r="V24" s="29">
        <f t="shared" si="8"/>
        <v>1</v>
      </c>
      <c r="W24" s="30">
        <f t="shared" si="9"/>
        <v>83466</v>
      </c>
      <c r="X24" s="28"/>
      <c r="Y24" s="28">
        <v>83466</v>
      </c>
      <c r="Z24" s="28">
        <v>0</v>
      </c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9">
        <f t="shared" si="10"/>
        <v>1</v>
      </c>
      <c r="AN24" s="28">
        <f t="shared" si="11"/>
        <v>83466</v>
      </c>
      <c r="AO24" s="28"/>
      <c r="AP24" s="28">
        <v>83466</v>
      </c>
      <c r="AQ24" s="28">
        <v>0</v>
      </c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7">
        <f t="shared" si="12"/>
        <v>1</v>
      </c>
    </row>
    <row r="25" spans="1:56" s="25" customFormat="1" ht="15">
      <c r="A25" s="26"/>
      <c r="B25" s="37">
        <v>21</v>
      </c>
      <c r="C25" s="39" t="s">
        <v>117</v>
      </c>
      <c r="D25" s="36">
        <v>40610</v>
      </c>
      <c r="E25" s="6">
        <f t="shared" si="7"/>
        <v>2011</v>
      </c>
      <c r="F25" s="32" t="s">
        <v>118</v>
      </c>
      <c r="G25" s="32"/>
      <c r="H25" s="32"/>
      <c r="I25" s="37" t="s">
        <v>25</v>
      </c>
      <c r="J25" s="32" t="s">
        <v>119</v>
      </c>
      <c r="K25" s="35" t="s">
        <v>44</v>
      </c>
      <c r="L25" s="32" t="s">
        <v>126</v>
      </c>
      <c r="M25" s="34" t="s">
        <v>116</v>
      </c>
      <c r="N25" s="33">
        <v>79181.8</v>
      </c>
      <c r="O25" s="32" t="s">
        <v>36</v>
      </c>
      <c r="P25" s="32"/>
      <c r="Q25" s="38" t="s">
        <v>24</v>
      </c>
      <c r="R25" s="31">
        <f t="shared" si="0"/>
        <v>202.80000000000291</v>
      </c>
      <c r="S25" s="31">
        <f t="shared" si="1"/>
        <v>202.80000000000291</v>
      </c>
      <c r="T25" s="31">
        <f t="shared" si="2"/>
        <v>202.80000000000291</v>
      </c>
      <c r="U25" s="28">
        <v>78979</v>
      </c>
      <c r="V25" s="29">
        <f t="shared" si="8"/>
        <v>0.99743880538204488</v>
      </c>
      <c r="W25" s="30">
        <f t="shared" si="9"/>
        <v>78979</v>
      </c>
      <c r="X25" s="28"/>
      <c r="Y25" s="28">
        <v>78979</v>
      </c>
      <c r="Z25" s="28">
        <v>0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9">
        <f t="shared" si="10"/>
        <v>0.99743880538204488</v>
      </c>
      <c r="AN25" s="28">
        <f t="shared" si="11"/>
        <v>78979</v>
      </c>
      <c r="AO25" s="28"/>
      <c r="AP25" s="28">
        <v>78979</v>
      </c>
      <c r="AQ25" s="28">
        <v>0</v>
      </c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7">
        <f t="shared" si="12"/>
        <v>0.99743880538204488</v>
      </c>
    </row>
    <row r="26" spans="1:56" s="25" customFormat="1" ht="15">
      <c r="A26" s="26"/>
      <c r="B26" s="37">
        <v>22</v>
      </c>
      <c r="C26" s="39" t="s">
        <v>120</v>
      </c>
      <c r="D26" s="36">
        <v>40610</v>
      </c>
      <c r="E26" s="6">
        <f t="shared" si="7"/>
        <v>2011</v>
      </c>
      <c r="F26" s="32" t="s">
        <v>121</v>
      </c>
      <c r="G26" s="32"/>
      <c r="H26" s="32"/>
      <c r="I26" s="37" t="s">
        <v>25</v>
      </c>
      <c r="J26" s="32" t="s">
        <v>47</v>
      </c>
      <c r="K26" s="35" t="s">
        <v>44</v>
      </c>
      <c r="L26" s="32" t="s">
        <v>126</v>
      </c>
      <c r="M26" s="34" t="s">
        <v>116</v>
      </c>
      <c r="N26" s="33">
        <v>164010</v>
      </c>
      <c r="O26" s="32" t="s">
        <v>36</v>
      </c>
      <c r="P26" s="32"/>
      <c r="Q26" s="38" t="str">
        <f>IF((BI26-(BJ26+BL26+CC26)/3)=0,"Y","")</f>
        <v>Y</v>
      </c>
      <c r="R26" s="31">
        <f t="shared" si="0"/>
        <v>24275</v>
      </c>
      <c r="S26" s="31">
        <f t="shared" si="1"/>
        <v>40610</v>
      </c>
      <c r="T26" s="31">
        <f t="shared" si="2"/>
        <v>24275</v>
      </c>
      <c r="U26" s="28">
        <v>123400</v>
      </c>
      <c r="V26" s="29">
        <f t="shared" si="8"/>
        <v>0.75239314675934399</v>
      </c>
      <c r="W26" s="30">
        <f t="shared" si="9"/>
        <v>139735</v>
      </c>
      <c r="X26" s="28"/>
      <c r="Y26" s="28">
        <v>139735</v>
      </c>
      <c r="Z26" s="28">
        <v>0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9">
        <f t="shared" si="10"/>
        <v>0.85199073227242239</v>
      </c>
      <c r="AN26" s="28">
        <f t="shared" si="11"/>
        <v>139735</v>
      </c>
      <c r="AO26" s="28"/>
      <c r="AP26" s="28">
        <v>139735</v>
      </c>
      <c r="AQ26" s="28">
        <v>0</v>
      </c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7">
        <f t="shared" si="12"/>
        <v>0.85199073227242239</v>
      </c>
    </row>
    <row r="27" spans="1:56" s="25" customFormat="1" ht="15">
      <c r="A27" s="26"/>
      <c r="B27" s="37">
        <v>23</v>
      </c>
      <c r="C27" s="39" t="s">
        <v>46</v>
      </c>
      <c r="D27" s="36">
        <v>40599</v>
      </c>
      <c r="E27" s="6">
        <f t="shared" si="7"/>
        <v>2011</v>
      </c>
      <c r="F27" s="32" t="s">
        <v>38</v>
      </c>
      <c r="G27" s="32"/>
      <c r="H27" s="32"/>
      <c r="I27" s="37" t="s">
        <v>25</v>
      </c>
      <c r="J27" s="32" t="s">
        <v>35</v>
      </c>
      <c r="K27" s="35" t="s">
        <v>44</v>
      </c>
      <c r="L27" s="32" t="s">
        <v>109</v>
      </c>
      <c r="M27" s="34" t="s">
        <v>43</v>
      </c>
      <c r="N27" s="33">
        <v>5300</v>
      </c>
      <c r="O27" s="32" t="s">
        <v>36</v>
      </c>
      <c r="P27" s="32"/>
      <c r="Q27" s="38" t="str">
        <f>IF((BI27-(BJ27+BL27+CC27)/3)=0,"Y","")</f>
        <v>Y</v>
      </c>
      <c r="R27" s="31">
        <f t="shared" si="0"/>
        <v>5300</v>
      </c>
      <c r="S27" s="31">
        <f t="shared" si="1"/>
        <v>0</v>
      </c>
      <c r="T27" s="31">
        <f t="shared" si="2"/>
        <v>5300</v>
      </c>
      <c r="U27" s="28">
        <v>5300</v>
      </c>
      <c r="V27" s="29">
        <f t="shared" si="8"/>
        <v>1</v>
      </c>
      <c r="W27" s="30">
        <f t="shared" si="9"/>
        <v>0</v>
      </c>
      <c r="X27" s="28"/>
      <c r="Y27" s="28">
        <v>0</v>
      </c>
      <c r="Z27" s="28">
        <v>0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9">
        <f t="shared" si="10"/>
        <v>0</v>
      </c>
      <c r="AN27" s="28">
        <f t="shared" si="11"/>
        <v>0</v>
      </c>
      <c r="AO27" s="28"/>
      <c r="AP27" s="28">
        <v>0</v>
      </c>
      <c r="AQ27" s="28">
        <v>0</v>
      </c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7">
        <f t="shared" si="12"/>
        <v>0</v>
      </c>
    </row>
    <row r="28" spans="1:56" s="25" customFormat="1" ht="15">
      <c r="A28" s="26"/>
      <c r="B28" s="37">
        <v>24</v>
      </c>
      <c r="C28" s="39" t="s">
        <v>122</v>
      </c>
      <c r="D28" s="36">
        <v>40618</v>
      </c>
      <c r="E28" s="6">
        <f t="shared" si="7"/>
        <v>2011</v>
      </c>
      <c r="F28" s="32" t="s">
        <v>26</v>
      </c>
      <c r="G28" s="32"/>
      <c r="H28" s="32"/>
      <c r="I28" s="37" t="s">
        <v>25</v>
      </c>
      <c r="J28" s="32" t="s">
        <v>123</v>
      </c>
      <c r="K28" s="35" t="s">
        <v>30</v>
      </c>
      <c r="L28" s="32" t="s">
        <v>124</v>
      </c>
      <c r="M28" s="34" t="s">
        <v>33</v>
      </c>
      <c r="N28" s="33">
        <v>821692.28</v>
      </c>
      <c r="O28" s="32" t="s">
        <v>36</v>
      </c>
      <c r="P28" s="32"/>
      <c r="Q28" s="38" t="s">
        <v>24</v>
      </c>
      <c r="R28" s="31">
        <f t="shared" si="0"/>
        <v>0</v>
      </c>
      <c r="S28" s="31">
        <f t="shared" si="1"/>
        <v>0</v>
      </c>
      <c r="T28" s="31">
        <f t="shared" si="2"/>
        <v>0</v>
      </c>
      <c r="U28" s="28">
        <v>821692.28</v>
      </c>
      <c r="V28" s="29">
        <f t="shared" si="8"/>
        <v>1</v>
      </c>
      <c r="W28" s="30">
        <f t="shared" si="9"/>
        <v>821692.28</v>
      </c>
      <c r="X28" s="28"/>
      <c r="Y28" s="28">
        <v>821692.28</v>
      </c>
      <c r="Z28" s="28">
        <v>0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9">
        <f t="shared" si="10"/>
        <v>1</v>
      </c>
      <c r="AN28" s="28">
        <f t="shared" si="11"/>
        <v>821692.28</v>
      </c>
      <c r="AO28" s="28"/>
      <c r="AP28" s="28">
        <v>821692.28</v>
      </c>
      <c r="AQ28" s="28">
        <v>0</v>
      </c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7">
        <f t="shared" si="12"/>
        <v>1</v>
      </c>
    </row>
    <row r="29" spans="1:56" s="25" customFormat="1" ht="15">
      <c r="A29" s="26"/>
      <c r="B29" s="37">
        <v>25</v>
      </c>
      <c r="C29" s="39" t="s">
        <v>45</v>
      </c>
      <c r="D29" s="36">
        <v>40620</v>
      </c>
      <c r="E29" s="6">
        <f t="shared" si="7"/>
        <v>2011</v>
      </c>
      <c r="F29" s="32" t="s">
        <v>113</v>
      </c>
      <c r="G29" s="32"/>
      <c r="H29" s="32"/>
      <c r="I29" s="37" t="s">
        <v>25</v>
      </c>
      <c r="J29" s="32" t="s">
        <v>114</v>
      </c>
      <c r="K29" s="35" t="s">
        <v>44</v>
      </c>
      <c r="L29" s="32" t="s">
        <v>109</v>
      </c>
      <c r="M29" s="34" t="s">
        <v>43</v>
      </c>
      <c r="N29" s="33">
        <v>177798</v>
      </c>
      <c r="O29" s="32" t="s">
        <v>36</v>
      </c>
      <c r="P29" s="32"/>
      <c r="Q29" s="38" t="str">
        <f>IF((BI29-(BJ29+BL29+CC29)/3)=0,"Y","")</f>
        <v>Y</v>
      </c>
      <c r="R29" s="31">
        <f t="shared" si="0"/>
        <v>0</v>
      </c>
      <c r="S29" s="31">
        <f t="shared" si="1"/>
        <v>0</v>
      </c>
      <c r="T29" s="31">
        <f t="shared" si="2"/>
        <v>0</v>
      </c>
      <c r="U29" s="28">
        <v>177798</v>
      </c>
      <c r="V29" s="29">
        <f t="shared" si="8"/>
        <v>1</v>
      </c>
      <c r="W29" s="30">
        <f t="shared" si="9"/>
        <v>177798</v>
      </c>
      <c r="X29" s="28"/>
      <c r="Y29" s="28">
        <v>177798</v>
      </c>
      <c r="Z29" s="28">
        <v>0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9">
        <f t="shared" si="10"/>
        <v>1</v>
      </c>
      <c r="AN29" s="28">
        <f t="shared" si="11"/>
        <v>177798</v>
      </c>
      <c r="AO29" s="28"/>
      <c r="AP29" s="28">
        <v>177798</v>
      </c>
      <c r="AQ29" s="28">
        <v>0</v>
      </c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7">
        <f t="shared" si="12"/>
        <v>1</v>
      </c>
    </row>
    <row r="30" spans="1:56">
      <c r="W30" s="5">
        <f>SUM(X30:AL30)</f>
        <v>0</v>
      </c>
    </row>
    <row r="31" spans="1:56">
      <c r="W31" s="2">
        <f>SUM(X31:AL31)</f>
        <v>0</v>
      </c>
    </row>
  </sheetData>
  <autoFilter ref="B4:BD31">
    <filterColumn colId="8"/>
  </autoFilter>
  <phoneticPr fontId="37" type="noConversion"/>
  <conditionalFormatting sqref="N10:N29">
    <cfRule type="expression" dxfId="4" priority="1030" stopIfTrue="1">
      <formula>A10="Y"</formula>
    </cfRule>
  </conditionalFormatting>
  <conditionalFormatting sqref="U7:U29">
    <cfRule type="expression" dxfId="3" priority="1029" stopIfTrue="1">
      <formula>B7="Y"</formula>
    </cfRule>
  </conditionalFormatting>
  <conditionalFormatting sqref="N5:N29">
    <cfRule type="expression" dxfId="2" priority="470" stopIfTrue="1">
      <formula>A8="Y"</formula>
    </cfRule>
  </conditionalFormatting>
  <conditionalFormatting sqref="IA15">
    <cfRule type="expression" dxfId="1" priority="12" stopIfTrue="1">
      <formula>HR15="Y"</formula>
    </cfRule>
  </conditionalFormatting>
  <conditionalFormatting sqref="IA15">
    <cfRule type="expression" dxfId="0" priority="11" stopIfTrue="1">
      <formula>HR15="Y"</formula>
    </cfRule>
  </conditionalFormatting>
  <dataValidations count="1">
    <dataValidation type="list" allowBlank="1" showInputMessage="1" showErrorMessage="1" sqref="H5:H29 JD5:JD29 SZ5:SZ29 ACV5:ACV29 AMR5:AMR29 AWN5:AWN29 BGJ5:BGJ29 BQF5:BQF29 CAB5:CAB29 CJX5:CJX29 CTT5:CTT29 DDP5:DDP29 DNL5:DNL29 DXH5:DXH29 EHD5:EHD29 EQZ5:EQZ29 FAV5:FAV29 FKR5:FKR29 FUN5:FUN29 GEJ5:GEJ29 GOF5:GOF29 GYB5:GYB29 HHX5:HHX29 HRT5:HRT29 IBP5:IBP29 ILL5:ILL29 IVH5:IVH29 JFD5:JFD29 JOZ5:JOZ29 JYV5:JYV29 KIR5:KIR29 KSN5:KSN29 LCJ5:LCJ29 LMF5:LMF29 LWB5:LWB29 MFX5:MFX29 MPT5:MPT29 MZP5:MZP29 NJL5:NJL29 NTH5:NTH29 ODD5:ODD29 OMZ5:OMZ29 OWV5:OWV29 PGR5:PGR29 PQN5:PQN29 QAJ5:QAJ29 QKF5:QKF29 QUB5:QUB29 RDX5:RDX29 RNT5:RNT29 RXP5:RXP29 SHL5:SHL29 SRH5:SRH29 TBD5:TBD29 TKZ5:TKZ29 TUV5:TUV29 UER5:UER29 UON5:UON29 UYJ5:UYJ29 VIF5:VIF29 VSB5:VSB29 WBX5:WBX29 WLT5:WLT29 WVP5:WVP29">
      <formula1>"施工分包,代理产品,非代理产品,同方月结"</formula1>
    </dataValidation>
  </dataValidations>
  <pageMargins left="0.24" right="0.31" top="1" bottom="1" header="0.5" footer="0.5"/>
  <pageSetup paperSize="9" scale="4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采购合同</vt:lpstr>
      <vt:lpstr>采购合同!Print_Area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Administrator</cp:lastModifiedBy>
  <dcterms:created xsi:type="dcterms:W3CDTF">2013-07-10T01:56:57Z</dcterms:created>
  <dcterms:modified xsi:type="dcterms:W3CDTF">2013-09-09T15:07:36Z</dcterms:modified>
</cp:coreProperties>
</file>