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xr:revisionPtr revIDLastSave="0" documentId="13_ncr:1_{5A505FBD-9666-4330-A444-5B5782743D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 saisonnalité et la tendance" sheetId="4" r:id="rId1"/>
    <sheet name="La périodicité" sheetId="3" r:id="rId2"/>
    <sheet name="Le choix du modèle" sheetId="2" r:id="rId3"/>
    <sheet name="Lissage moyenne mobile" sheetId="1" r:id="rId4"/>
    <sheet name="Lissage exponenti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E3" i="5" s="1"/>
  <c r="F2" i="5"/>
  <c r="E4" i="5" l="1"/>
  <c r="F3" i="5"/>
  <c r="G3" i="5" s="1"/>
  <c r="G2" i="5"/>
  <c r="H2" i="5"/>
  <c r="I2" i="5" s="1"/>
  <c r="K2" i="5" s="1"/>
  <c r="E5" i="5" l="1"/>
  <c r="E6" i="5" s="1"/>
  <c r="H3" i="5"/>
  <c r="I3" i="5" s="1"/>
  <c r="K3" i="5" s="1"/>
  <c r="F4" i="5"/>
  <c r="F5" i="5" s="1"/>
  <c r="E7" i="5"/>
  <c r="G5" i="5" l="1"/>
  <c r="F6" i="5"/>
  <c r="H5" i="5"/>
  <c r="H4" i="5"/>
  <c r="G4" i="5"/>
  <c r="I4" i="5" s="1"/>
  <c r="K4" i="5" s="1"/>
  <c r="E8" i="5"/>
  <c r="G6" i="5" l="1"/>
  <c r="I6" i="5" s="1"/>
  <c r="K6" i="5" s="1"/>
  <c r="F7" i="5"/>
  <c r="H6" i="5"/>
  <c r="I5" i="5"/>
  <c r="K5" i="5" s="1"/>
  <c r="E9" i="5"/>
  <c r="F8" i="5" l="1"/>
  <c r="G7" i="5"/>
  <c r="I7" i="5" s="1"/>
  <c r="K7" i="5" s="1"/>
  <c r="H7" i="5"/>
  <c r="E10" i="5"/>
  <c r="G8" i="5" l="1"/>
  <c r="I8" i="5" s="1"/>
  <c r="K8" i="5" s="1"/>
  <c r="F9" i="5"/>
  <c r="H8" i="5"/>
  <c r="E11" i="5"/>
  <c r="G9" i="5" l="1"/>
  <c r="I9" i="5" s="1"/>
  <c r="K9" i="5" s="1"/>
  <c r="F10" i="5"/>
  <c r="H9" i="5"/>
  <c r="E12" i="5"/>
  <c r="G10" i="5" l="1"/>
  <c r="F11" i="5"/>
  <c r="H10" i="5"/>
  <c r="E13" i="5"/>
  <c r="H11" i="5" l="1"/>
  <c r="G11" i="5"/>
  <c r="I11" i="5" s="1"/>
  <c r="K11" i="5" s="1"/>
  <c r="F12" i="5"/>
  <c r="I10" i="5"/>
  <c r="K10" i="5" s="1"/>
  <c r="E14" i="5"/>
  <c r="G12" i="5" l="1"/>
  <c r="I12" i="5" s="1"/>
  <c r="K12" i="5" s="1"/>
  <c r="F13" i="5"/>
  <c r="H12" i="5"/>
  <c r="E15" i="5"/>
  <c r="H13" i="5" l="1"/>
  <c r="G13" i="5"/>
  <c r="I13" i="5" s="1"/>
  <c r="K13" i="5" s="1"/>
  <c r="F14" i="5"/>
  <c r="E16" i="5"/>
  <c r="F15" i="5" l="1"/>
  <c r="H14" i="5"/>
  <c r="G14" i="5"/>
  <c r="E17" i="5"/>
  <c r="F16" i="5" l="1"/>
  <c r="H15" i="5"/>
  <c r="G15" i="5"/>
  <c r="I14" i="5"/>
  <c r="K14" i="5" s="1"/>
  <c r="E18" i="5"/>
  <c r="H16" i="5" l="1"/>
  <c r="F17" i="5"/>
  <c r="G16" i="5"/>
  <c r="I15" i="5"/>
  <c r="K15" i="5" s="1"/>
  <c r="E19" i="5"/>
  <c r="I16" i="5" l="1"/>
  <c r="K16" i="5" s="1"/>
  <c r="F18" i="5"/>
  <c r="G17" i="5"/>
  <c r="H17" i="5"/>
  <c r="E20" i="5"/>
  <c r="I17" i="5" l="1"/>
  <c r="K17" i="5" s="1"/>
  <c r="H18" i="5"/>
  <c r="F19" i="5"/>
  <c r="G18" i="5"/>
  <c r="I18" i="5" s="1"/>
  <c r="K18" i="5" s="1"/>
  <c r="E21" i="5"/>
  <c r="G19" i="5" l="1"/>
  <c r="I19" i="5" s="1"/>
  <c r="K19" i="5" s="1"/>
  <c r="H19" i="5"/>
  <c r="F20" i="5"/>
  <c r="E22" i="5"/>
  <c r="G20" i="5" l="1"/>
  <c r="H20" i="5"/>
  <c r="F21" i="5"/>
  <c r="E23" i="5"/>
  <c r="F22" i="5" l="1"/>
  <c r="H21" i="5"/>
  <c r="G21" i="5"/>
  <c r="I21" i="5" s="1"/>
  <c r="K21" i="5" s="1"/>
  <c r="I20" i="5"/>
  <c r="K20" i="5" s="1"/>
  <c r="E24" i="5"/>
  <c r="H22" i="5" l="1"/>
  <c r="G22" i="5"/>
  <c r="I22" i="5" s="1"/>
  <c r="K22" i="5" s="1"/>
  <c r="F23" i="5"/>
  <c r="E25" i="5"/>
  <c r="H23" i="5" l="1"/>
  <c r="G23" i="5"/>
  <c r="I23" i="5" s="1"/>
  <c r="K23" i="5" s="1"/>
  <c r="F24" i="5"/>
  <c r="E26" i="5"/>
  <c r="F25" i="5" l="1"/>
  <c r="G24" i="5"/>
  <c r="H24" i="5"/>
  <c r="E27" i="5"/>
  <c r="F26" i="5" l="1"/>
  <c r="H25" i="5"/>
  <c r="G25" i="5"/>
  <c r="I25" i="5" s="1"/>
  <c r="K25" i="5" s="1"/>
  <c r="I24" i="5"/>
  <c r="K24" i="5" s="1"/>
  <c r="E28" i="5"/>
  <c r="H26" i="5" l="1"/>
  <c r="G26" i="5"/>
  <c r="F27" i="5"/>
  <c r="E29" i="5"/>
  <c r="F28" i="5" l="1"/>
  <c r="G27" i="5"/>
  <c r="H27" i="5"/>
  <c r="I26" i="5"/>
  <c r="K26" i="5" s="1"/>
  <c r="F29" i="5" l="1"/>
  <c r="G28" i="5"/>
  <c r="H28" i="5"/>
  <c r="I27" i="5"/>
  <c r="K27" i="5" s="1"/>
  <c r="I28" i="5" l="1"/>
  <c r="K28" i="5" s="1"/>
  <c r="H29" i="5"/>
  <c r="G29" i="5"/>
  <c r="I29" i="5" s="1"/>
  <c r="K29" i="5" s="1"/>
  <c r="I31" i="5" l="1"/>
  <c r="I33" i="5"/>
  <c r="I30" i="5"/>
  <c r="I32" i="5"/>
</calcChain>
</file>

<file path=xl/sharedStrings.xml><?xml version="1.0" encoding="utf-8"?>
<sst xmlns="http://schemas.openxmlformats.org/spreadsheetml/2006/main" count="425" uniqueCount="212">
  <si>
    <t>Période</t>
  </si>
  <si>
    <t>Temps</t>
  </si>
  <si>
    <t>Trimestre</t>
  </si>
  <si>
    <t>Xt</t>
  </si>
  <si>
    <t>M4(X)</t>
  </si>
  <si>
    <t>Dt</t>
  </si>
  <si>
    <t>ct</t>
  </si>
  <si>
    <t>c*</t>
  </si>
  <si>
    <t>Xcsv</t>
  </si>
  <si>
    <t>m_chapeau</t>
  </si>
  <si>
    <t>X_chapeau</t>
  </si>
  <si>
    <t>Q1</t>
  </si>
  <si>
    <t>1.033851206</t>
  </si>
  <si>
    <t>1.032572831</t>
  </si>
  <si>
    <t>2900.894836</t>
  </si>
  <si>
    <t>2809.385206</t>
  </si>
  <si>
    <t>10/Q1</t>
  </si>
  <si>
    <t>Q2</t>
  </si>
  <si>
    <t>0.932592963</t>
  </si>
  <si>
    <t>0.931439795</t>
  </si>
  <si>
    <t>2964.252258</t>
  </si>
  <si>
    <t>3182.441071</t>
  </si>
  <si>
    <t>10/Q2</t>
  </si>
  <si>
    <t>Q3</t>
  </si>
  <si>
    <t>3072.375</t>
  </si>
  <si>
    <t>1.128768461</t>
  </si>
  <si>
    <t>1.105838939</t>
  </si>
  <si>
    <t>1.104471549</t>
  </si>
  <si>
    <t>3027.609681</t>
  </si>
  <si>
    <t>2741.229219</t>
  </si>
  <si>
    <t>10/Q3</t>
  </si>
  <si>
    <t>Q4</t>
  </si>
  <si>
    <t>3165.625</t>
  </si>
  <si>
    <t>0.925883514</t>
  </si>
  <si>
    <t>0.932669086</t>
  </si>
  <si>
    <t>0.931515824</t>
  </si>
  <si>
    <t>3090.967104</t>
  </si>
  <si>
    <t>3318.212127</t>
  </si>
  <si>
    <t>10/Q4</t>
  </si>
  <si>
    <t>3218.5</t>
  </si>
  <si>
    <t>1.016933354</t>
  </si>
  <si>
    <t>1.033851</t>
  </si>
  <si>
    <t>1.032572625</t>
  </si>
  <si>
    <t>3154.324527</t>
  </si>
  <si>
    <t>3054.820988</t>
  </si>
  <si>
    <t>c1*</t>
  </si>
  <si>
    <t>11/Q1</t>
  </si>
  <si>
    <t>3291.75</t>
  </si>
  <si>
    <t>0.930811878</t>
  </si>
  <si>
    <t>0.932593</t>
  </si>
  <si>
    <t>0.931439832</t>
  </si>
  <si>
    <t>3217.681949</t>
  </si>
  <si>
    <t>3454.524746</t>
  </si>
  <si>
    <t>c2*</t>
  </si>
  <si>
    <t>11/Q2</t>
  </si>
  <si>
    <t>3399.375</t>
  </si>
  <si>
    <t>1.10137893</t>
  </si>
  <si>
    <t>1.105839</t>
  </si>
  <si>
    <t>1.104471611</t>
  </si>
  <si>
    <t>3281.039372</t>
  </si>
  <si>
    <t>2970.686924</t>
  </si>
  <si>
    <t>c3*</t>
  </si>
  <si>
    <t>11/Q3</t>
  </si>
  <si>
    <t>3524.875</t>
  </si>
  <si>
    <t>0.919465229</t>
  </si>
  <si>
    <t>0.932669</t>
  </si>
  <si>
    <t>0.931515738</t>
  </si>
  <si>
    <t>3344.396795</t>
  </si>
  <si>
    <t>3590.274065</t>
  </si>
  <si>
    <t>c4*</t>
  </si>
  <si>
    <t>11/Q4</t>
  </si>
  <si>
    <t>3635.125</t>
  </si>
  <si>
    <t>1.051958323</t>
  </si>
  <si>
    <t>3407.754218</t>
  </si>
  <si>
    <t>3300.25621</t>
  </si>
  <si>
    <t>12/Q1</t>
  </si>
  <si>
    <t>3704.75</t>
  </si>
  <si>
    <t>0.949321817</t>
  </si>
  <si>
    <t>3471.11164</t>
  </si>
  <si>
    <t>3726.608549</t>
  </si>
  <si>
    <t>12/Q2</t>
  </si>
  <si>
    <t>3711.625</t>
  </si>
  <si>
    <t>1.124305392</t>
  </si>
  <si>
    <t>3534.469063</t>
  </si>
  <si>
    <t>3200.144782</t>
  </si>
  <si>
    <t>12/Q3</t>
  </si>
  <si>
    <t>3685.75</t>
  </si>
  <si>
    <t>0.91406091</t>
  </si>
  <si>
    <t>3597.826486</t>
  </si>
  <si>
    <t>3862.335696</t>
  </si>
  <si>
    <t>c1</t>
  </si>
  <si>
    <t>12/Q4</t>
  </si>
  <si>
    <t>3632.25</t>
  </si>
  <si>
    <t>1.032693234</t>
  </si>
  <si>
    <t>3661.183909</t>
  </si>
  <si>
    <t>3545.691431</t>
  </si>
  <si>
    <t>c2</t>
  </si>
  <si>
    <t>13/Q1</t>
  </si>
  <si>
    <t>3598.25</t>
  </si>
  <si>
    <t>0.940179254</t>
  </si>
  <si>
    <t>3724.541331</t>
  </si>
  <si>
    <t>3998.692351</t>
  </si>
  <si>
    <t>c3</t>
  </si>
  <si>
    <t>13/Q2</t>
  </si>
  <si>
    <t>3567.125</t>
  </si>
  <si>
    <t>1.087430354</t>
  </si>
  <si>
    <t>3787.898754</t>
  </si>
  <si>
    <t>3429.602641</t>
  </si>
  <si>
    <t>c4</t>
  </si>
  <si>
    <t>13/Q3</t>
  </si>
  <si>
    <t>3535.375</t>
  </si>
  <si>
    <t>0.959162748</t>
  </si>
  <si>
    <t>3851.256177</t>
  </si>
  <si>
    <t>4134.397327</t>
  </si>
  <si>
    <t>13/Q4</t>
  </si>
  <si>
    <t>3558.125</t>
  </si>
  <si>
    <t>0.978043211</t>
  </si>
  <si>
    <t>3914.6136</t>
  </si>
  <si>
    <t>3791.126653</t>
  </si>
  <si>
    <t>14/Q1</t>
  </si>
  <si>
    <t>3606.125</t>
  </si>
  <si>
    <t>0.942840306</t>
  </si>
  <si>
    <t>3977.971022</t>
  </si>
  <si>
    <t>4270.776153</t>
  </si>
  <si>
    <t>14/Q2</t>
  </si>
  <si>
    <t>3708.875</t>
  </si>
  <si>
    <t>1.090357588</t>
  </si>
  <si>
    <t>4041.328445</t>
  </si>
  <si>
    <t>3659.0605</t>
  </si>
  <si>
    <t>14/Q3</t>
  </si>
  <si>
    <t>3847.625</t>
  </si>
  <si>
    <t>0.938241123</t>
  </si>
  <si>
    <t>4104.685868</t>
  </si>
  <si>
    <t>4406.458958</t>
  </si>
  <si>
    <t>14/Q4</t>
  </si>
  <si>
    <t>4000.25</t>
  </si>
  <si>
    <t>1.020686207</t>
  </si>
  <si>
    <t>4168.043291</t>
  </si>
  <si>
    <t>4036.561874</t>
  </si>
  <si>
    <t>15/Q1</t>
  </si>
  <si>
    <t>4159.125</t>
  </si>
  <si>
    <t>0.939380278</t>
  </si>
  <si>
    <t>4231.400713</t>
  </si>
  <si>
    <t>4542.859955</t>
  </si>
  <si>
    <t>15/Q2</t>
  </si>
  <si>
    <t>4314.5</t>
  </si>
  <si>
    <t>1.102792908</t>
  </si>
  <si>
    <t>4294.758136</t>
  </si>
  <si>
    <t>3888.518359</t>
  </si>
  <si>
    <t>15/Q3</t>
  </si>
  <si>
    <t>4436.75</t>
  </si>
  <si>
    <t>0.939200992</t>
  </si>
  <si>
    <t>4358.115559</t>
  </si>
  <si>
    <t>4678.520589</t>
  </si>
  <si>
    <t>15/Q4</t>
  </si>
  <si>
    <t>4555.125</t>
  </si>
  <si>
    <t>1.046952608</t>
  </si>
  <si>
    <t>4421.472982</t>
  </si>
  <si>
    <t>4281.997096</t>
  </si>
  <si>
    <t>16/Q1</t>
  </si>
  <si>
    <t>0.893024245</t>
  </si>
  <si>
    <t>4484.830404</t>
  </si>
  <si>
    <t>4814.943757</t>
  </si>
  <si>
    <t>16/Q2</t>
  </si>
  <si>
    <t>4548.187827</t>
  </si>
  <si>
    <t>4117.976217</t>
  </si>
  <si>
    <t>o</t>
  </si>
  <si>
    <t>16/Q3</t>
  </si>
  <si>
    <t>4611.54525</t>
  </si>
  <si>
    <t>4950.582219</t>
  </si>
  <si>
    <t>i</t>
  </si>
  <si>
    <t>16/Q4</t>
  </si>
  <si>
    <t>ESTIMATIONS</t>
  </si>
  <si>
    <t>4674.902672</t>
  </si>
  <si>
    <t>4527.432317</t>
  </si>
  <si>
    <t>4738.260095</t>
  </si>
  <si>
    <t>5087.027559</t>
  </si>
  <si>
    <t>4801.617518</t>
  </si>
  <si>
    <t>4347.434076</t>
  </si>
  <si>
    <t>4864.974941</t>
  </si>
  <si>
    <t>5222.64385</t>
  </si>
  <si>
    <t>Moyenne</t>
  </si>
  <si>
    <t>alpha_chapeau</t>
  </si>
  <si>
    <t>14.5</t>
  </si>
  <si>
    <t>1.001238048</t>
  </si>
  <si>
    <t>3756.220043</t>
  </si>
  <si>
    <t>2837.537413</t>
  </si>
  <si>
    <t>COV(Xcsv, t)</t>
  </si>
  <si>
    <t>bêta_chapeau</t>
  </si>
  <si>
    <t>Variance</t>
  </si>
  <si>
    <t>4287.185606</t>
  </si>
  <si>
    <t>63.35742274</t>
  </si>
  <si>
    <t>67.66666667</t>
  </si>
  <si>
    <t>17/Q1</t>
  </si>
  <si>
    <t>17/Q2</t>
  </si>
  <si>
    <t>17/Q3</t>
  </si>
  <si>
    <t>17/Q4</t>
  </si>
  <si>
    <t>Max</t>
  </si>
  <si>
    <t>Min</t>
  </si>
  <si>
    <t>Chiffre d'affaires</t>
  </si>
  <si>
    <t>Chiffre d'affaires d'Adidas</t>
  </si>
  <si>
    <t>alpha</t>
  </si>
  <si>
    <t>X32</t>
  </si>
  <si>
    <t>X31</t>
  </si>
  <si>
    <t>X30</t>
  </si>
  <si>
    <t>X29</t>
  </si>
  <si>
    <t>X(p;t-1)</t>
  </si>
  <si>
    <t>X2*t</t>
  </si>
  <si>
    <t>et</t>
  </si>
  <si>
    <t>at</t>
  </si>
  <si>
    <t>bt</t>
  </si>
  <si>
    <t>X*t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</si>
</sst>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Chiffre d'affaires d'Adidas par trimestre entre 2010 et 2016</a:t>
            </a:r>
          </a:p>
        </c:rich>
      </c:tx>
      <c:layout>
        <c:manualLayout>
          <c:xMode val="edge"/>
          <c:yMode val="edge"/>
          <c:x val="0.15885701576865183"/>
          <c:y val="1.6072002571520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saisonnalité et la tendance'!$C$1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'La saisonnalité et la tendance'!$B$2:$B$29</c:f>
              <c:strCache>
                <c:ptCount val="28"/>
                <c:pt idx="0">
                  <c:v>10/Q1</c:v>
                </c:pt>
                <c:pt idx="1">
                  <c:v>10/Q2</c:v>
                </c:pt>
                <c:pt idx="2">
                  <c:v>10/Q3</c:v>
                </c:pt>
                <c:pt idx="3">
                  <c:v>10/Q4</c:v>
                </c:pt>
                <c:pt idx="4">
                  <c:v>11/Q1</c:v>
                </c:pt>
                <c:pt idx="5">
                  <c:v>11/Q2</c:v>
                </c:pt>
                <c:pt idx="6">
                  <c:v>11/Q3</c:v>
                </c:pt>
                <c:pt idx="7">
                  <c:v>11/Q4</c:v>
                </c:pt>
                <c:pt idx="8">
                  <c:v>12/Q1</c:v>
                </c:pt>
                <c:pt idx="9">
                  <c:v>12/Q2</c:v>
                </c:pt>
                <c:pt idx="10">
                  <c:v>12/Q3</c:v>
                </c:pt>
                <c:pt idx="11">
                  <c:v>12/Q4</c:v>
                </c:pt>
                <c:pt idx="12">
                  <c:v>13/Q1</c:v>
                </c:pt>
                <c:pt idx="13">
                  <c:v>13/Q2</c:v>
                </c:pt>
                <c:pt idx="14">
                  <c:v>13/Q3</c:v>
                </c:pt>
                <c:pt idx="15">
                  <c:v>13/Q4</c:v>
                </c:pt>
                <c:pt idx="16">
                  <c:v>14/Q1</c:v>
                </c:pt>
                <c:pt idx="17">
                  <c:v>14/Q2</c:v>
                </c:pt>
                <c:pt idx="18">
                  <c:v>14/Q3</c:v>
                </c:pt>
                <c:pt idx="19">
                  <c:v>14/Q4</c:v>
                </c:pt>
                <c:pt idx="20">
                  <c:v>15/Q1</c:v>
                </c:pt>
                <c:pt idx="21">
                  <c:v>15/Q2</c:v>
                </c:pt>
                <c:pt idx="22">
                  <c:v>15/Q3</c:v>
                </c:pt>
                <c:pt idx="23">
                  <c:v>15/Q4</c:v>
                </c:pt>
                <c:pt idx="24">
                  <c:v>16/Q1</c:v>
                </c:pt>
                <c:pt idx="25">
                  <c:v>16/Q2</c:v>
                </c:pt>
                <c:pt idx="26">
                  <c:v>16/Q3</c:v>
                </c:pt>
                <c:pt idx="27">
                  <c:v>16/Q4</c:v>
                </c:pt>
              </c:strCache>
            </c:strRef>
          </c:cat>
          <c:val>
            <c:numRef>
              <c:f>'La saisonnalité et la tendance'!$C$2:$C$29</c:f>
              <c:numCache>
                <c:formatCode>General</c:formatCode>
                <c:ptCount val="28"/>
                <c:pt idx="0">
                  <c:v>2674</c:v>
                </c:pt>
                <c:pt idx="1">
                  <c:v>2917</c:v>
                </c:pt>
                <c:pt idx="2">
                  <c:v>3468</c:v>
                </c:pt>
                <c:pt idx="3">
                  <c:v>2931</c:v>
                </c:pt>
                <c:pt idx="4">
                  <c:v>3273</c:v>
                </c:pt>
                <c:pt idx="5">
                  <c:v>3064</c:v>
                </c:pt>
                <c:pt idx="6">
                  <c:v>3744</c:v>
                </c:pt>
                <c:pt idx="7">
                  <c:v>3241</c:v>
                </c:pt>
                <c:pt idx="8">
                  <c:v>3824</c:v>
                </c:pt>
                <c:pt idx="9">
                  <c:v>3517</c:v>
                </c:pt>
                <c:pt idx="10">
                  <c:v>4173</c:v>
                </c:pt>
                <c:pt idx="11">
                  <c:v>3369</c:v>
                </c:pt>
                <c:pt idx="12">
                  <c:v>3751</c:v>
                </c:pt>
                <c:pt idx="13">
                  <c:v>3383</c:v>
                </c:pt>
                <c:pt idx="14">
                  <c:v>3879</c:v>
                </c:pt>
                <c:pt idx="15">
                  <c:v>3391</c:v>
                </c:pt>
                <c:pt idx="16">
                  <c:v>3480</c:v>
                </c:pt>
                <c:pt idx="17">
                  <c:v>3400</c:v>
                </c:pt>
                <c:pt idx="18">
                  <c:v>4044</c:v>
                </c:pt>
                <c:pt idx="19">
                  <c:v>3610</c:v>
                </c:pt>
                <c:pt idx="20">
                  <c:v>4083</c:v>
                </c:pt>
                <c:pt idx="21">
                  <c:v>3907</c:v>
                </c:pt>
                <c:pt idx="22">
                  <c:v>4758</c:v>
                </c:pt>
                <c:pt idx="23">
                  <c:v>4167</c:v>
                </c:pt>
                <c:pt idx="24">
                  <c:v>4769</c:v>
                </c:pt>
                <c:pt idx="25">
                  <c:v>4199</c:v>
                </c:pt>
                <c:pt idx="26">
                  <c:v>5413</c:v>
                </c:pt>
                <c:pt idx="27">
                  <c:v>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4-4EF6-B442-7B5042499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53392"/>
        <c:axId val="780655056"/>
      </c:lineChart>
      <c:catAx>
        <c:axId val="7806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55056"/>
        <c:crosses val="autoZero"/>
        <c:auto val="1"/>
        <c:lblAlgn val="ctr"/>
        <c:lblOffset val="100"/>
        <c:noMultiLvlLbl val="0"/>
      </c:catAx>
      <c:valAx>
        <c:axId val="7806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Chiffre d'affaire d'adidas par trimestre</a:t>
            </a:r>
          </a:p>
        </c:rich>
      </c:tx>
      <c:layout>
        <c:manualLayout>
          <c:xMode val="edge"/>
          <c:yMode val="edge"/>
          <c:x val="0.607009345794392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 périodicité'!$A$1:$A$5</c:f>
              <c:strCache>
                <c:ptCount val="5"/>
                <c:pt idx="0">
                  <c:v>Chiffre d'affaires d'Adidas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'La périodicité'!$B$1:$B$5</c:f>
              <c:numCache>
                <c:formatCode>General</c:formatCode>
                <c:ptCount val="5"/>
                <c:pt idx="0">
                  <c:v>2010</c:v>
                </c:pt>
                <c:pt idx="1">
                  <c:v>2674</c:v>
                </c:pt>
                <c:pt idx="2">
                  <c:v>2917</c:v>
                </c:pt>
                <c:pt idx="3">
                  <c:v>3468</c:v>
                </c:pt>
                <c:pt idx="4">
                  <c:v>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C-4D7E-B125-4FCDD6CD02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 périodicité'!$A$1:$A$5</c:f>
              <c:strCache>
                <c:ptCount val="5"/>
                <c:pt idx="0">
                  <c:v>Chiffre d'affaires d'Adidas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'La périodicité'!$C$1:$C$5</c:f>
              <c:numCache>
                <c:formatCode>General</c:formatCode>
                <c:ptCount val="5"/>
                <c:pt idx="0">
                  <c:v>2011</c:v>
                </c:pt>
                <c:pt idx="1">
                  <c:v>3273</c:v>
                </c:pt>
                <c:pt idx="2">
                  <c:v>3064</c:v>
                </c:pt>
                <c:pt idx="3">
                  <c:v>3744</c:v>
                </c:pt>
                <c:pt idx="4">
                  <c:v>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C-4D7E-B125-4FCDD6CD02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 périodicité'!$A$1:$A$5</c:f>
              <c:strCache>
                <c:ptCount val="5"/>
                <c:pt idx="0">
                  <c:v>Chiffre d'affaires d'Adidas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'La périodicité'!$D$1:$D$5</c:f>
              <c:numCache>
                <c:formatCode>General</c:formatCode>
                <c:ptCount val="5"/>
                <c:pt idx="0">
                  <c:v>2012</c:v>
                </c:pt>
                <c:pt idx="1">
                  <c:v>3824</c:v>
                </c:pt>
                <c:pt idx="2">
                  <c:v>3517</c:v>
                </c:pt>
                <c:pt idx="3">
                  <c:v>4173</c:v>
                </c:pt>
                <c:pt idx="4">
                  <c:v>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C-4D7E-B125-4FCDD6CD02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 périodicité'!$A$1:$A$5</c:f>
              <c:strCache>
                <c:ptCount val="5"/>
                <c:pt idx="0">
                  <c:v>Chiffre d'affaires d'Adidas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'La périodicité'!$E$1:$E$5</c:f>
              <c:numCache>
                <c:formatCode>General</c:formatCode>
                <c:ptCount val="5"/>
                <c:pt idx="0">
                  <c:v>2013</c:v>
                </c:pt>
                <c:pt idx="1">
                  <c:v>3751</c:v>
                </c:pt>
                <c:pt idx="2">
                  <c:v>3383</c:v>
                </c:pt>
                <c:pt idx="3">
                  <c:v>3879</c:v>
                </c:pt>
                <c:pt idx="4">
                  <c:v>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C-4D7E-B125-4FCDD6CD02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'La périodicité'!$A$1:$A$5</c:f>
              <c:strCache>
                <c:ptCount val="5"/>
                <c:pt idx="0">
                  <c:v>Chiffre d'affaires d'Adidas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'La périodicité'!$F$1:$F$5</c:f>
              <c:numCache>
                <c:formatCode>General</c:formatCode>
                <c:ptCount val="5"/>
                <c:pt idx="0">
                  <c:v>2014</c:v>
                </c:pt>
                <c:pt idx="1">
                  <c:v>3480</c:v>
                </c:pt>
                <c:pt idx="2">
                  <c:v>3400</c:v>
                </c:pt>
                <c:pt idx="3">
                  <c:v>4044</c:v>
                </c:pt>
                <c:pt idx="4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C-4D7E-B125-4FCDD6CD02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'La périodicité'!$A$1:$A$5</c:f>
              <c:strCache>
                <c:ptCount val="5"/>
                <c:pt idx="0">
                  <c:v>Chiffre d'affaires d'Adidas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'La périodicité'!$G$1:$G$5</c:f>
              <c:numCache>
                <c:formatCode>General</c:formatCode>
                <c:ptCount val="5"/>
                <c:pt idx="0">
                  <c:v>2015</c:v>
                </c:pt>
                <c:pt idx="1">
                  <c:v>4083</c:v>
                </c:pt>
                <c:pt idx="2">
                  <c:v>3907</c:v>
                </c:pt>
                <c:pt idx="3">
                  <c:v>4758</c:v>
                </c:pt>
                <c:pt idx="4">
                  <c:v>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C-4D7E-B125-4FCDD6CD02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 périodicité'!$A$1:$A$5</c:f>
              <c:strCache>
                <c:ptCount val="5"/>
                <c:pt idx="0">
                  <c:v>Chiffre d'affaires d'Adidas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'La périodicité'!$H$1:$H$5</c:f>
              <c:numCache>
                <c:formatCode>General</c:formatCode>
                <c:ptCount val="5"/>
                <c:pt idx="0">
                  <c:v>2016</c:v>
                </c:pt>
                <c:pt idx="1">
                  <c:v>4769</c:v>
                </c:pt>
                <c:pt idx="2">
                  <c:v>4199</c:v>
                </c:pt>
                <c:pt idx="3">
                  <c:v>5413</c:v>
                </c:pt>
                <c:pt idx="4">
                  <c:v>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EC-4D7E-B125-4FCDD6CD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519199"/>
        <c:axId val="1815521279"/>
      </c:lineChart>
      <c:catAx>
        <c:axId val="181551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21279"/>
        <c:crosses val="autoZero"/>
        <c:auto val="1"/>
        <c:lblAlgn val="ctr"/>
        <c:lblOffset val="100"/>
        <c:noMultiLvlLbl val="0"/>
      </c:catAx>
      <c:valAx>
        <c:axId val="18155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1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Chiffre</a:t>
            </a:r>
            <a:r>
              <a:rPr lang="en-US" baseline="0"/>
              <a:t> d'affaire maximal et minimal d'adidas par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 choix du modèle'!$H$1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 choix du modèle'!$G$2:$G$8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'Le choix du modèle'!$H$2:$H$8</c:f>
              <c:numCache>
                <c:formatCode>General</c:formatCode>
                <c:ptCount val="7"/>
                <c:pt idx="0">
                  <c:v>2674</c:v>
                </c:pt>
                <c:pt idx="1">
                  <c:v>3064</c:v>
                </c:pt>
                <c:pt idx="2">
                  <c:v>3369</c:v>
                </c:pt>
                <c:pt idx="3">
                  <c:v>3383</c:v>
                </c:pt>
                <c:pt idx="4">
                  <c:v>3400</c:v>
                </c:pt>
                <c:pt idx="5">
                  <c:v>3907</c:v>
                </c:pt>
                <c:pt idx="6">
                  <c:v>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5-429A-AAFC-F0ADBD28E894}"/>
            </c:ext>
          </c:extLst>
        </c:ser>
        <c:ser>
          <c:idx val="1"/>
          <c:order val="1"/>
          <c:tx>
            <c:strRef>
              <c:f>'Le choix du modèle'!$I$1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 choix du modèle'!$G$2:$G$8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'Le choix du modèle'!$I$2:$I$8</c:f>
              <c:numCache>
                <c:formatCode>General</c:formatCode>
                <c:ptCount val="7"/>
                <c:pt idx="0">
                  <c:v>3468</c:v>
                </c:pt>
                <c:pt idx="1">
                  <c:v>3744</c:v>
                </c:pt>
                <c:pt idx="2">
                  <c:v>4173</c:v>
                </c:pt>
                <c:pt idx="3">
                  <c:v>3879</c:v>
                </c:pt>
                <c:pt idx="4">
                  <c:v>4044</c:v>
                </c:pt>
                <c:pt idx="5">
                  <c:v>4758</c:v>
                </c:pt>
                <c:pt idx="6">
                  <c:v>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5-429A-AAFC-F0ADBD28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14895"/>
        <c:axId val="751922799"/>
      </c:lineChart>
      <c:catAx>
        <c:axId val="75191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22799"/>
        <c:crosses val="autoZero"/>
        <c:auto val="1"/>
        <c:lblAlgn val="ctr"/>
        <c:lblOffset val="100"/>
        <c:noMultiLvlLbl val="0"/>
      </c:catAx>
      <c:valAx>
        <c:axId val="7519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1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 de xt,</a:t>
            </a:r>
            <a:r>
              <a:rPr lang="fr-FR" baseline="0"/>
              <a:t> xcsv et x_chapeau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'Lissage moyenne mobile'!$D$1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'Lissage moyenne mobile'!$B$2:$B$29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'Lissage moyenne mobile'!$D$2:$D$29</c:f>
              <c:numCache>
                <c:formatCode>General</c:formatCode>
                <c:ptCount val="28"/>
                <c:pt idx="0">
                  <c:v>2674</c:v>
                </c:pt>
                <c:pt idx="1">
                  <c:v>2917</c:v>
                </c:pt>
                <c:pt idx="2">
                  <c:v>3468</c:v>
                </c:pt>
                <c:pt idx="3">
                  <c:v>2931</c:v>
                </c:pt>
                <c:pt idx="4">
                  <c:v>3273</c:v>
                </c:pt>
                <c:pt idx="5">
                  <c:v>3064</c:v>
                </c:pt>
                <c:pt idx="6">
                  <c:v>3744</c:v>
                </c:pt>
                <c:pt idx="7">
                  <c:v>3241</c:v>
                </c:pt>
                <c:pt idx="8">
                  <c:v>3824</c:v>
                </c:pt>
                <c:pt idx="9">
                  <c:v>3517</c:v>
                </c:pt>
                <c:pt idx="10">
                  <c:v>4173</c:v>
                </c:pt>
                <c:pt idx="11">
                  <c:v>3369</c:v>
                </c:pt>
                <c:pt idx="12">
                  <c:v>3751</c:v>
                </c:pt>
                <c:pt idx="13">
                  <c:v>3383</c:v>
                </c:pt>
                <c:pt idx="14">
                  <c:v>3879</c:v>
                </c:pt>
                <c:pt idx="15">
                  <c:v>3391</c:v>
                </c:pt>
                <c:pt idx="16">
                  <c:v>3480</c:v>
                </c:pt>
                <c:pt idx="17">
                  <c:v>3400</c:v>
                </c:pt>
                <c:pt idx="18">
                  <c:v>4044</c:v>
                </c:pt>
                <c:pt idx="19">
                  <c:v>3610</c:v>
                </c:pt>
                <c:pt idx="20">
                  <c:v>4083</c:v>
                </c:pt>
                <c:pt idx="21">
                  <c:v>3907</c:v>
                </c:pt>
                <c:pt idx="22">
                  <c:v>4758</c:v>
                </c:pt>
                <c:pt idx="23">
                  <c:v>4167</c:v>
                </c:pt>
                <c:pt idx="24">
                  <c:v>4769</c:v>
                </c:pt>
                <c:pt idx="25">
                  <c:v>4199</c:v>
                </c:pt>
                <c:pt idx="26">
                  <c:v>5413</c:v>
                </c:pt>
                <c:pt idx="27">
                  <c:v>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5-4692-B94D-4733D62E5A0D}"/>
            </c:ext>
          </c:extLst>
        </c:ser>
        <c:ser>
          <c:idx val="1"/>
          <c:order val="1"/>
          <c:tx>
            <c:strRef>
              <c:f>'Lissage moyenne mobile'!$J$1</c:f>
              <c:strCache>
                <c:ptCount val="1"/>
                <c:pt idx="0">
                  <c:v>Xcsv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'Lissage moyenne mobile'!$B$2:$B$29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'Lissage moyenne mobile'!$J$2:$J$29</c:f>
              <c:numCache>
                <c:formatCode>General</c:formatCode>
                <c:ptCount val="28"/>
                <c:pt idx="0">
                  <c:v>2589.6478390000002</c:v>
                </c:pt>
                <c:pt idx="1">
                  <c:v>3131.710728</c:v>
                </c:pt>
                <c:pt idx="2">
                  <c:v>3139.963182</c:v>
                </c:pt>
                <c:pt idx="3">
                  <c:v>3146.4843900000001</c:v>
                </c:pt>
                <c:pt idx="4">
                  <c:v>3169.7528299999999</c:v>
                </c:pt>
                <c:pt idx="5">
                  <c:v>3289.5307819999998</c:v>
                </c:pt>
                <c:pt idx="6">
                  <c:v>3389.8562569999999</c:v>
                </c:pt>
                <c:pt idx="7">
                  <c:v>3479.2756220000001</c:v>
                </c:pt>
                <c:pt idx="8">
                  <c:v>3703.37147</c:v>
                </c:pt>
                <c:pt idx="9">
                  <c:v>3775.8745950000002</c:v>
                </c:pt>
                <c:pt idx="10">
                  <c:v>3778.2772869999999</c:v>
                </c:pt>
                <c:pt idx="11">
                  <c:v>3616.686076</c:v>
                </c:pt>
                <c:pt idx="12">
                  <c:v>3632.6742629999999</c:v>
                </c:pt>
                <c:pt idx="13">
                  <c:v>3632.0113040000001</c:v>
                </c:pt>
                <c:pt idx="14">
                  <c:v>3512.0866510000001</c:v>
                </c:pt>
                <c:pt idx="15">
                  <c:v>3640.3034969999999</c:v>
                </c:pt>
                <c:pt idx="16">
                  <c:v>3370.2229900000002</c:v>
                </c:pt>
                <c:pt idx="17">
                  <c:v>3650.2626169999999</c:v>
                </c:pt>
                <c:pt idx="18">
                  <c:v>3661.4793549999999</c:v>
                </c:pt>
                <c:pt idx="19">
                  <c:v>3875.4041950000001</c:v>
                </c:pt>
                <c:pt idx="20">
                  <c:v>3954.2012840000002</c:v>
                </c:pt>
                <c:pt idx="21">
                  <c:v>4194.5811899999999</c:v>
                </c:pt>
                <c:pt idx="22">
                  <c:v>4307.9423269999998</c:v>
                </c:pt>
                <c:pt idx="23">
                  <c:v>4473.3543710000004</c:v>
                </c:pt>
                <c:pt idx="24">
                  <c:v>4618.561334</c:v>
                </c:pt>
                <c:pt idx="25">
                  <c:v>4508.0743320000001</c:v>
                </c:pt>
                <c:pt idx="26">
                  <c:v>4900.9860900000003</c:v>
                </c:pt>
                <c:pt idx="27">
                  <c:v>5031.5843379999997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5-4692-B94D-4733D62E5A0D}"/>
            </c:ext>
          </c:extLst>
        </c:ser>
        <c:ser>
          <c:idx val="2"/>
          <c:order val="2"/>
          <c:tx>
            <c:strRef>
              <c:f>'Lissage moyenne mobile'!$M$1</c:f>
              <c:strCache>
                <c:ptCount val="1"/>
                <c:pt idx="0">
                  <c:v>X_chapeau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'Lissage moyenne mobile'!$B$2:$B$29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'Lissage moyenne mobile'!$M$2:$M$29</c:f>
              <c:numCache>
                <c:formatCode>General</c:formatCode>
                <c:ptCount val="28"/>
                <c:pt idx="0">
                  <c:v>2809.3852059999999</c:v>
                </c:pt>
                <c:pt idx="1">
                  <c:v>3182.4410710000002</c:v>
                </c:pt>
                <c:pt idx="2">
                  <c:v>2741.2292189999998</c:v>
                </c:pt>
                <c:pt idx="3">
                  <c:v>3318.2121269999998</c:v>
                </c:pt>
                <c:pt idx="4">
                  <c:v>3054.8209879999999</c:v>
                </c:pt>
                <c:pt idx="5">
                  <c:v>3454.5247460000001</c:v>
                </c:pt>
                <c:pt idx="6">
                  <c:v>2970.6869240000001</c:v>
                </c:pt>
                <c:pt idx="7">
                  <c:v>3590.2740650000001</c:v>
                </c:pt>
                <c:pt idx="8">
                  <c:v>3300.25621</c:v>
                </c:pt>
                <c:pt idx="9">
                  <c:v>3726.608549</c:v>
                </c:pt>
                <c:pt idx="10">
                  <c:v>3200.1447819999999</c:v>
                </c:pt>
                <c:pt idx="11">
                  <c:v>3862.3356960000001</c:v>
                </c:pt>
                <c:pt idx="12">
                  <c:v>3545.6914310000002</c:v>
                </c:pt>
                <c:pt idx="13">
                  <c:v>3998.6923510000001</c:v>
                </c:pt>
                <c:pt idx="14">
                  <c:v>3429.6026409999999</c:v>
                </c:pt>
                <c:pt idx="15">
                  <c:v>4134.3973269999997</c:v>
                </c:pt>
                <c:pt idx="16">
                  <c:v>3791.1266529999998</c:v>
                </c:pt>
                <c:pt idx="17">
                  <c:v>4270.7761529999998</c:v>
                </c:pt>
                <c:pt idx="18">
                  <c:v>3659.0605</c:v>
                </c:pt>
                <c:pt idx="19">
                  <c:v>4406.4589580000002</c:v>
                </c:pt>
                <c:pt idx="20">
                  <c:v>4036.561874</c:v>
                </c:pt>
                <c:pt idx="21">
                  <c:v>4542.8599549999999</c:v>
                </c:pt>
                <c:pt idx="22">
                  <c:v>3888.5183590000001</c:v>
                </c:pt>
                <c:pt idx="23">
                  <c:v>4678.5205889999997</c:v>
                </c:pt>
                <c:pt idx="24">
                  <c:v>4281.9970960000001</c:v>
                </c:pt>
                <c:pt idx="25">
                  <c:v>4814.943757</c:v>
                </c:pt>
                <c:pt idx="26">
                  <c:v>4117.9762170000004</c:v>
                </c:pt>
                <c:pt idx="27">
                  <c:v>4950.5822189999999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5-4692-B94D-4733D62E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09088"/>
        <c:axId val="593815328"/>
      </c:lineChart>
      <c:catAx>
        <c:axId val="5938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15328"/>
        <c:crosses val="autoZero"/>
        <c:auto val="1"/>
        <c:lblAlgn val="ctr"/>
        <c:lblOffset val="100"/>
        <c:noMultiLvlLbl val="0"/>
      </c:catAx>
      <c:valAx>
        <c:axId val="5938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 Xt, X(p;t-1)</a:t>
            </a:r>
            <a:r>
              <a:rPr lang="en-US" baseline="0"/>
              <a:t> et X2*t</a:t>
            </a:r>
            <a:endParaRPr lang="en-US"/>
          </a:p>
        </c:rich>
      </c:tx>
      <c:layout>
        <c:manualLayout>
          <c:xMode val="edge"/>
          <c:yMode val="edge"/>
          <c:x val="0.10452777777777778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'Lissage exponentiel'!$V$1</c:f>
              <c:strCache>
                <c:ptCount val="1"/>
                <c:pt idx="0">
                  <c:v>X2*t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'Lissage exponentiel'!$V$2:$V$29</c:f>
              <c:numCache>
                <c:formatCode>General</c:formatCode>
                <c:ptCount val="28"/>
                <c:pt idx="0">
                  <c:v>2674</c:v>
                </c:pt>
                <c:pt idx="1">
                  <c:v>2674</c:v>
                </c:pt>
                <c:pt idx="2">
                  <c:v>2674</c:v>
                </c:pt>
                <c:pt idx="3">
                  <c:v>2734.75</c:v>
                </c:pt>
                <c:pt idx="4">
                  <c:v>2933.25</c:v>
                </c:pt>
                <c:pt idx="5">
                  <c:v>2982.3125</c:v>
                </c:pt>
                <c:pt idx="6">
                  <c:v>3067.25</c:v>
                </c:pt>
                <c:pt idx="7">
                  <c:v>3087.671875</c:v>
                </c:pt>
                <c:pt idx="8">
                  <c:v>3256.859375</c:v>
                </c:pt>
                <c:pt idx="9">
                  <c:v>3295.19140625</c:v>
                </c:pt>
                <c:pt idx="10">
                  <c:v>3436.9765625</c:v>
                </c:pt>
                <c:pt idx="11">
                  <c:v>3492.4287109375</c:v>
                </c:pt>
                <c:pt idx="12">
                  <c:v>3676.4345703125</c:v>
                </c:pt>
                <c:pt idx="13">
                  <c:v>3645.577392578125</c:v>
                </c:pt>
                <c:pt idx="14">
                  <c:v>3664.21875</c:v>
                </c:pt>
                <c:pt idx="15">
                  <c:v>3598.5744018554688</c:v>
                </c:pt>
                <c:pt idx="16">
                  <c:v>3652.2697143554688</c:v>
                </c:pt>
                <c:pt idx="17">
                  <c:v>3600.3761138916016</c:v>
                </c:pt>
                <c:pt idx="18">
                  <c:v>3557.3086853027344</c:v>
                </c:pt>
                <c:pt idx="19">
                  <c:v>3507.214656829834</c:v>
                </c:pt>
                <c:pt idx="20">
                  <c:v>3628.8874855041504</c:v>
                </c:pt>
                <c:pt idx="21">
                  <c:v>3654.5838212966919</c:v>
                </c:pt>
                <c:pt idx="22">
                  <c:v>3768.1119499206543</c:v>
                </c:pt>
                <c:pt idx="23">
                  <c:v>3831.2159945964813</c:v>
                </c:pt>
                <c:pt idx="24">
                  <c:v>4078.6880071163177</c:v>
                </c:pt>
                <c:pt idx="25">
                  <c:v>4162.6340084671974</c:v>
                </c:pt>
                <c:pt idx="26">
                  <c:v>4335.212006688118</c:v>
                </c:pt>
                <c:pt idx="27">
                  <c:v>4344.3035045713186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F-452E-979D-A24063B0DF8B}"/>
            </c:ext>
          </c:extLst>
        </c:ser>
        <c:ser>
          <c:idx val="1"/>
          <c:order val="1"/>
          <c:tx>
            <c:strRef>
              <c:f>'Lissage exponentiel'!$W$1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'Lissage exponentiel'!$W$2:$W$29</c:f>
              <c:numCache>
                <c:formatCode>General</c:formatCode>
                <c:ptCount val="28"/>
                <c:pt idx="0">
                  <c:v>2674</c:v>
                </c:pt>
                <c:pt idx="1">
                  <c:v>2917</c:v>
                </c:pt>
                <c:pt idx="2">
                  <c:v>3468</c:v>
                </c:pt>
                <c:pt idx="3">
                  <c:v>2931</c:v>
                </c:pt>
                <c:pt idx="4">
                  <c:v>3273</c:v>
                </c:pt>
                <c:pt idx="5">
                  <c:v>3064</c:v>
                </c:pt>
                <c:pt idx="6">
                  <c:v>3744</c:v>
                </c:pt>
                <c:pt idx="7">
                  <c:v>3241</c:v>
                </c:pt>
                <c:pt idx="8">
                  <c:v>3824</c:v>
                </c:pt>
                <c:pt idx="9">
                  <c:v>3517</c:v>
                </c:pt>
                <c:pt idx="10">
                  <c:v>4173</c:v>
                </c:pt>
                <c:pt idx="11">
                  <c:v>3369</c:v>
                </c:pt>
                <c:pt idx="12">
                  <c:v>3751</c:v>
                </c:pt>
                <c:pt idx="13">
                  <c:v>3383</c:v>
                </c:pt>
                <c:pt idx="14">
                  <c:v>3879</c:v>
                </c:pt>
                <c:pt idx="15">
                  <c:v>3391</c:v>
                </c:pt>
                <c:pt idx="16">
                  <c:v>3480</c:v>
                </c:pt>
                <c:pt idx="17">
                  <c:v>3400</c:v>
                </c:pt>
                <c:pt idx="18">
                  <c:v>4044</c:v>
                </c:pt>
                <c:pt idx="19">
                  <c:v>3610</c:v>
                </c:pt>
                <c:pt idx="20">
                  <c:v>4083</c:v>
                </c:pt>
                <c:pt idx="21">
                  <c:v>3907</c:v>
                </c:pt>
                <c:pt idx="22">
                  <c:v>4758</c:v>
                </c:pt>
                <c:pt idx="23">
                  <c:v>4167</c:v>
                </c:pt>
                <c:pt idx="24">
                  <c:v>4769</c:v>
                </c:pt>
                <c:pt idx="25">
                  <c:v>4199</c:v>
                </c:pt>
                <c:pt idx="26">
                  <c:v>5413</c:v>
                </c:pt>
                <c:pt idx="27">
                  <c:v>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F-452E-979D-A24063B0DF8B}"/>
            </c:ext>
          </c:extLst>
        </c:ser>
        <c:ser>
          <c:idx val="2"/>
          <c:order val="2"/>
          <c:tx>
            <c:strRef>
              <c:f>'Lissage exponentiel'!$X$1</c:f>
              <c:strCache>
                <c:ptCount val="1"/>
                <c:pt idx="0">
                  <c:v>X(p;t-1)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'Lissage exponentiel'!$X$2:$X$29</c:f>
              <c:numCache>
                <c:formatCode>General</c:formatCode>
                <c:ptCount val="28"/>
                <c:pt idx="0">
                  <c:v>2674</c:v>
                </c:pt>
                <c:pt idx="1">
                  <c:v>2674</c:v>
                </c:pt>
                <c:pt idx="2">
                  <c:v>3038.5</c:v>
                </c:pt>
                <c:pt idx="3">
                  <c:v>3925.75</c:v>
                </c:pt>
                <c:pt idx="4">
                  <c:v>3227.625</c:v>
                </c:pt>
                <c:pt idx="5">
                  <c:v>3491.9375</c:v>
                </c:pt>
                <c:pt idx="6">
                  <c:v>3189.78125</c:v>
                </c:pt>
                <c:pt idx="7">
                  <c:v>4102.796875</c:v>
                </c:pt>
                <c:pt idx="8">
                  <c:v>3486.8515625</c:v>
                </c:pt>
                <c:pt idx="9">
                  <c:v>4145.90234375</c:v>
                </c:pt>
                <c:pt idx="10">
                  <c:v>3769.689453125</c:v>
                </c:pt>
                <c:pt idx="11">
                  <c:v>4596.4638671875</c:v>
                </c:pt>
                <c:pt idx="12">
                  <c:v>3491.29150390625</c:v>
                </c:pt>
                <c:pt idx="13">
                  <c:v>3757.425537109375</c:v>
                </c:pt>
                <c:pt idx="14">
                  <c:v>3270.3526611328125</c:v>
                </c:pt>
                <c:pt idx="15">
                  <c:v>3920.7462768554688</c:v>
                </c:pt>
                <c:pt idx="16">
                  <c:v>3340.9081115722656</c:v>
                </c:pt>
                <c:pt idx="17">
                  <c:v>3341.9715423583984</c:v>
                </c:pt>
                <c:pt idx="18">
                  <c:v>3256.744514465332</c:v>
                </c:pt>
                <c:pt idx="19">
                  <c:v>4237.2516288757324</c:v>
                </c:pt>
                <c:pt idx="20">
                  <c:v>3783.0655002593994</c:v>
                </c:pt>
                <c:pt idx="21">
                  <c:v>4335.7525930404663</c:v>
                </c:pt>
                <c:pt idx="22">
                  <c:v>4146.7362179756165</c:v>
                </c:pt>
                <c:pt idx="23">
                  <c:v>5316.0480697154999</c:v>
                </c:pt>
                <c:pt idx="24">
                  <c:v>4582.3640152215958</c:v>
                </c:pt>
                <c:pt idx="25">
                  <c:v>5198.1019977927208</c:v>
                </c:pt>
                <c:pt idx="26">
                  <c:v>4389.7609939873219</c:v>
                </c:pt>
                <c:pt idx="27">
                  <c:v>5960.9854945391417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F-452E-979D-A24063B0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029247"/>
        <c:axId val="1664022175"/>
      </c:lineChart>
      <c:catAx>
        <c:axId val="16640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22175"/>
        <c:crosses val="autoZero"/>
        <c:auto val="1"/>
        <c:lblAlgn val="ctr"/>
        <c:lblOffset val="100"/>
        <c:noMultiLvlLbl val="0"/>
      </c:catAx>
      <c:valAx>
        <c:axId val="16640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2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148590</xdr:rowOff>
    </xdr:from>
    <xdr:to>
      <xdr:col>12</xdr:col>
      <xdr:colOff>678180</xdr:colOff>
      <xdr:row>25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110490</xdr:rowOff>
    </xdr:from>
    <xdr:to>
      <xdr:col>13</xdr:col>
      <xdr:colOff>777240</xdr:colOff>
      <xdr:row>29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9</xdr:row>
      <xdr:rowOff>140970</xdr:rowOff>
    </xdr:from>
    <xdr:to>
      <xdr:col>10</xdr:col>
      <xdr:colOff>586740</xdr:colOff>
      <xdr:row>24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42</xdr:row>
      <xdr:rowOff>72390</xdr:rowOff>
    </xdr:from>
    <xdr:to>
      <xdr:col>12</xdr:col>
      <xdr:colOff>571500</xdr:colOff>
      <xdr:row>65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16</xdr:row>
      <xdr:rowOff>49530</xdr:rowOff>
    </xdr:from>
    <xdr:to>
      <xdr:col>19</xdr:col>
      <xdr:colOff>198120</xdr:colOff>
      <xdr:row>31</xdr:row>
      <xdr:rowOff>49530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830B00B-985C-40CC-A046-0B4F1F5F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tabSelected="1" workbookViewId="0">
      <selection activeCell="P23" sqref="P23"/>
    </sheetView>
  </sheetViews>
  <sheetFormatPr defaultColWidth="11.5546875" defaultRowHeight="14.4" x14ac:dyDescent="0.3"/>
  <cols>
    <col min="3" max="3" width="15.21875" customWidth="1"/>
  </cols>
  <sheetData>
    <row r="1" spans="1:3" x14ac:dyDescent="0.3">
      <c r="A1" t="s">
        <v>0</v>
      </c>
      <c r="B1" t="s">
        <v>1</v>
      </c>
      <c r="C1" t="s">
        <v>199</v>
      </c>
    </row>
    <row r="2" spans="1:3" x14ac:dyDescent="0.3">
      <c r="A2">
        <v>1</v>
      </c>
      <c r="B2" t="s">
        <v>16</v>
      </c>
      <c r="C2">
        <v>2674</v>
      </c>
    </row>
    <row r="3" spans="1:3" x14ac:dyDescent="0.3">
      <c r="A3">
        <v>2</v>
      </c>
      <c r="B3" t="s">
        <v>22</v>
      </c>
      <c r="C3">
        <v>2917</v>
      </c>
    </row>
    <row r="4" spans="1:3" x14ac:dyDescent="0.3">
      <c r="A4">
        <v>3</v>
      </c>
      <c r="B4" t="s">
        <v>30</v>
      </c>
      <c r="C4">
        <v>3468</v>
      </c>
    </row>
    <row r="5" spans="1:3" x14ac:dyDescent="0.3">
      <c r="A5">
        <v>4</v>
      </c>
      <c r="B5" t="s">
        <v>38</v>
      </c>
      <c r="C5">
        <v>2931</v>
      </c>
    </row>
    <row r="6" spans="1:3" x14ac:dyDescent="0.3">
      <c r="A6">
        <v>5</v>
      </c>
      <c r="B6" t="s">
        <v>46</v>
      </c>
      <c r="C6">
        <v>3273</v>
      </c>
    </row>
    <row r="7" spans="1:3" x14ac:dyDescent="0.3">
      <c r="A7">
        <v>6</v>
      </c>
      <c r="B7" t="s">
        <v>54</v>
      </c>
      <c r="C7">
        <v>3064</v>
      </c>
    </row>
    <row r="8" spans="1:3" x14ac:dyDescent="0.3">
      <c r="A8">
        <v>7</v>
      </c>
      <c r="B8" t="s">
        <v>62</v>
      </c>
      <c r="C8">
        <v>3744</v>
      </c>
    </row>
    <row r="9" spans="1:3" x14ac:dyDescent="0.3">
      <c r="A9">
        <v>8</v>
      </c>
      <c r="B9" t="s">
        <v>70</v>
      </c>
      <c r="C9">
        <v>3241</v>
      </c>
    </row>
    <row r="10" spans="1:3" x14ac:dyDescent="0.3">
      <c r="A10">
        <v>9</v>
      </c>
      <c r="B10" t="s">
        <v>75</v>
      </c>
      <c r="C10">
        <v>3824</v>
      </c>
    </row>
    <row r="11" spans="1:3" x14ac:dyDescent="0.3">
      <c r="A11">
        <v>10</v>
      </c>
      <c r="B11" t="s">
        <v>80</v>
      </c>
      <c r="C11">
        <v>3517</v>
      </c>
    </row>
    <row r="12" spans="1:3" x14ac:dyDescent="0.3">
      <c r="A12">
        <v>11</v>
      </c>
      <c r="B12" t="s">
        <v>85</v>
      </c>
      <c r="C12">
        <v>4173</v>
      </c>
    </row>
    <row r="13" spans="1:3" x14ac:dyDescent="0.3">
      <c r="A13">
        <v>12</v>
      </c>
      <c r="B13" t="s">
        <v>91</v>
      </c>
      <c r="C13">
        <v>3369</v>
      </c>
    </row>
    <row r="14" spans="1:3" x14ac:dyDescent="0.3">
      <c r="A14">
        <v>13</v>
      </c>
      <c r="B14" t="s">
        <v>97</v>
      </c>
      <c r="C14">
        <v>3751</v>
      </c>
    </row>
    <row r="15" spans="1:3" x14ac:dyDescent="0.3">
      <c r="A15">
        <v>14</v>
      </c>
      <c r="B15" t="s">
        <v>103</v>
      </c>
      <c r="C15">
        <v>3383</v>
      </c>
    </row>
    <row r="16" spans="1:3" x14ac:dyDescent="0.3">
      <c r="A16">
        <v>15</v>
      </c>
      <c r="B16" t="s">
        <v>109</v>
      </c>
      <c r="C16">
        <v>3879</v>
      </c>
    </row>
    <row r="17" spans="1:3" x14ac:dyDescent="0.3">
      <c r="A17">
        <v>16</v>
      </c>
      <c r="B17" t="s">
        <v>114</v>
      </c>
      <c r="C17">
        <v>3391</v>
      </c>
    </row>
    <row r="18" spans="1:3" x14ac:dyDescent="0.3">
      <c r="A18">
        <v>17</v>
      </c>
      <c r="B18" t="s">
        <v>119</v>
      </c>
      <c r="C18">
        <v>3480</v>
      </c>
    </row>
    <row r="19" spans="1:3" x14ac:dyDescent="0.3">
      <c r="A19">
        <v>18</v>
      </c>
      <c r="B19" t="s">
        <v>124</v>
      </c>
      <c r="C19">
        <v>3400</v>
      </c>
    </row>
    <row r="20" spans="1:3" x14ac:dyDescent="0.3">
      <c r="A20">
        <v>19</v>
      </c>
      <c r="B20" t="s">
        <v>129</v>
      </c>
      <c r="C20">
        <v>4044</v>
      </c>
    </row>
    <row r="21" spans="1:3" x14ac:dyDescent="0.3">
      <c r="A21">
        <v>20</v>
      </c>
      <c r="B21" t="s">
        <v>134</v>
      </c>
      <c r="C21">
        <v>3610</v>
      </c>
    </row>
    <row r="22" spans="1:3" x14ac:dyDescent="0.3">
      <c r="A22">
        <v>21</v>
      </c>
      <c r="B22" t="s">
        <v>139</v>
      </c>
      <c r="C22">
        <v>4083</v>
      </c>
    </row>
    <row r="23" spans="1:3" x14ac:dyDescent="0.3">
      <c r="A23">
        <v>22</v>
      </c>
      <c r="B23" t="s">
        <v>144</v>
      </c>
      <c r="C23">
        <v>3907</v>
      </c>
    </row>
    <row r="24" spans="1:3" x14ac:dyDescent="0.3">
      <c r="A24">
        <v>23</v>
      </c>
      <c r="B24" t="s">
        <v>149</v>
      </c>
      <c r="C24">
        <v>4758</v>
      </c>
    </row>
    <row r="25" spans="1:3" x14ac:dyDescent="0.3">
      <c r="A25">
        <v>24</v>
      </c>
      <c r="B25" t="s">
        <v>154</v>
      </c>
      <c r="C25">
        <v>4167</v>
      </c>
    </row>
    <row r="26" spans="1:3" x14ac:dyDescent="0.3">
      <c r="A26">
        <v>25</v>
      </c>
      <c r="B26" t="s">
        <v>159</v>
      </c>
      <c r="C26">
        <v>4769</v>
      </c>
    </row>
    <row r="27" spans="1:3" x14ac:dyDescent="0.3">
      <c r="A27">
        <v>26</v>
      </c>
      <c r="B27" t="s">
        <v>163</v>
      </c>
      <c r="C27">
        <v>4199</v>
      </c>
    </row>
    <row r="28" spans="1:3" x14ac:dyDescent="0.3">
      <c r="A28">
        <v>27</v>
      </c>
      <c r="B28" t="s">
        <v>167</v>
      </c>
      <c r="C28">
        <v>5413</v>
      </c>
    </row>
    <row r="29" spans="1:3" x14ac:dyDescent="0.3">
      <c r="A29">
        <v>28</v>
      </c>
      <c r="B29" t="s">
        <v>171</v>
      </c>
      <c r="C29">
        <v>4687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M5" sqref="M5"/>
    </sheetView>
  </sheetViews>
  <sheetFormatPr defaultColWidth="11.5546875" defaultRowHeight="14.4" x14ac:dyDescent="0.3"/>
  <cols>
    <col min="1" max="1" width="25.88671875" customWidth="1"/>
  </cols>
  <sheetData>
    <row r="1" spans="1:8" x14ac:dyDescent="0.3">
      <c r="A1" t="s">
        <v>200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</row>
    <row r="2" spans="1:8" x14ac:dyDescent="0.3">
      <c r="A2" t="s">
        <v>11</v>
      </c>
      <c r="B2">
        <v>2674</v>
      </c>
      <c r="C2">
        <v>3273</v>
      </c>
      <c r="D2">
        <v>3824</v>
      </c>
      <c r="E2">
        <v>3751</v>
      </c>
      <c r="F2">
        <v>3480</v>
      </c>
      <c r="G2">
        <v>4083</v>
      </c>
      <c r="H2">
        <v>4769</v>
      </c>
    </row>
    <row r="3" spans="1:8" x14ac:dyDescent="0.3">
      <c r="A3" t="s">
        <v>17</v>
      </c>
      <c r="B3">
        <v>2917</v>
      </c>
      <c r="C3">
        <v>3064</v>
      </c>
      <c r="D3">
        <v>3517</v>
      </c>
      <c r="E3">
        <v>3383</v>
      </c>
      <c r="F3">
        <v>3400</v>
      </c>
      <c r="G3">
        <v>3907</v>
      </c>
      <c r="H3">
        <v>4199</v>
      </c>
    </row>
    <row r="4" spans="1:8" x14ac:dyDescent="0.3">
      <c r="A4" t="s">
        <v>23</v>
      </c>
      <c r="B4">
        <v>3468</v>
      </c>
      <c r="C4">
        <v>3744</v>
      </c>
      <c r="D4">
        <v>4173</v>
      </c>
      <c r="E4">
        <v>3879</v>
      </c>
      <c r="F4">
        <v>4044</v>
      </c>
      <c r="G4">
        <v>4758</v>
      </c>
      <c r="H4">
        <v>5413</v>
      </c>
    </row>
    <row r="5" spans="1:8" x14ac:dyDescent="0.3">
      <c r="A5" t="s">
        <v>31</v>
      </c>
      <c r="B5">
        <v>2931</v>
      </c>
      <c r="C5">
        <v>3241</v>
      </c>
      <c r="D5">
        <v>3369</v>
      </c>
      <c r="E5">
        <v>3391</v>
      </c>
      <c r="F5">
        <v>3610</v>
      </c>
      <c r="G5">
        <v>4167</v>
      </c>
      <c r="H5">
        <v>4687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F38" sqref="F38"/>
    </sheetView>
  </sheetViews>
  <sheetFormatPr defaultColWidth="11.5546875" defaultRowHeight="14.4" x14ac:dyDescent="0.3"/>
  <cols>
    <col min="3" max="3" width="17.88671875" customWidth="1"/>
  </cols>
  <sheetData>
    <row r="1" spans="1:9" x14ac:dyDescent="0.3">
      <c r="A1" t="s">
        <v>0</v>
      </c>
      <c r="B1" t="s">
        <v>1</v>
      </c>
      <c r="C1" t="s">
        <v>199</v>
      </c>
      <c r="G1" t="s">
        <v>0</v>
      </c>
      <c r="H1" t="s">
        <v>198</v>
      </c>
      <c r="I1" t="s">
        <v>197</v>
      </c>
    </row>
    <row r="2" spans="1:9" x14ac:dyDescent="0.3">
      <c r="A2">
        <v>1</v>
      </c>
      <c r="B2" t="s">
        <v>16</v>
      </c>
      <c r="C2">
        <v>2674</v>
      </c>
      <c r="G2">
        <v>2010</v>
      </c>
      <c r="H2">
        <v>2674</v>
      </c>
      <c r="I2">
        <v>3468</v>
      </c>
    </row>
    <row r="3" spans="1:9" x14ac:dyDescent="0.3">
      <c r="A3">
        <v>2</v>
      </c>
      <c r="B3" t="s">
        <v>22</v>
      </c>
      <c r="C3">
        <v>2917</v>
      </c>
      <c r="G3">
        <v>2011</v>
      </c>
      <c r="H3">
        <v>3064</v>
      </c>
      <c r="I3">
        <v>3744</v>
      </c>
    </row>
    <row r="4" spans="1:9" x14ac:dyDescent="0.3">
      <c r="A4">
        <v>3</v>
      </c>
      <c r="B4" t="s">
        <v>30</v>
      </c>
      <c r="C4">
        <v>3468</v>
      </c>
      <c r="G4">
        <v>2012</v>
      </c>
      <c r="H4">
        <v>3369</v>
      </c>
      <c r="I4">
        <v>4173</v>
      </c>
    </row>
    <row r="5" spans="1:9" x14ac:dyDescent="0.3">
      <c r="A5">
        <v>4</v>
      </c>
      <c r="B5" t="s">
        <v>38</v>
      </c>
      <c r="C5">
        <v>2931</v>
      </c>
      <c r="G5">
        <v>2013</v>
      </c>
      <c r="H5">
        <v>3383</v>
      </c>
      <c r="I5">
        <v>3879</v>
      </c>
    </row>
    <row r="6" spans="1:9" x14ac:dyDescent="0.3">
      <c r="A6">
        <v>5</v>
      </c>
      <c r="B6" t="s">
        <v>46</v>
      </c>
      <c r="C6">
        <v>3273</v>
      </c>
      <c r="G6">
        <v>2014</v>
      </c>
      <c r="H6">
        <v>3400</v>
      </c>
      <c r="I6">
        <v>4044</v>
      </c>
    </row>
    <row r="7" spans="1:9" x14ac:dyDescent="0.3">
      <c r="A7">
        <v>6</v>
      </c>
      <c r="B7" t="s">
        <v>54</v>
      </c>
      <c r="C7">
        <v>3064</v>
      </c>
      <c r="G7">
        <v>2015</v>
      </c>
      <c r="H7">
        <v>3907</v>
      </c>
      <c r="I7">
        <v>4758</v>
      </c>
    </row>
    <row r="8" spans="1:9" x14ac:dyDescent="0.3">
      <c r="A8">
        <v>7</v>
      </c>
      <c r="B8" t="s">
        <v>62</v>
      </c>
      <c r="C8">
        <v>3744</v>
      </c>
      <c r="G8">
        <v>2016</v>
      </c>
      <c r="H8">
        <v>4199</v>
      </c>
      <c r="I8">
        <v>5413</v>
      </c>
    </row>
    <row r="9" spans="1:9" x14ac:dyDescent="0.3">
      <c r="A9">
        <v>8</v>
      </c>
      <c r="B9" t="s">
        <v>70</v>
      </c>
      <c r="C9">
        <v>3241</v>
      </c>
    </row>
    <row r="10" spans="1:9" x14ac:dyDescent="0.3">
      <c r="A10">
        <v>9</v>
      </c>
      <c r="B10" t="s">
        <v>75</v>
      </c>
      <c r="C10">
        <v>3824</v>
      </c>
    </row>
    <row r="11" spans="1:9" x14ac:dyDescent="0.3">
      <c r="A11">
        <v>10</v>
      </c>
      <c r="B11" t="s">
        <v>80</v>
      </c>
      <c r="C11">
        <v>3517</v>
      </c>
    </row>
    <row r="12" spans="1:9" x14ac:dyDescent="0.3">
      <c r="A12">
        <v>11</v>
      </c>
      <c r="B12" t="s">
        <v>85</v>
      </c>
      <c r="C12">
        <v>4173</v>
      </c>
    </row>
    <row r="13" spans="1:9" x14ac:dyDescent="0.3">
      <c r="A13">
        <v>12</v>
      </c>
      <c r="B13" t="s">
        <v>91</v>
      </c>
      <c r="C13">
        <v>3369</v>
      </c>
    </row>
    <row r="14" spans="1:9" x14ac:dyDescent="0.3">
      <c r="A14">
        <v>13</v>
      </c>
      <c r="B14" t="s">
        <v>97</v>
      </c>
      <c r="C14">
        <v>3751</v>
      </c>
    </row>
    <row r="15" spans="1:9" x14ac:dyDescent="0.3">
      <c r="A15">
        <v>14</v>
      </c>
      <c r="B15" t="s">
        <v>103</v>
      </c>
      <c r="C15">
        <v>3383</v>
      </c>
    </row>
    <row r="16" spans="1:9" x14ac:dyDescent="0.3">
      <c r="A16">
        <v>15</v>
      </c>
      <c r="B16" t="s">
        <v>109</v>
      </c>
      <c r="C16">
        <v>3879</v>
      </c>
    </row>
    <row r="17" spans="1:3" x14ac:dyDescent="0.3">
      <c r="A17">
        <v>16</v>
      </c>
      <c r="B17" t="s">
        <v>114</v>
      </c>
      <c r="C17">
        <v>3391</v>
      </c>
    </row>
    <row r="18" spans="1:3" x14ac:dyDescent="0.3">
      <c r="A18">
        <v>17</v>
      </c>
      <c r="B18" t="s">
        <v>119</v>
      </c>
      <c r="C18">
        <v>3480</v>
      </c>
    </row>
    <row r="19" spans="1:3" x14ac:dyDescent="0.3">
      <c r="A19">
        <v>18</v>
      </c>
      <c r="B19" t="s">
        <v>124</v>
      </c>
      <c r="C19">
        <v>3400</v>
      </c>
    </row>
    <row r="20" spans="1:3" x14ac:dyDescent="0.3">
      <c r="A20">
        <v>19</v>
      </c>
      <c r="B20" t="s">
        <v>129</v>
      </c>
      <c r="C20">
        <v>4044</v>
      </c>
    </row>
    <row r="21" spans="1:3" x14ac:dyDescent="0.3">
      <c r="A21">
        <v>20</v>
      </c>
      <c r="B21" t="s">
        <v>134</v>
      </c>
      <c r="C21">
        <v>3610</v>
      </c>
    </row>
    <row r="22" spans="1:3" x14ac:dyDescent="0.3">
      <c r="A22">
        <v>21</v>
      </c>
      <c r="B22" t="s">
        <v>139</v>
      </c>
      <c r="C22">
        <v>4083</v>
      </c>
    </row>
    <row r="23" spans="1:3" x14ac:dyDescent="0.3">
      <c r="A23">
        <v>22</v>
      </c>
      <c r="B23" t="s">
        <v>144</v>
      </c>
      <c r="C23">
        <v>3907</v>
      </c>
    </row>
    <row r="24" spans="1:3" x14ac:dyDescent="0.3">
      <c r="A24">
        <v>23</v>
      </c>
      <c r="B24" t="s">
        <v>149</v>
      </c>
      <c r="C24">
        <v>4758</v>
      </c>
    </row>
    <row r="25" spans="1:3" x14ac:dyDescent="0.3">
      <c r="A25">
        <v>24</v>
      </c>
      <c r="B25" t="s">
        <v>154</v>
      </c>
      <c r="C25">
        <v>4167</v>
      </c>
    </row>
    <row r="26" spans="1:3" x14ac:dyDescent="0.3">
      <c r="A26">
        <v>25</v>
      </c>
      <c r="B26" t="s">
        <v>159</v>
      </c>
      <c r="C26">
        <v>4769</v>
      </c>
    </row>
    <row r="27" spans="1:3" x14ac:dyDescent="0.3">
      <c r="A27">
        <v>26</v>
      </c>
      <c r="B27" t="s">
        <v>163</v>
      </c>
      <c r="C27">
        <v>4199</v>
      </c>
    </row>
    <row r="28" spans="1:3" x14ac:dyDescent="0.3">
      <c r="A28">
        <v>27</v>
      </c>
      <c r="B28" t="s">
        <v>167</v>
      </c>
      <c r="C28">
        <v>5413</v>
      </c>
    </row>
    <row r="29" spans="1:3" x14ac:dyDescent="0.3">
      <c r="A29">
        <v>28</v>
      </c>
      <c r="B29" t="s">
        <v>171</v>
      </c>
      <c r="C29">
        <v>4687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opLeftCell="A30" workbookViewId="0">
      <selection activeCell="E69" sqref="E69"/>
    </sheetView>
  </sheetViews>
  <sheetFormatPr defaultColWidth="11.5546875"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R1" t="s">
        <v>1</v>
      </c>
      <c r="S1" t="s">
        <v>3</v>
      </c>
      <c r="T1" t="s">
        <v>10</v>
      </c>
    </row>
    <row r="2" spans="1:20" x14ac:dyDescent="0.3">
      <c r="A2">
        <v>2010</v>
      </c>
      <c r="B2">
        <v>1</v>
      </c>
      <c r="C2" t="s">
        <v>11</v>
      </c>
      <c r="D2">
        <v>2674</v>
      </c>
      <c r="H2" t="s">
        <v>12</v>
      </c>
      <c r="I2" t="s">
        <v>13</v>
      </c>
      <c r="J2">
        <v>2589.6478390000002</v>
      </c>
      <c r="L2" t="s">
        <v>14</v>
      </c>
      <c r="M2">
        <v>2809.3852059999999</v>
      </c>
      <c r="R2" t="s">
        <v>16</v>
      </c>
      <c r="S2">
        <v>2674</v>
      </c>
      <c r="T2" t="s">
        <v>15</v>
      </c>
    </row>
    <row r="3" spans="1:20" x14ac:dyDescent="0.3">
      <c r="A3">
        <v>2010</v>
      </c>
      <c r="B3">
        <v>2</v>
      </c>
      <c r="C3" t="s">
        <v>17</v>
      </c>
      <c r="D3">
        <v>2917</v>
      </c>
      <c r="H3" t="s">
        <v>18</v>
      </c>
      <c r="I3" t="s">
        <v>19</v>
      </c>
      <c r="J3">
        <v>3131.710728</v>
      </c>
      <c r="L3" t="s">
        <v>20</v>
      </c>
      <c r="M3">
        <v>3182.4410710000002</v>
      </c>
      <c r="R3" t="s">
        <v>22</v>
      </c>
      <c r="S3">
        <v>2917</v>
      </c>
      <c r="T3" t="s">
        <v>21</v>
      </c>
    </row>
    <row r="4" spans="1:20" x14ac:dyDescent="0.3">
      <c r="A4">
        <v>2010</v>
      </c>
      <c r="B4">
        <v>3</v>
      </c>
      <c r="C4" t="s">
        <v>23</v>
      </c>
      <c r="D4">
        <v>3468</v>
      </c>
      <c r="E4" t="s">
        <v>24</v>
      </c>
      <c r="G4" t="s">
        <v>25</v>
      </c>
      <c r="H4" t="s">
        <v>26</v>
      </c>
      <c r="I4" t="s">
        <v>27</v>
      </c>
      <c r="J4">
        <v>3139.963182</v>
      </c>
      <c r="L4" t="s">
        <v>28</v>
      </c>
      <c r="M4">
        <v>2741.2292189999998</v>
      </c>
      <c r="R4" t="s">
        <v>30</v>
      </c>
      <c r="S4">
        <v>3468</v>
      </c>
      <c r="T4" t="s">
        <v>29</v>
      </c>
    </row>
    <row r="5" spans="1:20" x14ac:dyDescent="0.3">
      <c r="A5">
        <v>2010</v>
      </c>
      <c r="B5">
        <v>4</v>
      </c>
      <c r="C5" t="s">
        <v>31</v>
      </c>
      <c r="D5">
        <v>2931</v>
      </c>
      <c r="E5" t="s">
        <v>32</v>
      </c>
      <c r="G5" t="s">
        <v>33</v>
      </c>
      <c r="H5" t="s">
        <v>34</v>
      </c>
      <c r="I5" t="s">
        <v>35</v>
      </c>
      <c r="J5">
        <v>3146.4843900000001</v>
      </c>
      <c r="L5" t="s">
        <v>36</v>
      </c>
      <c r="M5">
        <v>3318.2121269999998</v>
      </c>
      <c r="R5" t="s">
        <v>38</v>
      </c>
      <c r="S5">
        <v>2931</v>
      </c>
      <c r="T5" t="s">
        <v>37</v>
      </c>
    </row>
    <row r="6" spans="1:20" x14ac:dyDescent="0.3">
      <c r="A6">
        <v>2011</v>
      </c>
      <c r="B6">
        <v>5</v>
      </c>
      <c r="C6" t="s">
        <v>11</v>
      </c>
      <c r="D6">
        <v>3273</v>
      </c>
      <c r="E6" t="s">
        <v>39</v>
      </c>
      <c r="G6" t="s">
        <v>40</v>
      </c>
      <c r="H6" t="s">
        <v>41</v>
      </c>
      <c r="I6" t="s">
        <v>42</v>
      </c>
      <c r="J6">
        <v>3169.7528299999999</v>
      </c>
      <c r="L6" t="s">
        <v>43</v>
      </c>
      <c r="M6">
        <v>3054.8209879999999</v>
      </c>
      <c r="O6" t="s">
        <v>45</v>
      </c>
      <c r="P6" t="s">
        <v>13</v>
      </c>
      <c r="R6" t="s">
        <v>46</v>
      </c>
      <c r="S6">
        <v>3273</v>
      </c>
      <c r="T6" t="s">
        <v>44</v>
      </c>
    </row>
    <row r="7" spans="1:20" x14ac:dyDescent="0.3">
      <c r="A7">
        <v>2011</v>
      </c>
      <c r="B7">
        <v>6</v>
      </c>
      <c r="C7" t="s">
        <v>17</v>
      </c>
      <c r="D7">
        <v>3064</v>
      </c>
      <c r="E7" t="s">
        <v>47</v>
      </c>
      <c r="G7" t="s">
        <v>48</v>
      </c>
      <c r="H7" t="s">
        <v>49</v>
      </c>
      <c r="I7" t="s">
        <v>50</v>
      </c>
      <c r="J7">
        <v>3289.5307819999998</v>
      </c>
      <c r="L7" t="s">
        <v>51</v>
      </c>
      <c r="M7">
        <v>3454.5247460000001</v>
      </c>
      <c r="O7" t="s">
        <v>53</v>
      </c>
      <c r="P7" t="s">
        <v>19</v>
      </c>
      <c r="R7" t="s">
        <v>54</v>
      </c>
      <c r="S7">
        <v>3064</v>
      </c>
      <c r="T7" t="s">
        <v>52</v>
      </c>
    </row>
    <row r="8" spans="1:20" x14ac:dyDescent="0.3">
      <c r="A8">
        <v>2011</v>
      </c>
      <c r="B8">
        <v>7</v>
      </c>
      <c r="C8" t="s">
        <v>23</v>
      </c>
      <c r="D8">
        <v>3744</v>
      </c>
      <c r="E8" t="s">
        <v>55</v>
      </c>
      <c r="G8" t="s">
        <v>56</v>
      </c>
      <c r="H8" t="s">
        <v>57</v>
      </c>
      <c r="I8" t="s">
        <v>58</v>
      </c>
      <c r="J8">
        <v>3389.8562569999999</v>
      </c>
      <c r="L8" t="s">
        <v>59</v>
      </c>
      <c r="M8">
        <v>2970.6869240000001</v>
      </c>
      <c r="O8" t="s">
        <v>61</v>
      </c>
      <c r="P8" t="s">
        <v>27</v>
      </c>
      <c r="R8" t="s">
        <v>62</v>
      </c>
      <c r="S8">
        <v>3744</v>
      </c>
      <c r="T8" t="s">
        <v>60</v>
      </c>
    </row>
    <row r="9" spans="1:20" x14ac:dyDescent="0.3">
      <c r="A9">
        <v>2011</v>
      </c>
      <c r="B9">
        <v>8</v>
      </c>
      <c r="C9" t="s">
        <v>31</v>
      </c>
      <c r="D9">
        <v>3241</v>
      </c>
      <c r="E9" t="s">
        <v>63</v>
      </c>
      <c r="G9" t="s">
        <v>64</v>
      </c>
      <c r="H9" t="s">
        <v>65</v>
      </c>
      <c r="I9" t="s">
        <v>66</v>
      </c>
      <c r="J9">
        <v>3479.2756220000001</v>
      </c>
      <c r="L9" t="s">
        <v>67</v>
      </c>
      <c r="M9">
        <v>3590.2740650000001</v>
      </c>
      <c r="O9" t="s">
        <v>69</v>
      </c>
      <c r="P9" t="s">
        <v>35</v>
      </c>
      <c r="R9" t="s">
        <v>70</v>
      </c>
      <c r="S9">
        <v>3241</v>
      </c>
      <c r="T9" t="s">
        <v>68</v>
      </c>
    </row>
    <row r="10" spans="1:20" x14ac:dyDescent="0.3">
      <c r="A10">
        <v>2012</v>
      </c>
      <c r="B10">
        <v>9</v>
      </c>
      <c r="C10" t="s">
        <v>11</v>
      </c>
      <c r="D10">
        <v>3824</v>
      </c>
      <c r="E10" t="s">
        <v>71</v>
      </c>
      <c r="G10" t="s">
        <v>72</v>
      </c>
      <c r="H10" t="s">
        <v>41</v>
      </c>
      <c r="I10" t="s">
        <v>42</v>
      </c>
      <c r="J10">
        <v>3703.37147</v>
      </c>
      <c r="L10" t="s">
        <v>73</v>
      </c>
      <c r="M10">
        <v>3300.25621</v>
      </c>
      <c r="R10" t="s">
        <v>75</v>
      </c>
      <c r="S10">
        <v>3824</v>
      </c>
      <c r="T10" t="s">
        <v>74</v>
      </c>
    </row>
    <row r="11" spans="1:20" x14ac:dyDescent="0.3">
      <c r="A11">
        <v>2012</v>
      </c>
      <c r="B11">
        <v>10</v>
      </c>
      <c r="C11" t="s">
        <v>17</v>
      </c>
      <c r="D11">
        <v>3517</v>
      </c>
      <c r="E11" t="s">
        <v>76</v>
      </c>
      <c r="G11" t="s">
        <v>77</v>
      </c>
      <c r="H11" t="s">
        <v>49</v>
      </c>
      <c r="I11" t="s">
        <v>50</v>
      </c>
      <c r="J11">
        <v>3775.8745950000002</v>
      </c>
      <c r="L11" t="s">
        <v>78</v>
      </c>
      <c r="M11">
        <v>3726.608549</v>
      </c>
      <c r="R11" t="s">
        <v>80</v>
      </c>
      <c r="S11">
        <v>3517</v>
      </c>
      <c r="T11" t="s">
        <v>79</v>
      </c>
    </row>
    <row r="12" spans="1:20" x14ac:dyDescent="0.3">
      <c r="A12">
        <v>2012</v>
      </c>
      <c r="B12">
        <v>11</v>
      </c>
      <c r="C12" t="s">
        <v>23</v>
      </c>
      <c r="D12">
        <v>4173</v>
      </c>
      <c r="E12" t="s">
        <v>81</v>
      </c>
      <c r="G12" t="s">
        <v>82</v>
      </c>
      <c r="H12" t="s">
        <v>57</v>
      </c>
      <c r="I12" t="s">
        <v>58</v>
      </c>
      <c r="J12">
        <v>3778.2772869999999</v>
      </c>
      <c r="L12" t="s">
        <v>83</v>
      </c>
      <c r="M12">
        <v>3200.1447819999999</v>
      </c>
      <c r="R12" t="s">
        <v>85</v>
      </c>
      <c r="S12">
        <v>4173</v>
      </c>
      <c r="T12" t="s">
        <v>84</v>
      </c>
    </row>
    <row r="13" spans="1:20" x14ac:dyDescent="0.3">
      <c r="A13">
        <v>2012</v>
      </c>
      <c r="B13">
        <v>12</v>
      </c>
      <c r="C13" t="s">
        <v>31</v>
      </c>
      <c r="D13">
        <v>3369</v>
      </c>
      <c r="E13" t="s">
        <v>86</v>
      </c>
      <c r="G13" t="s">
        <v>87</v>
      </c>
      <c r="H13" t="s">
        <v>65</v>
      </c>
      <c r="I13" t="s">
        <v>66</v>
      </c>
      <c r="J13">
        <v>3616.686076</v>
      </c>
      <c r="L13" t="s">
        <v>88</v>
      </c>
      <c r="M13">
        <v>3862.3356960000001</v>
      </c>
      <c r="O13" t="s">
        <v>90</v>
      </c>
      <c r="P13" t="s">
        <v>12</v>
      </c>
      <c r="R13" t="s">
        <v>91</v>
      </c>
      <c r="S13">
        <v>3369</v>
      </c>
      <c r="T13" t="s">
        <v>89</v>
      </c>
    </row>
    <row r="14" spans="1:20" x14ac:dyDescent="0.3">
      <c r="A14">
        <v>2013</v>
      </c>
      <c r="B14">
        <v>13</v>
      </c>
      <c r="C14" t="s">
        <v>11</v>
      </c>
      <c r="D14">
        <v>3751</v>
      </c>
      <c r="E14" t="s">
        <v>92</v>
      </c>
      <c r="G14" t="s">
        <v>93</v>
      </c>
      <c r="H14" t="s">
        <v>41</v>
      </c>
      <c r="I14" t="s">
        <v>42</v>
      </c>
      <c r="J14">
        <v>3632.6742629999999</v>
      </c>
      <c r="L14" t="s">
        <v>94</v>
      </c>
      <c r="M14">
        <v>3545.6914310000002</v>
      </c>
      <c r="O14" t="s">
        <v>96</v>
      </c>
      <c r="P14" t="s">
        <v>18</v>
      </c>
      <c r="R14" t="s">
        <v>97</v>
      </c>
      <c r="S14">
        <v>3751</v>
      </c>
      <c r="T14" t="s">
        <v>95</v>
      </c>
    </row>
    <row r="15" spans="1:20" x14ac:dyDescent="0.3">
      <c r="A15">
        <v>2013</v>
      </c>
      <c r="B15">
        <v>14</v>
      </c>
      <c r="C15" t="s">
        <v>17</v>
      </c>
      <c r="D15">
        <v>3383</v>
      </c>
      <c r="E15" t="s">
        <v>98</v>
      </c>
      <c r="G15" t="s">
        <v>99</v>
      </c>
      <c r="H15" t="s">
        <v>49</v>
      </c>
      <c r="I15" t="s">
        <v>50</v>
      </c>
      <c r="J15">
        <v>3632.0113040000001</v>
      </c>
      <c r="L15" t="s">
        <v>100</v>
      </c>
      <c r="M15">
        <v>3998.6923510000001</v>
      </c>
      <c r="O15" t="s">
        <v>102</v>
      </c>
      <c r="P15" t="s">
        <v>26</v>
      </c>
      <c r="R15" t="s">
        <v>103</v>
      </c>
      <c r="S15">
        <v>3383</v>
      </c>
      <c r="T15" t="s">
        <v>101</v>
      </c>
    </row>
    <row r="16" spans="1:20" x14ac:dyDescent="0.3">
      <c r="A16">
        <v>2013</v>
      </c>
      <c r="B16">
        <v>15</v>
      </c>
      <c r="C16" t="s">
        <v>23</v>
      </c>
      <c r="D16">
        <v>3879</v>
      </c>
      <c r="E16" t="s">
        <v>104</v>
      </c>
      <c r="G16" t="s">
        <v>105</v>
      </c>
      <c r="H16" t="s">
        <v>57</v>
      </c>
      <c r="I16" t="s">
        <v>58</v>
      </c>
      <c r="J16">
        <v>3512.0866510000001</v>
      </c>
      <c r="L16" t="s">
        <v>106</v>
      </c>
      <c r="M16">
        <v>3429.6026409999999</v>
      </c>
      <c r="O16" t="s">
        <v>108</v>
      </c>
      <c r="P16" t="s">
        <v>34</v>
      </c>
      <c r="R16" t="s">
        <v>109</v>
      </c>
      <c r="S16">
        <v>3879</v>
      </c>
      <c r="T16" t="s">
        <v>107</v>
      </c>
    </row>
    <row r="17" spans="1:20" x14ac:dyDescent="0.3">
      <c r="A17">
        <v>2013</v>
      </c>
      <c r="B17">
        <v>16</v>
      </c>
      <c r="C17" t="s">
        <v>31</v>
      </c>
      <c r="D17">
        <v>3391</v>
      </c>
      <c r="E17" t="s">
        <v>110</v>
      </c>
      <c r="G17" t="s">
        <v>111</v>
      </c>
      <c r="H17" t="s">
        <v>65</v>
      </c>
      <c r="I17" t="s">
        <v>66</v>
      </c>
      <c r="J17">
        <v>3640.3034969999999</v>
      </c>
      <c r="L17" t="s">
        <v>112</v>
      </c>
      <c r="M17">
        <v>4134.3973269999997</v>
      </c>
      <c r="R17" t="s">
        <v>114</v>
      </c>
      <c r="S17">
        <v>3391</v>
      </c>
      <c r="T17" t="s">
        <v>113</v>
      </c>
    </row>
    <row r="18" spans="1:20" x14ac:dyDescent="0.3">
      <c r="A18">
        <v>2014</v>
      </c>
      <c r="B18">
        <v>17</v>
      </c>
      <c r="C18" t="s">
        <v>11</v>
      </c>
      <c r="D18">
        <v>3480</v>
      </c>
      <c r="E18" t="s">
        <v>115</v>
      </c>
      <c r="G18" t="s">
        <v>116</v>
      </c>
      <c r="H18" t="s">
        <v>41</v>
      </c>
      <c r="I18" t="s">
        <v>42</v>
      </c>
      <c r="J18">
        <v>3370.2229900000002</v>
      </c>
      <c r="L18" t="s">
        <v>117</v>
      </c>
      <c r="M18">
        <v>3791.1266529999998</v>
      </c>
      <c r="R18" t="s">
        <v>119</v>
      </c>
      <c r="S18">
        <v>3480</v>
      </c>
      <c r="T18" t="s">
        <v>118</v>
      </c>
    </row>
    <row r="19" spans="1:20" x14ac:dyDescent="0.3">
      <c r="A19">
        <v>2014</v>
      </c>
      <c r="B19">
        <v>18</v>
      </c>
      <c r="C19" t="s">
        <v>17</v>
      </c>
      <c r="D19">
        <v>3400</v>
      </c>
      <c r="E19" t="s">
        <v>120</v>
      </c>
      <c r="G19" t="s">
        <v>121</v>
      </c>
      <c r="H19" t="s">
        <v>49</v>
      </c>
      <c r="I19" t="s">
        <v>50</v>
      </c>
      <c r="J19">
        <v>3650.2626169999999</v>
      </c>
      <c r="L19" t="s">
        <v>122</v>
      </c>
      <c r="M19">
        <v>4270.7761529999998</v>
      </c>
      <c r="R19" t="s">
        <v>124</v>
      </c>
      <c r="S19">
        <v>3400</v>
      </c>
      <c r="T19" t="s">
        <v>123</v>
      </c>
    </row>
    <row r="20" spans="1:20" x14ac:dyDescent="0.3">
      <c r="A20">
        <v>2014</v>
      </c>
      <c r="B20">
        <v>19</v>
      </c>
      <c r="C20" t="s">
        <v>23</v>
      </c>
      <c r="D20">
        <v>4044</v>
      </c>
      <c r="E20" t="s">
        <v>125</v>
      </c>
      <c r="G20" t="s">
        <v>126</v>
      </c>
      <c r="H20" t="s">
        <v>57</v>
      </c>
      <c r="I20" t="s">
        <v>58</v>
      </c>
      <c r="J20">
        <v>3661.4793549999999</v>
      </c>
      <c r="L20" t="s">
        <v>127</v>
      </c>
      <c r="M20">
        <v>3659.0605</v>
      </c>
      <c r="R20" t="s">
        <v>129</v>
      </c>
      <c r="S20">
        <v>4044</v>
      </c>
      <c r="T20" t="s">
        <v>128</v>
      </c>
    </row>
    <row r="21" spans="1:20" x14ac:dyDescent="0.3">
      <c r="A21">
        <v>2014</v>
      </c>
      <c r="B21">
        <v>20</v>
      </c>
      <c r="C21" t="s">
        <v>31</v>
      </c>
      <c r="D21">
        <v>3610</v>
      </c>
      <c r="E21" t="s">
        <v>130</v>
      </c>
      <c r="G21" t="s">
        <v>131</v>
      </c>
      <c r="H21" t="s">
        <v>65</v>
      </c>
      <c r="I21" t="s">
        <v>66</v>
      </c>
      <c r="J21">
        <v>3875.4041950000001</v>
      </c>
      <c r="L21" t="s">
        <v>132</v>
      </c>
      <c r="M21">
        <v>4406.4589580000002</v>
      </c>
      <c r="R21" t="s">
        <v>134</v>
      </c>
      <c r="S21">
        <v>3610</v>
      </c>
      <c r="T21" t="s">
        <v>133</v>
      </c>
    </row>
    <row r="22" spans="1:20" x14ac:dyDescent="0.3">
      <c r="A22">
        <v>2015</v>
      </c>
      <c r="B22">
        <v>21</v>
      </c>
      <c r="C22" t="s">
        <v>11</v>
      </c>
      <c r="D22">
        <v>4083</v>
      </c>
      <c r="E22" t="s">
        <v>135</v>
      </c>
      <c r="G22" t="s">
        <v>136</v>
      </c>
      <c r="H22" t="s">
        <v>41</v>
      </c>
      <c r="I22" t="s">
        <v>42</v>
      </c>
      <c r="J22">
        <v>3954.2012840000002</v>
      </c>
      <c r="L22" t="s">
        <v>137</v>
      </c>
      <c r="M22">
        <v>4036.561874</v>
      </c>
      <c r="R22" t="s">
        <v>139</v>
      </c>
      <c r="S22">
        <v>4083</v>
      </c>
      <c r="T22" t="s">
        <v>138</v>
      </c>
    </row>
    <row r="23" spans="1:20" x14ac:dyDescent="0.3">
      <c r="A23">
        <v>2015</v>
      </c>
      <c r="B23">
        <v>22</v>
      </c>
      <c r="C23" t="s">
        <v>17</v>
      </c>
      <c r="D23">
        <v>3907</v>
      </c>
      <c r="E23" t="s">
        <v>140</v>
      </c>
      <c r="G23" t="s">
        <v>141</v>
      </c>
      <c r="H23" t="s">
        <v>49</v>
      </c>
      <c r="I23" t="s">
        <v>50</v>
      </c>
      <c r="J23">
        <v>4194.5811899999999</v>
      </c>
      <c r="L23" t="s">
        <v>142</v>
      </c>
      <c r="M23">
        <v>4542.8599549999999</v>
      </c>
      <c r="R23" t="s">
        <v>144</v>
      </c>
      <c r="S23">
        <v>3907</v>
      </c>
      <c r="T23" t="s">
        <v>143</v>
      </c>
    </row>
    <row r="24" spans="1:20" x14ac:dyDescent="0.3">
      <c r="A24">
        <v>2015</v>
      </c>
      <c r="B24">
        <v>23</v>
      </c>
      <c r="C24" t="s">
        <v>23</v>
      </c>
      <c r="D24">
        <v>4758</v>
      </c>
      <c r="E24" t="s">
        <v>145</v>
      </c>
      <c r="G24" t="s">
        <v>146</v>
      </c>
      <c r="H24" t="s">
        <v>57</v>
      </c>
      <c r="I24" t="s">
        <v>58</v>
      </c>
      <c r="J24">
        <v>4307.9423269999998</v>
      </c>
      <c r="L24" t="s">
        <v>147</v>
      </c>
      <c r="M24">
        <v>3888.5183590000001</v>
      </c>
      <c r="R24" t="s">
        <v>149</v>
      </c>
      <c r="S24">
        <v>4758</v>
      </c>
      <c r="T24" t="s">
        <v>148</v>
      </c>
    </row>
    <row r="25" spans="1:20" x14ac:dyDescent="0.3">
      <c r="A25">
        <v>2015</v>
      </c>
      <c r="B25">
        <v>24</v>
      </c>
      <c r="C25" t="s">
        <v>31</v>
      </c>
      <c r="D25">
        <v>4167</v>
      </c>
      <c r="E25" t="s">
        <v>150</v>
      </c>
      <c r="G25" t="s">
        <v>151</v>
      </c>
      <c r="H25" t="s">
        <v>65</v>
      </c>
      <c r="I25" t="s">
        <v>66</v>
      </c>
      <c r="J25">
        <v>4473.3543710000004</v>
      </c>
      <c r="L25" t="s">
        <v>152</v>
      </c>
      <c r="M25">
        <v>4678.5205889999997</v>
      </c>
      <c r="R25" t="s">
        <v>154</v>
      </c>
      <c r="S25">
        <v>4167</v>
      </c>
      <c r="T25" t="s">
        <v>153</v>
      </c>
    </row>
    <row r="26" spans="1:20" x14ac:dyDescent="0.3">
      <c r="A26">
        <v>2016</v>
      </c>
      <c r="B26">
        <v>25</v>
      </c>
      <c r="C26" t="s">
        <v>11</v>
      </c>
      <c r="D26">
        <v>4769</v>
      </c>
      <c r="E26" t="s">
        <v>155</v>
      </c>
      <c r="G26" t="s">
        <v>156</v>
      </c>
      <c r="H26" t="s">
        <v>41</v>
      </c>
      <c r="I26" t="s">
        <v>42</v>
      </c>
      <c r="J26">
        <v>4618.561334</v>
      </c>
      <c r="L26" t="s">
        <v>157</v>
      </c>
      <c r="M26">
        <v>4281.9970960000001</v>
      </c>
      <c r="R26" t="s">
        <v>159</v>
      </c>
      <c r="S26">
        <v>4769</v>
      </c>
      <c r="T26" t="s">
        <v>158</v>
      </c>
    </row>
    <row r="27" spans="1:20" x14ac:dyDescent="0.3">
      <c r="A27">
        <v>2016</v>
      </c>
      <c r="B27">
        <v>26</v>
      </c>
      <c r="C27" t="s">
        <v>17</v>
      </c>
      <c r="D27">
        <v>4199</v>
      </c>
      <c r="E27">
        <v>4702</v>
      </c>
      <c r="G27" t="s">
        <v>160</v>
      </c>
      <c r="H27" t="s">
        <v>49</v>
      </c>
      <c r="I27" t="s">
        <v>50</v>
      </c>
      <c r="J27">
        <v>4508.0743320000001</v>
      </c>
      <c r="L27" t="s">
        <v>161</v>
      </c>
      <c r="M27">
        <v>4814.943757</v>
      </c>
      <c r="R27" t="s">
        <v>163</v>
      </c>
      <c r="S27">
        <v>4199</v>
      </c>
      <c r="T27" t="s">
        <v>162</v>
      </c>
    </row>
    <row r="28" spans="1:20" x14ac:dyDescent="0.3">
      <c r="A28">
        <v>2016</v>
      </c>
      <c r="B28">
        <v>27</v>
      </c>
      <c r="C28" t="s">
        <v>23</v>
      </c>
      <c r="D28">
        <v>5413</v>
      </c>
      <c r="E28">
        <v>4702</v>
      </c>
      <c r="H28" t="s">
        <v>57</v>
      </c>
      <c r="I28" t="s">
        <v>58</v>
      </c>
      <c r="J28">
        <v>4900.9860900000003</v>
      </c>
      <c r="L28" t="s">
        <v>164</v>
      </c>
      <c r="M28">
        <v>4117.9762170000004</v>
      </c>
      <c r="O28" t="s">
        <v>166</v>
      </c>
      <c r="R28" t="s">
        <v>167</v>
      </c>
      <c r="S28">
        <v>5413</v>
      </c>
      <c r="T28" t="s">
        <v>165</v>
      </c>
    </row>
    <row r="29" spans="1:20" x14ac:dyDescent="0.3">
      <c r="A29">
        <v>2016</v>
      </c>
      <c r="B29">
        <v>28</v>
      </c>
      <c r="C29" t="s">
        <v>31</v>
      </c>
      <c r="D29">
        <v>4687</v>
      </c>
      <c r="E29">
        <v>4702</v>
      </c>
      <c r="H29" t="s">
        <v>65</v>
      </c>
      <c r="I29" t="s">
        <v>66</v>
      </c>
      <c r="J29">
        <v>5031.5843379999997</v>
      </c>
      <c r="L29" t="s">
        <v>168</v>
      </c>
      <c r="M29">
        <v>4950.5822189999999</v>
      </c>
      <c r="O29" t="s">
        <v>170</v>
      </c>
      <c r="R29" t="s">
        <v>171</v>
      </c>
      <c r="S29">
        <v>4687</v>
      </c>
      <c r="T29" t="s">
        <v>169</v>
      </c>
    </row>
    <row r="30" spans="1:20" x14ac:dyDescent="0.3">
      <c r="A30" t="s">
        <v>172</v>
      </c>
      <c r="B30">
        <v>29</v>
      </c>
      <c r="E30">
        <v>4702</v>
      </c>
      <c r="H30" t="s">
        <v>41</v>
      </c>
      <c r="I30" t="s">
        <v>42</v>
      </c>
      <c r="L30" t="s">
        <v>173</v>
      </c>
      <c r="M30">
        <v>4527.4323169999998</v>
      </c>
      <c r="T30" t="s">
        <v>174</v>
      </c>
    </row>
    <row r="31" spans="1:20" x14ac:dyDescent="0.3">
      <c r="A31" t="s">
        <v>172</v>
      </c>
      <c r="B31">
        <v>30</v>
      </c>
      <c r="E31">
        <v>4702</v>
      </c>
      <c r="H31" t="s">
        <v>49</v>
      </c>
      <c r="I31" t="s">
        <v>50</v>
      </c>
      <c r="L31" t="s">
        <v>175</v>
      </c>
      <c r="M31">
        <v>5087.0275590000001</v>
      </c>
      <c r="T31" t="s">
        <v>176</v>
      </c>
    </row>
    <row r="32" spans="1:20" x14ac:dyDescent="0.3">
      <c r="A32" t="s">
        <v>172</v>
      </c>
      <c r="B32">
        <v>31</v>
      </c>
      <c r="E32">
        <v>4702</v>
      </c>
      <c r="H32" t="s">
        <v>57</v>
      </c>
      <c r="I32" t="s">
        <v>58</v>
      </c>
      <c r="L32" t="s">
        <v>177</v>
      </c>
      <c r="M32">
        <v>4347.4340759999995</v>
      </c>
      <c r="T32" t="s">
        <v>178</v>
      </c>
    </row>
    <row r="33" spans="1:20" x14ac:dyDescent="0.3">
      <c r="A33" t="s">
        <v>172</v>
      </c>
      <c r="B33">
        <v>32</v>
      </c>
      <c r="E33">
        <v>4702</v>
      </c>
      <c r="H33" t="s">
        <v>65</v>
      </c>
      <c r="I33" t="s">
        <v>66</v>
      </c>
      <c r="L33" t="s">
        <v>179</v>
      </c>
      <c r="M33">
        <v>5222.6438500000004</v>
      </c>
      <c r="T33" t="s">
        <v>180</v>
      </c>
    </row>
    <row r="37" spans="1:20" x14ac:dyDescent="0.3">
      <c r="B37" t="s">
        <v>181</v>
      </c>
      <c r="H37" t="s">
        <v>181</v>
      </c>
      <c r="J37" t="s">
        <v>181</v>
      </c>
      <c r="M37" t="s">
        <v>182</v>
      </c>
      <c r="T37" t="s">
        <v>182</v>
      </c>
    </row>
    <row r="38" spans="1:20" x14ac:dyDescent="0.3">
      <c r="B38" t="s">
        <v>183</v>
      </c>
      <c r="H38" t="s">
        <v>184</v>
      </c>
      <c r="J38" t="s">
        <v>185</v>
      </c>
      <c r="M38" t="s">
        <v>186</v>
      </c>
      <c r="T38" t="s">
        <v>186</v>
      </c>
    </row>
    <row r="40" spans="1:20" x14ac:dyDescent="0.3">
      <c r="J40" t="s">
        <v>187</v>
      </c>
      <c r="M40" t="s">
        <v>188</v>
      </c>
      <c r="T40" t="s">
        <v>188</v>
      </c>
    </row>
    <row r="41" spans="1:20" x14ac:dyDescent="0.3">
      <c r="B41" t="s">
        <v>189</v>
      </c>
      <c r="J41" t="s">
        <v>190</v>
      </c>
      <c r="M41" t="s">
        <v>191</v>
      </c>
      <c r="T41" t="s">
        <v>191</v>
      </c>
    </row>
    <row r="42" spans="1:20" x14ac:dyDescent="0.3">
      <c r="B42" t="s">
        <v>192</v>
      </c>
    </row>
    <row r="47" spans="1:20" x14ac:dyDescent="0.3">
      <c r="M47" t="s">
        <v>193</v>
      </c>
      <c r="N47" t="s">
        <v>174</v>
      </c>
    </row>
    <row r="48" spans="1:20" x14ac:dyDescent="0.3">
      <c r="M48" t="s">
        <v>194</v>
      </c>
      <c r="N48" t="s">
        <v>176</v>
      </c>
    </row>
    <row r="49" spans="13:14" x14ac:dyDescent="0.3">
      <c r="M49" t="s">
        <v>195</v>
      </c>
      <c r="N49" t="s">
        <v>178</v>
      </c>
    </row>
    <row r="50" spans="13:14" x14ac:dyDescent="0.3">
      <c r="M50" t="s">
        <v>196</v>
      </c>
      <c r="N50" t="s">
        <v>180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2"/>
  <sheetViews>
    <sheetView workbookViewId="0">
      <selection activeCell="T41" sqref="T41"/>
    </sheetView>
  </sheetViews>
  <sheetFormatPr defaultColWidth="8.88671875" defaultRowHeight="14.4" x14ac:dyDescent="0.3"/>
  <cols>
    <col min="12" max="12" width="18.21875" customWidth="1"/>
    <col min="13" max="13" width="12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211</v>
      </c>
      <c r="F1" t="s">
        <v>207</v>
      </c>
      <c r="G1" t="s">
        <v>210</v>
      </c>
      <c r="H1" t="s">
        <v>209</v>
      </c>
      <c r="I1" t="s">
        <v>206</v>
      </c>
      <c r="J1" t="s">
        <v>8</v>
      </c>
      <c r="K1" t="s">
        <v>208</v>
      </c>
      <c r="V1" t="s">
        <v>207</v>
      </c>
      <c r="W1" t="s">
        <v>3</v>
      </c>
      <c r="X1" t="s">
        <v>206</v>
      </c>
    </row>
    <row r="2" spans="1:24" x14ac:dyDescent="0.3">
      <c r="A2">
        <v>2010</v>
      </c>
      <c r="B2">
        <v>1</v>
      </c>
      <c r="C2" t="s">
        <v>11</v>
      </c>
      <c r="D2">
        <v>2674</v>
      </c>
      <c r="E2">
        <f>D2</f>
        <v>2674</v>
      </c>
      <c r="F2">
        <f>D2</f>
        <v>2674</v>
      </c>
      <c r="G2">
        <f t="shared" ref="G2:G29" si="0">($B$35/(1-$B$35))*(E2-F2)</f>
        <v>0</v>
      </c>
      <c r="H2">
        <f t="shared" ref="H2:H29" si="1">2*E2-F2</f>
        <v>2674</v>
      </c>
      <c r="I2">
        <f t="shared" ref="I2:I29" si="2">G2+H2</f>
        <v>2674</v>
      </c>
      <c r="J2">
        <v>2589.6478390000002</v>
      </c>
      <c r="K2">
        <f t="shared" ref="K2:K29" si="3">D2-I2</f>
        <v>0</v>
      </c>
      <c r="V2">
        <v>2674</v>
      </c>
      <c r="W2">
        <v>2674</v>
      </c>
      <c r="X2">
        <v>2674</v>
      </c>
    </row>
    <row r="3" spans="1:24" x14ac:dyDescent="0.3">
      <c r="A3">
        <v>2010</v>
      </c>
      <c r="B3">
        <v>2</v>
      </c>
      <c r="C3" t="s">
        <v>17</v>
      </c>
      <c r="D3">
        <v>2917</v>
      </c>
      <c r="E3">
        <f t="shared" ref="E3:E29" si="4">$B$35*D2+(1-$B$35)*E2</f>
        <v>2674</v>
      </c>
      <c r="F3">
        <f t="shared" ref="F3:F29" si="5">$B$35*E2+(1-$B$35)*F2</f>
        <v>2674</v>
      </c>
      <c r="G3">
        <f t="shared" si="0"/>
        <v>0</v>
      </c>
      <c r="H3">
        <f t="shared" si="1"/>
        <v>2674</v>
      </c>
      <c r="I3">
        <f t="shared" si="2"/>
        <v>2674</v>
      </c>
      <c r="J3">
        <v>3131.710728</v>
      </c>
      <c r="K3">
        <f t="shared" si="3"/>
        <v>243</v>
      </c>
      <c r="V3">
        <v>2674</v>
      </c>
      <c r="W3">
        <v>2917</v>
      </c>
      <c r="X3">
        <v>2674</v>
      </c>
    </row>
    <row r="4" spans="1:24" x14ac:dyDescent="0.3">
      <c r="A4">
        <v>2010</v>
      </c>
      <c r="B4">
        <v>3</v>
      </c>
      <c r="C4" t="s">
        <v>23</v>
      </c>
      <c r="D4">
        <v>3468</v>
      </c>
      <c r="E4">
        <f t="shared" si="4"/>
        <v>2795.5</v>
      </c>
      <c r="F4">
        <f t="shared" si="5"/>
        <v>2674</v>
      </c>
      <c r="G4">
        <f t="shared" si="0"/>
        <v>121.5</v>
      </c>
      <c r="H4">
        <f t="shared" si="1"/>
        <v>2917</v>
      </c>
      <c r="I4">
        <f t="shared" si="2"/>
        <v>3038.5</v>
      </c>
      <c r="J4">
        <v>3139.963182</v>
      </c>
      <c r="K4">
        <f t="shared" si="3"/>
        <v>429.5</v>
      </c>
      <c r="V4">
        <v>2674</v>
      </c>
      <c r="W4">
        <v>3468</v>
      </c>
      <c r="X4">
        <v>3038.5</v>
      </c>
    </row>
    <row r="5" spans="1:24" x14ac:dyDescent="0.3">
      <c r="A5">
        <v>2010</v>
      </c>
      <c r="B5">
        <v>4</v>
      </c>
      <c r="C5" t="s">
        <v>31</v>
      </c>
      <c r="D5">
        <v>2931</v>
      </c>
      <c r="E5">
        <f t="shared" si="4"/>
        <v>3131.75</v>
      </c>
      <c r="F5">
        <f t="shared" si="5"/>
        <v>2734.75</v>
      </c>
      <c r="G5">
        <f t="shared" si="0"/>
        <v>397</v>
      </c>
      <c r="H5">
        <f t="shared" si="1"/>
        <v>3528.75</v>
      </c>
      <c r="I5">
        <f t="shared" si="2"/>
        <v>3925.75</v>
      </c>
      <c r="J5">
        <v>3146.4843900000001</v>
      </c>
      <c r="K5">
        <f t="shared" si="3"/>
        <v>-994.75</v>
      </c>
      <c r="V5">
        <v>2734.75</v>
      </c>
      <c r="W5">
        <v>2931</v>
      </c>
      <c r="X5">
        <v>3925.75</v>
      </c>
    </row>
    <row r="6" spans="1:24" x14ac:dyDescent="0.3">
      <c r="A6">
        <v>2011</v>
      </c>
      <c r="B6">
        <v>5</v>
      </c>
      <c r="C6" t="s">
        <v>11</v>
      </c>
      <c r="D6">
        <v>3273</v>
      </c>
      <c r="E6">
        <f t="shared" si="4"/>
        <v>3031.375</v>
      </c>
      <c r="F6">
        <f t="shared" si="5"/>
        <v>2933.25</v>
      </c>
      <c r="G6">
        <f t="shared" si="0"/>
        <v>98.125</v>
      </c>
      <c r="H6">
        <f t="shared" si="1"/>
        <v>3129.5</v>
      </c>
      <c r="I6">
        <f t="shared" si="2"/>
        <v>3227.625</v>
      </c>
      <c r="J6">
        <v>3169.7528299999999</v>
      </c>
      <c r="K6">
        <f t="shared" si="3"/>
        <v>45.375</v>
      </c>
      <c r="V6">
        <v>2933.25</v>
      </c>
      <c r="W6">
        <v>3273</v>
      </c>
      <c r="X6">
        <v>3227.625</v>
      </c>
    </row>
    <row r="7" spans="1:24" x14ac:dyDescent="0.3">
      <c r="A7">
        <v>2011</v>
      </c>
      <c r="B7">
        <v>6</v>
      </c>
      <c r="C7" t="s">
        <v>17</v>
      </c>
      <c r="D7">
        <v>3064</v>
      </c>
      <c r="E7">
        <f t="shared" si="4"/>
        <v>3152.1875</v>
      </c>
      <c r="F7">
        <f t="shared" si="5"/>
        <v>2982.3125</v>
      </c>
      <c r="G7">
        <f t="shared" si="0"/>
        <v>169.875</v>
      </c>
      <c r="H7">
        <f t="shared" si="1"/>
        <v>3322.0625</v>
      </c>
      <c r="I7">
        <f t="shared" si="2"/>
        <v>3491.9375</v>
      </c>
      <c r="J7">
        <v>3289.5307819999998</v>
      </c>
      <c r="K7">
        <f t="shared" si="3"/>
        <v>-427.9375</v>
      </c>
      <c r="V7">
        <v>2982.3125</v>
      </c>
      <c r="W7">
        <v>3064</v>
      </c>
      <c r="X7">
        <v>3491.9375</v>
      </c>
    </row>
    <row r="8" spans="1:24" x14ac:dyDescent="0.3">
      <c r="A8">
        <v>2011</v>
      </c>
      <c r="B8">
        <v>7</v>
      </c>
      <c r="C8" t="s">
        <v>23</v>
      </c>
      <c r="D8">
        <v>3744</v>
      </c>
      <c r="E8">
        <f t="shared" si="4"/>
        <v>3108.09375</v>
      </c>
      <c r="F8">
        <f t="shared" si="5"/>
        <v>3067.25</v>
      </c>
      <c r="G8">
        <f t="shared" si="0"/>
        <v>40.84375</v>
      </c>
      <c r="H8">
        <f t="shared" si="1"/>
        <v>3148.9375</v>
      </c>
      <c r="I8">
        <f t="shared" si="2"/>
        <v>3189.78125</v>
      </c>
      <c r="J8">
        <v>3389.8562569999999</v>
      </c>
      <c r="K8">
        <f t="shared" si="3"/>
        <v>554.21875</v>
      </c>
      <c r="V8">
        <v>3067.25</v>
      </c>
      <c r="W8">
        <v>3744</v>
      </c>
      <c r="X8">
        <v>3189.78125</v>
      </c>
    </row>
    <row r="9" spans="1:24" x14ac:dyDescent="0.3">
      <c r="A9">
        <v>2011</v>
      </c>
      <c r="B9">
        <v>8</v>
      </c>
      <c r="C9" t="s">
        <v>31</v>
      </c>
      <c r="D9">
        <v>3241</v>
      </c>
      <c r="E9">
        <f t="shared" si="4"/>
        <v>3426.046875</v>
      </c>
      <c r="F9">
        <f t="shared" si="5"/>
        <v>3087.671875</v>
      </c>
      <c r="G9">
        <f t="shared" si="0"/>
        <v>338.375</v>
      </c>
      <c r="H9">
        <f t="shared" si="1"/>
        <v>3764.421875</v>
      </c>
      <c r="I9">
        <f t="shared" si="2"/>
        <v>4102.796875</v>
      </c>
      <c r="J9">
        <v>3479.2756220000001</v>
      </c>
      <c r="K9">
        <f t="shared" si="3"/>
        <v>-861.796875</v>
      </c>
      <c r="V9">
        <v>3087.671875</v>
      </c>
      <c r="W9">
        <v>3241</v>
      </c>
      <c r="X9">
        <v>4102.796875</v>
      </c>
    </row>
    <row r="10" spans="1:24" x14ac:dyDescent="0.3">
      <c r="A10">
        <v>2012</v>
      </c>
      <c r="B10">
        <v>9</v>
      </c>
      <c r="C10" t="s">
        <v>11</v>
      </c>
      <c r="D10">
        <v>3824</v>
      </c>
      <c r="E10">
        <f t="shared" si="4"/>
        <v>3333.5234375</v>
      </c>
      <c r="F10">
        <f t="shared" si="5"/>
        <v>3256.859375</v>
      </c>
      <c r="G10">
        <f t="shared" si="0"/>
        <v>76.6640625</v>
      </c>
      <c r="H10">
        <f t="shared" si="1"/>
        <v>3410.1875</v>
      </c>
      <c r="I10">
        <f t="shared" si="2"/>
        <v>3486.8515625</v>
      </c>
      <c r="J10">
        <v>3703.37147</v>
      </c>
      <c r="K10">
        <f t="shared" si="3"/>
        <v>337.1484375</v>
      </c>
      <c r="P10" t="s">
        <v>45</v>
      </c>
      <c r="Q10">
        <v>1.032572831</v>
      </c>
      <c r="S10" t="s">
        <v>90</v>
      </c>
      <c r="T10">
        <v>1.033851206</v>
      </c>
      <c r="V10">
        <v>3256.859375</v>
      </c>
      <c r="W10">
        <v>3824</v>
      </c>
      <c r="X10">
        <v>3486.8515625</v>
      </c>
    </row>
    <row r="11" spans="1:24" x14ac:dyDescent="0.3">
      <c r="A11">
        <v>2012</v>
      </c>
      <c r="B11">
        <v>10</v>
      </c>
      <c r="C11" t="s">
        <v>17</v>
      </c>
      <c r="D11">
        <v>3517</v>
      </c>
      <c r="E11">
        <f t="shared" si="4"/>
        <v>3578.76171875</v>
      </c>
      <c r="F11">
        <f t="shared" si="5"/>
        <v>3295.19140625</v>
      </c>
      <c r="G11">
        <f t="shared" si="0"/>
        <v>283.5703125</v>
      </c>
      <c r="H11">
        <f t="shared" si="1"/>
        <v>3862.33203125</v>
      </c>
      <c r="I11">
        <f t="shared" si="2"/>
        <v>4145.90234375</v>
      </c>
      <c r="J11">
        <v>3775.8745950000002</v>
      </c>
      <c r="K11">
        <f t="shared" si="3"/>
        <v>-628.90234375</v>
      </c>
      <c r="P11" t="s">
        <v>53</v>
      </c>
      <c r="Q11">
        <v>0.93143979499999996</v>
      </c>
      <c r="S11" t="s">
        <v>96</v>
      </c>
      <c r="T11">
        <v>0.93259296300000005</v>
      </c>
      <c r="V11">
        <v>3295.19140625</v>
      </c>
      <c r="W11">
        <v>3517</v>
      </c>
      <c r="X11">
        <v>4145.90234375</v>
      </c>
    </row>
    <row r="12" spans="1:24" x14ac:dyDescent="0.3">
      <c r="A12">
        <v>2012</v>
      </c>
      <c r="B12">
        <v>11</v>
      </c>
      <c r="C12" t="s">
        <v>23</v>
      </c>
      <c r="D12">
        <v>4173</v>
      </c>
      <c r="E12">
        <f t="shared" si="4"/>
        <v>3547.880859375</v>
      </c>
      <c r="F12">
        <f t="shared" si="5"/>
        <v>3436.9765625</v>
      </c>
      <c r="G12">
        <f t="shared" si="0"/>
        <v>110.904296875</v>
      </c>
      <c r="H12">
        <f t="shared" si="1"/>
        <v>3658.78515625</v>
      </c>
      <c r="I12">
        <f t="shared" si="2"/>
        <v>3769.689453125</v>
      </c>
      <c r="J12">
        <v>3778.2772869999999</v>
      </c>
      <c r="K12">
        <f t="shared" si="3"/>
        <v>403.310546875</v>
      </c>
      <c r="P12" t="s">
        <v>61</v>
      </c>
      <c r="Q12">
        <v>1.1044715490000001</v>
      </c>
      <c r="S12" t="s">
        <v>102</v>
      </c>
      <c r="T12">
        <v>1.1058389390000001</v>
      </c>
      <c r="V12">
        <v>3436.9765625</v>
      </c>
      <c r="W12">
        <v>4173</v>
      </c>
      <c r="X12">
        <v>3769.689453125</v>
      </c>
    </row>
    <row r="13" spans="1:24" x14ac:dyDescent="0.3">
      <c r="A13">
        <v>2012</v>
      </c>
      <c r="B13">
        <v>12</v>
      </c>
      <c r="C13" t="s">
        <v>31</v>
      </c>
      <c r="D13">
        <v>3369</v>
      </c>
      <c r="E13">
        <f t="shared" si="4"/>
        <v>3860.4404296875</v>
      </c>
      <c r="F13">
        <f t="shared" si="5"/>
        <v>3492.4287109375</v>
      </c>
      <c r="G13">
        <f t="shared" si="0"/>
        <v>368.01171875</v>
      </c>
      <c r="H13">
        <f t="shared" si="1"/>
        <v>4228.4521484375</v>
      </c>
      <c r="I13">
        <f t="shared" si="2"/>
        <v>4596.4638671875</v>
      </c>
      <c r="J13">
        <v>3616.686076</v>
      </c>
      <c r="K13">
        <f t="shared" si="3"/>
        <v>-1227.4638671875</v>
      </c>
      <c r="P13" t="s">
        <v>69</v>
      </c>
      <c r="Q13">
        <v>0.93151582399999999</v>
      </c>
      <c r="S13" t="s">
        <v>108</v>
      </c>
      <c r="T13">
        <v>0.93266908599999998</v>
      </c>
      <c r="V13">
        <v>3492.4287109375</v>
      </c>
      <c r="W13">
        <v>3369</v>
      </c>
      <c r="X13">
        <v>4596.4638671875</v>
      </c>
    </row>
    <row r="14" spans="1:24" x14ac:dyDescent="0.3">
      <c r="A14">
        <v>2013</v>
      </c>
      <c r="B14">
        <v>13</v>
      </c>
      <c r="C14" t="s">
        <v>11</v>
      </c>
      <c r="D14">
        <v>3751</v>
      </c>
      <c r="E14">
        <f t="shared" si="4"/>
        <v>3614.72021484375</v>
      </c>
      <c r="F14">
        <f t="shared" si="5"/>
        <v>3676.4345703125</v>
      </c>
      <c r="G14">
        <f t="shared" si="0"/>
        <v>-61.71435546875</v>
      </c>
      <c r="H14">
        <f t="shared" si="1"/>
        <v>3553.005859375</v>
      </c>
      <c r="I14">
        <f t="shared" si="2"/>
        <v>3491.29150390625</v>
      </c>
      <c r="J14">
        <v>3632.6742629999999</v>
      </c>
      <c r="K14">
        <f t="shared" si="3"/>
        <v>259.70849609375</v>
      </c>
      <c r="V14">
        <v>3676.4345703125</v>
      </c>
      <c r="W14">
        <v>3751</v>
      </c>
      <c r="X14">
        <v>3491.29150390625</v>
      </c>
    </row>
    <row r="15" spans="1:24" x14ac:dyDescent="0.3">
      <c r="A15">
        <v>2013</v>
      </c>
      <c r="B15">
        <v>14</v>
      </c>
      <c r="C15" t="s">
        <v>17</v>
      </c>
      <c r="D15">
        <v>3383</v>
      </c>
      <c r="E15">
        <f t="shared" si="4"/>
        <v>3682.860107421875</v>
      </c>
      <c r="F15">
        <f t="shared" si="5"/>
        <v>3645.577392578125</v>
      </c>
      <c r="G15">
        <f t="shared" si="0"/>
        <v>37.28271484375</v>
      </c>
      <c r="H15">
        <f t="shared" si="1"/>
        <v>3720.142822265625</v>
      </c>
      <c r="I15">
        <f t="shared" si="2"/>
        <v>3757.425537109375</v>
      </c>
      <c r="J15">
        <v>3632.0113040000001</v>
      </c>
      <c r="K15">
        <f t="shared" si="3"/>
        <v>-374.425537109375</v>
      </c>
      <c r="V15">
        <v>3645.577392578125</v>
      </c>
      <c r="W15">
        <v>3383</v>
      </c>
      <c r="X15">
        <v>3757.425537109375</v>
      </c>
    </row>
    <row r="16" spans="1:24" x14ac:dyDescent="0.3">
      <c r="A16">
        <v>2013</v>
      </c>
      <c r="B16">
        <v>15</v>
      </c>
      <c r="C16" t="s">
        <v>23</v>
      </c>
      <c r="D16">
        <v>3879</v>
      </c>
      <c r="E16">
        <f t="shared" si="4"/>
        <v>3532.9300537109375</v>
      </c>
      <c r="F16">
        <f t="shared" si="5"/>
        <v>3664.21875</v>
      </c>
      <c r="G16">
        <f t="shared" si="0"/>
        <v>-131.2886962890625</v>
      </c>
      <c r="H16">
        <f t="shared" si="1"/>
        <v>3401.641357421875</v>
      </c>
      <c r="I16">
        <f t="shared" si="2"/>
        <v>3270.3526611328125</v>
      </c>
      <c r="J16">
        <v>3512.0866510000001</v>
      </c>
      <c r="K16">
        <f t="shared" si="3"/>
        <v>608.6473388671875</v>
      </c>
      <c r="V16">
        <v>3664.21875</v>
      </c>
      <c r="W16">
        <v>3879</v>
      </c>
      <c r="X16">
        <v>3270.3526611328125</v>
      </c>
    </row>
    <row r="17" spans="1:24" x14ac:dyDescent="0.3">
      <c r="A17">
        <v>2013</v>
      </c>
      <c r="B17">
        <v>16</v>
      </c>
      <c r="C17" t="s">
        <v>31</v>
      </c>
      <c r="D17">
        <v>3391</v>
      </c>
      <c r="E17">
        <f t="shared" si="4"/>
        <v>3705.9650268554688</v>
      </c>
      <c r="F17">
        <f t="shared" si="5"/>
        <v>3598.5744018554688</v>
      </c>
      <c r="G17">
        <f t="shared" si="0"/>
        <v>107.390625</v>
      </c>
      <c r="H17">
        <f t="shared" si="1"/>
        <v>3813.3556518554688</v>
      </c>
      <c r="I17">
        <f t="shared" si="2"/>
        <v>3920.7462768554688</v>
      </c>
      <c r="J17">
        <v>3640.3034969999999</v>
      </c>
      <c r="K17">
        <f t="shared" si="3"/>
        <v>-529.74627685546875</v>
      </c>
      <c r="V17">
        <v>3598.5744018554688</v>
      </c>
      <c r="W17">
        <v>3391</v>
      </c>
      <c r="X17">
        <v>3920.7462768554688</v>
      </c>
    </row>
    <row r="18" spans="1:24" x14ac:dyDescent="0.3">
      <c r="A18">
        <v>2014</v>
      </c>
      <c r="B18">
        <v>17</v>
      </c>
      <c r="C18" t="s">
        <v>11</v>
      </c>
      <c r="D18">
        <v>3480</v>
      </c>
      <c r="E18">
        <f t="shared" si="4"/>
        <v>3548.4825134277344</v>
      </c>
      <c r="F18">
        <f t="shared" si="5"/>
        <v>3652.2697143554688</v>
      </c>
      <c r="G18">
        <f t="shared" si="0"/>
        <v>-103.78720092773438</v>
      </c>
      <c r="H18">
        <f t="shared" si="1"/>
        <v>3444.6953125</v>
      </c>
      <c r="I18">
        <f t="shared" si="2"/>
        <v>3340.9081115722656</v>
      </c>
      <c r="J18">
        <v>3370.2229900000002</v>
      </c>
      <c r="K18">
        <f t="shared" si="3"/>
        <v>139.09188842773438</v>
      </c>
      <c r="V18">
        <v>3652.2697143554688</v>
      </c>
      <c r="W18">
        <v>3480</v>
      </c>
      <c r="X18">
        <v>3340.9081115722656</v>
      </c>
    </row>
    <row r="19" spans="1:24" x14ac:dyDescent="0.3">
      <c r="A19">
        <v>2014</v>
      </c>
      <c r="B19">
        <v>18</v>
      </c>
      <c r="C19" t="s">
        <v>17</v>
      </c>
      <c r="D19">
        <v>3400</v>
      </c>
      <c r="E19">
        <f t="shared" si="4"/>
        <v>3514.2412567138672</v>
      </c>
      <c r="F19">
        <f t="shared" si="5"/>
        <v>3600.3761138916016</v>
      </c>
      <c r="G19">
        <f t="shared" si="0"/>
        <v>-86.134857177734375</v>
      </c>
      <c r="H19">
        <f t="shared" si="1"/>
        <v>3428.1063995361328</v>
      </c>
      <c r="I19">
        <f t="shared" si="2"/>
        <v>3341.9715423583984</v>
      </c>
      <c r="J19">
        <v>3650.2626169999999</v>
      </c>
      <c r="K19">
        <f t="shared" si="3"/>
        <v>58.028457641601563</v>
      </c>
      <c r="V19">
        <v>3600.3761138916016</v>
      </c>
      <c r="W19">
        <v>3400</v>
      </c>
      <c r="X19">
        <v>3341.9715423583984</v>
      </c>
    </row>
    <row r="20" spans="1:24" x14ac:dyDescent="0.3">
      <c r="A20">
        <v>2014</v>
      </c>
      <c r="B20">
        <v>19</v>
      </c>
      <c r="C20" t="s">
        <v>23</v>
      </c>
      <c r="D20">
        <v>4044</v>
      </c>
      <c r="E20">
        <f t="shared" si="4"/>
        <v>3457.1206283569336</v>
      </c>
      <c r="F20">
        <f t="shared" si="5"/>
        <v>3557.3086853027344</v>
      </c>
      <c r="G20">
        <f t="shared" si="0"/>
        <v>-100.18805694580078</v>
      </c>
      <c r="H20">
        <f t="shared" si="1"/>
        <v>3356.9325714111328</v>
      </c>
      <c r="I20">
        <f t="shared" si="2"/>
        <v>3256.744514465332</v>
      </c>
      <c r="J20">
        <v>3661.4793549999999</v>
      </c>
      <c r="K20">
        <f t="shared" si="3"/>
        <v>787.25548553466797</v>
      </c>
      <c r="V20">
        <v>3557.3086853027344</v>
      </c>
      <c r="W20">
        <v>4044</v>
      </c>
      <c r="X20">
        <v>3256.744514465332</v>
      </c>
    </row>
    <row r="21" spans="1:24" x14ac:dyDescent="0.3">
      <c r="A21">
        <v>2014</v>
      </c>
      <c r="B21">
        <v>20</v>
      </c>
      <c r="C21" t="s">
        <v>31</v>
      </c>
      <c r="D21">
        <v>3610</v>
      </c>
      <c r="E21">
        <f t="shared" si="4"/>
        <v>3750.5603141784668</v>
      </c>
      <c r="F21">
        <f t="shared" si="5"/>
        <v>3507.214656829834</v>
      </c>
      <c r="G21">
        <f t="shared" si="0"/>
        <v>243.34565734863281</v>
      </c>
      <c r="H21">
        <f t="shared" si="1"/>
        <v>3993.9059715270996</v>
      </c>
      <c r="I21">
        <f t="shared" si="2"/>
        <v>4237.2516288757324</v>
      </c>
      <c r="J21">
        <v>3875.4041950000001</v>
      </c>
      <c r="K21">
        <f t="shared" si="3"/>
        <v>-627.25162887573242</v>
      </c>
      <c r="V21">
        <v>3507.214656829834</v>
      </c>
      <c r="W21">
        <v>3610</v>
      </c>
      <c r="X21">
        <v>4237.2516288757324</v>
      </c>
    </row>
    <row r="22" spans="1:24" x14ac:dyDescent="0.3">
      <c r="A22">
        <v>2015</v>
      </c>
      <c r="B22">
        <v>21</v>
      </c>
      <c r="C22" t="s">
        <v>11</v>
      </c>
      <c r="D22">
        <v>4083</v>
      </c>
      <c r="E22">
        <f t="shared" si="4"/>
        <v>3680.2801570892334</v>
      </c>
      <c r="F22">
        <f t="shared" si="5"/>
        <v>3628.8874855041504</v>
      </c>
      <c r="G22">
        <f t="shared" si="0"/>
        <v>51.392671585083008</v>
      </c>
      <c r="H22">
        <f t="shared" si="1"/>
        <v>3731.6728286743164</v>
      </c>
      <c r="I22">
        <f t="shared" si="2"/>
        <v>3783.0655002593994</v>
      </c>
      <c r="J22">
        <v>3954.2012840000002</v>
      </c>
      <c r="K22">
        <f t="shared" si="3"/>
        <v>299.93449974060059</v>
      </c>
      <c r="V22">
        <v>3628.8874855041504</v>
      </c>
      <c r="W22">
        <v>4083</v>
      </c>
      <c r="X22">
        <v>3783.0655002593994</v>
      </c>
    </row>
    <row r="23" spans="1:24" x14ac:dyDescent="0.3">
      <c r="A23">
        <v>2015</v>
      </c>
      <c r="B23">
        <v>22</v>
      </c>
      <c r="C23" t="s">
        <v>17</v>
      </c>
      <c r="D23">
        <v>3907</v>
      </c>
      <c r="E23">
        <f t="shared" si="4"/>
        <v>3881.6400785446167</v>
      </c>
      <c r="F23">
        <f t="shared" si="5"/>
        <v>3654.5838212966919</v>
      </c>
      <c r="G23">
        <f t="shared" si="0"/>
        <v>227.0562572479248</v>
      </c>
      <c r="H23">
        <f t="shared" si="1"/>
        <v>4108.6963357925415</v>
      </c>
      <c r="I23">
        <f t="shared" si="2"/>
        <v>4335.7525930404663</v>
      </c>
      <c r="J23">
        <v>4194.5811899999999</v>
      </c>
      <c r="K23">
        <f t="shared" si="3"/>
        <v>-428.75259304046631</v>
      </c>
      <c r="V23">
        <v>3654.5838212966919</v>
      </c>
      <c r="W23">
        <v>3907</v>
      </c>
      <c r="X23">
        <v>4335.7525930404663</v>
      </c>
    </row>
    <row r="24" spans="1:24" x14ac:dyDescent="0.3">
      <c r="A24">
        <v>2015</v>
      </c>
      <c r="B24">
        <v>23</v>
      </c>
      <c r="C24" t="s">
        <v>23</v>
      </c>
      <c r="D24">
        <v>4758</v>
      </c>
      <c r="E24">
        <f t="shared" si="4"/>
        <v>3894.3200392723083</v>
      </c>
      <c r="F24">
        <f t="shared" si="5"/>
        <v>3768.1119499206543</v>
      </c>
      <c r="G24">
        <f t="shared" si="0"/>
        <v>126.20808935165405</v>
      </c>
      <c r="H24">
        <f t="shared" si="1"/>
        <v>4020.5281286239624</v>
      </c>
      <c r="I24">
        <f t="shared" si="2"/>
        <v>4146.7362179756165</v>
      </c>
      <c r="J24">
        <v>4307.9423269999998</v>
      </c>
      <c r="K24">
        <f t="shared" si="3"/>
        <v>611.26378202438354</v>
      </c>
      <c r="V24">
        <v>3768.1119499206543</v>
      </c>
      <c r="W24">
        <v>4758</v>
      </c>
      <c r="X24">
        <v>4146.7362179756165</v>
      </c>
    </row>
    <row r="25" spans="1:24" x14ac:dyDescent="0.3">
      <c r="A25">
        <v>2015</v>
      </c>
      <c r="B25">
        <v>24</v>
      </c>
      <c r="C25" t="s">
        <v>31</v>
      </c>
      <c r="D25">
        <v>4167</v>
      </c>
      <c r="E25">
        <f t="shared" si="4"/>
        <v>4326.1600196361542</v>
      </c>
      <c r="F25">
        <f t="shared" si="5"/>
        <v>3831.2159945964813</v>
      </c>
      <c r="G25">
        <f t="shared" si="0"/>
        <v>494.94402503967285</v>
      </c>
      <c r="H25">
        <f t="shared" si="1"/>
        <v>4821.104044675827</v>
      </c>
      <c r="I25">
        <f t="shared" si="2"/>
        <v>5316.0480697154999</v>
      </c>
      <c r="J25">
        <v>4473.3543710000004</v>
      </c>
      <c r="K25">
        <f t="shared" si="3"/>
        <v>-1149.0480697154999</v>
      </c>
      <c r="V25">
        <v>3831.2159945964813</v>
      </c>
      <c r="W25">
        <v>4167</v>
      </c>
      <c r="X25">
        <v>5316.0480697154999</v>
      </c>
    </row>
    <row r="26" spans="1:24" x14ac:dyDescent="0.3">
      <c r="A26">
        <v>2016</v>
      </c>
      <c r="B26">
        <v>25</v>
      </c>
      <c r="C26" t="s">
        <v>11</v>
      </c>
      <c r="D26">
        <v>4769</v>
      </c>
      <c r="E26">
        <f t="shared" si="4"/>
        <v>4246.5800098180771</v>
      </c>
      <c r="F26">
        <f t="shared" si="5"/>
        <v>4078.6880071163177</v>
      </c>
      <c r="G26">
        <f t="shared" si="0"/>
        <v>167.89200270175934</v>
      </c>
      <c r="H26">
        <f t="shared" si="1"/>
        <v>4414.4720125198364</v>
      </c>
      <c r="I26">
        <f t="shared" si="2"/>
        <v>4582.3640152215958</v>
      </c>
      <c r="J26">
        <v>4618.561334</v>
      </c>
      <c r="K26">
        <f t="shared" si="3"/>
        <v>186.63598477840424</v>
      </c>
      <c r="V26">
        <v>4078.6880071163177</v>
      </c>
      <c r="W26">
        <v>4769</v>
      </c>
      <c r="X26">
        <v>4582.3640152215958</v>
      </c>
    </row>
    <row r="27" spans="1:24" x14ac:dyDescent="0.3">
      <c r="A27">
        <v>2016</v>
      </c>
      <c r="B27">
        <v>26</v>
      </c>
      <c r="C27" t="s">
        <v>17</v>
      </c>
      <c r="D27">
        <v>4199</v>
      </c>
      <c r="E27">
        <f t="shared" si="4"/>
        <v>4507.7900049090385</v>
      </c>
      <c r="F27">
        <f t="shared" si="5"/>
        <v>4162.6340084671974</v>
      </c>
      <c r="G27">
        <f t="shared" si="0"/>
        <v>345.15599644184113</v>
      </c>
      <c r="H27">
        <f t="shared" si="1"/>
        <v>4852.9460013508797</v>
      </c>
      <c r="I27">
        <f t="shared" si="2"/>
        <v>5198.1019977927208</v>
      </c>
      <c r="J27">
        <v>4508.0743320000001</v>
      </c>
      <c r="K27">
        <f t="shared" si="3"/>
        <v>-999.10199779272079</v>
      </c>
      <c r="V27">
        <v>4162.6340084671974</v>
      </c>
      <c r="W27">
        <v>4199</v>
      </c>
      <c r="X27">
        <v>5198.1019977927208</v>
      </c>
    </row>
    <row r="28" spans="1:24" x14ac:dyDescent="0.3">
      <c r="A28">
        <v>2016</v>
      </c>
      <c r="B28">
        <v>27</v>
      </c>
      <c r="C28" t="s">
        <v>23</v>
      </c>
      <c r="D28">
        <v>5413</v>
      </c>
      <c r="E28">
        <f t="shared" si="4"/>
        <v>4353.3950024545193</v>
      </c>
      <c r="F28">
        <f t="shared" si="5"/>
        <v>4335.212006688118</v>
      </c>
      <c r="G28">
        <f t="shared" si="0"/>
        <v>18.182995766401291</v>
      </c>
      <c r="H28">
        <f t="shared" si="1"/>
        <v>4371.5779982209206</v>
      </c>
      <c r="I28">
        <f t="shared" si="2"/>
        <v>4389.7609939873219</v>
      </c>
      <c r="J28">
        <v>4900.9860900000003</v>
      </c>
      <c r="K28">
        <f t="shared" si="3"/>
        <v>1023.2390060126781</v>
      </c>
      <c r="V28">
        <v>4335.212006688118</v>
      </c>
      <c r="W28">
        <v>5413</v>
      </c>
      <c r="X28">
        <v>4389.7609939873219</v>
      </c>
    </row>
    <row r="29" spans="1:24" x14ac:dyDescent="0.3">
      <c r="A29">
        <v>2016</v>
      </c>
      <c r="B29">
        <v>28</v>
      </c>
      <c r="C29" t="s">
        <v>31</v>
      </c>
      <c r="D29">
        <v>4687</v>
      </c>
      <c r="E29">
        <f t="shared" si="4"/>
        <v>4883.1975012272596</v>
      </c>
      <c r="F29">
        <f t="shared" si="5"/>
        <v>4344.3035045713186</v>
      </c>
      <c r="G29">
        <f t="shared" si="0"/>
        <v>538.89399665594101</v>
      </c>
      <c r="H29">
        <f t="shared" si="1"/>
        <v>5422.0914978832006</v>
      </c>
      <c r="I29">
        <f t="shared" si="2"/>
        <v>5960.9854945391417</v>
      </c>
      <c r="J29">
        <v>5031.5843379999997</v>
      </c>
      <c r="K29">
        <f t="shared" si="3"/>
        <v>-1273.9854945391417</v>
      </c>
      <c r="V29">
        <v>4344.3035045713186</v>
      </c>
      <c r="W29">
        <v>4687</v>
      </c>
      <c r="X29">
        <v>5960.9854945391417</v>
      </c>
    </row>
    <row r="30" spans="1:24" x14ac:dyDescent="0.3">
      <c r="B30">
        <v>29</v>
      </c>
      <c r="I30">
        <f>$H$29+B3*$G$29+Q10</f>
        <v>6500.9120640260826</v>
      </c>
      <c r="L30" t="s">
        <v>205</v>
      </c>
      <c r="X30">
        <v>6500.9120640260826</v>
      </c>
    </row>
    <row r="31" spans="1:24" x14ac:dyDescent="0.3">
      <c r="B31">
        <v>30</v>
      </c>
      <c r="I31">
        <f>$H$29+B4*$G$29+Q11</f>
        <v>7039.7049276460239</v>
      </c>
      <c r="L31" t="s">
        <v>204</v>
      </c>
      <c r="X31">
        <v>7039.7049276460239</v>
      </c>
    </row>
    <row r="32" spans="1:24" x14ac:dyDescent="0.3">
      <c r="B32">
        <v>31</v>
      </c>
      <c r="I32">
        <f>$H$29+B5*$G$29+Q12</f>
        <v>7578.7719560559644</v>
      </c>
      <c r="L32" t="s">
        <v>203</v>
      </c>
      <c r="X32">
        <v>7578.7719560559644</v>
      </c>
    </row>
    <row r="33" spans="1:24" x14ac:dyDescent="0.3">
      <c r="B33">
        <v>32</v>
      </c>
      <c r="I33">
        <f>$H$29+B6*$G$29+Q13</f>
        <v>8117.4929969869054</v>
      </c>
      <c r="L33" t="s">
        <v>202</v>
      </c>
      <c r="X33">
        <v>8117.4929969869054</v>
      </c>
    </row>
    <row r="35" spans="1:24" x14ac:dyDescent="0.3">
      <c r="A35" t="s">
        <v>201</v>
      </c>
      <c r="B35">
        <v>0.5</v>
      </c>
    </row>
    <row r="37" spans="1:24" x14ac:dyDescent="0.3">
      <c r="B37" t="s">
        <v>181</v>
      </c>
      <c r="H37" t="s">
        <v>181</v>
      </c>
      <c r="J37" t="s">
        <v>181</v>
      </c>
      <c r="S37" s="1" t="s">
        <v>166</v>
      </c>
    </row>
    <row r="38" spans="1:24" x14ac:dyDescent="0.3">
      <c r="B38">
        <v>14.5</v>
      </c>
      <c r="H38">
        <v>1.001238048</v>
      </c>
      <c r="J38">
        <v>3756.2200429999998</v>
      </c>
      <c r="S38" s="1" t="s">
        <v>170</v>
      </c>
    </row>
    <row r="40" spans="1:24" x14ac:dyDescent="0.3">
      <c r="J40" t="s">
        <v>187</v>
      </c>
    </row>
    <row r="41" spans="1:24" x14ac:dyDescent="0.3">
      <c r="B41" t="s">
        <v>189</v>
      </c>
      <c r="J41">
        <v>4287.185606</v>
      </c>
    </row>
    <row r="42" spans="1:24" x14ac:dyDescent="0.3">
      <c r="B42">
        <v>67.666666669999998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 saisonnalité et la tendance</vt:lpstr>
      <vt:lpstr>La périodicité</vt:lpstr>
      <vt:lpstr>Le choix du modèle</vt:lpstr>
      <vt:lpstr>Lissage moyenne mobile</vt:lpstr>
      <vt:lpstr>Lissage exponentiel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doussau</dc:creator>
  <cp:lastModifiedBy>CYTech Student</cp:lastModifiedBy>
  <dcterms:created xsi:type="dcterms:W3CDTF">2022-03-31T20:23:58Z</dcterms:created>
  <dcterms:modified xsi:type="dcterms:W3CDTF">2022-04-28T20:20:38Z</dcterms:modified>
</cp:coreProperties>
</file>