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AMEO_2.0\documents\bdd\"/>
    </mc:Choice>
  </mc:AlternateContent>
  <xr:revisionPtr revIDLastSave="0" documentId="13_ncr:1_{8CB5176E-57E6-4519-8F92-F0D95981D07D}" xr6:coauthVersionLast="47" xr6:coauthVersionMax="47" xr10:uidLastSave="{00000000-0000-0000-0000-000000000000}"/>
  <bookViews>
    <workbookView xWindow="-120" yWindow="-120" windowWidth="29040" windowHeight="15720" activeTab="2" xr2:uid="{4133DD03-0883-48C8-A1A8-EF401159A205}"/>
  </bookViews>
  <sheets>
    <sheet name="Requête SQL" sheetId="1" r:id="rId1"/>
    <sheet name="old_table" sheetId="4" r:id="rId2"/>
    <sheet name="New table" sheetId="2" r:id="rId3"/>
  </sheets>
  <definedNames>
    <definedName name="ExternalData_2" localSheetId="1" hidden="1">old_table!$A$1:$AO$572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G3" i="2"/>
  <c r="AH3" i="2"/>
  <c r="AI3" i="2"/>
  <c r="AJ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G4" i="2"/>
  <c r="AH4" i="2"/>
  <c r="AI4" i="2"/>
  <c r="AJ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G5" i="2"/>
  <c r="AH5" i="2"/>
  <c r="AI5" i="2"/>
  <c r="AJ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G6" i="2"/>
  <c r="AH6" i="2"/>
  <c r="AI6" i="2"/>
  <c r="AJ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G7" i="2"/>
  <c r="AH7" i="2"/>
  <c r="AI7" i="2"/>
  <c r="AJ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G8" i="2"/>
  <c r="AH8" i="2"/>
  <c r="AI8" i="2"/>
  <c r="AJ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G9" i="2"/>
  <c r="AH9" i="2"/>
  <c r="AI9" i="2"/>
  <c r="AJ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G10" i="2"/>
  <c r="AH10" i="2"/>
  <c r="AI10" i="2"/>
  <c r="AJ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G11" i="2"/>
  <c r="AH11" i="2"/>
  <c r="AI11" i="2"/>
  <c r="AJ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G12" i="2"/>
  <c r="AH12" i="2"/>
  <c r="AI12" i="2"/>
  <c r="AJ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G13" i="2"/>
  <c r="AH13" i="2"/>
  <c r="AI13" i="2"/>
  <c r="AJ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G14" i="2"/>
  <c r="AH14" i="2"/>
  <c r="AI14" i="2"/>
  <c r="AJ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G15" i="2"/>
  <c r="AH15" i="2"/>
  <c r="AI15" i="2"/>
  <c r="AJ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G16" i="2"/>
  <c r="AH16" i="2"/>
  <c r="AI16" i="2"/>
  <c r="AJ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G17" i="2"/>
  <c r="AH17" i="2"/>
  <c r="AI17" i="2"/>
  <c r="AJ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G18" i="2"/>
  <c r="AH18" i="2"/>
  <c r="AI18" i="2"/>
  <c r="AJ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G19" i="2"/>
  <c r="AH19" i="2"/>
  <c r="AI19" i="2"/>
  <c r="AJ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G20" i="2"/>
  <c r="AH20" i="2"/>
  <c r="AI20" i="2"/>
  <c r="AJ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G21" i="2"/>
  <c r="AH21" i="2"/>
  <c r="AI21" i="2"/>
  <c r="AJ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G22" i="2"/>
  <c r="AH22" i="2"/>
  <c r="AI22" i="2"/>
  <c r="AJ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G23" i="2"/>
  <c r="AH23" i="2"/>
  <c r="AI23" i="2"/>
  <c r="AJ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G24" i="2"/>
  <c r="AH24" i="2"/>
  <c r="AI24" i="2"/>
  <c r="AJ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G25" i="2"/>
  <c r="AH25" i="2"/>
  <c r="AI25" i="2"/>
  <c r="AJ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G26" i="2"/>
  <c r="AH26" i="2"/>
  <c r="AI26" i="2"/>
  <c r="AJ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G27" i="2"/>
  <c r="AH27" i="2"/>
  <c r="AI27" i="2"/>
  <c r="AJ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G28" i="2"/>
  <c r="AH28" i="2"/>
  <c r="AI28" i="2"/>
  <c r="AJ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G29" i="2"/>
  <c r="AH29" i="2"/>
  <c r="AI29" i="2"/>
  <c r="AJ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G30" i="2"/>
  <c r="AH30" i="2"/>
  <c r="AI30" i="2"/>
  <c r="AJ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G31" i="2"/>
  <c r="AH31" i="2"/>
  <c r="AI31" i="2"/>
  <c r="AJ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G32" i="2"/>
  <c r="AH32" i="2"/>
  <c r="AI32" i="2"/>
  <c r="AJ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G33" i="2"/>
  <c r="AH33" i="2"/>
  <c r="AI33" i="2"/>
  <c r="AJ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G34" i="2"/>
  <c r="AH34" i="2"/>
  <c r="AI34" i="2"/>
  <c r="AJ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G35" i="2"/>
  <c r="AH35" i="2"/>
  <c r="AI35" i="2"/>
  <c r="AJ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G36" i="2"/>
  <c r="AH36" i="2"/>
  <c r="AI36" i="2"/>
  <c r="AJ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G37" i="2"/>
  <c r="AH37" i="2"/>
  <c r="AI37" i="2"/>
  <c r="AJ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G38" i="2"/>
  <c r="AH38" i="2"/>
  <c r="AI38" i="2"/>
  <c r="AJ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G39" i="2"/>
  <c r="AH39" i="2"/>
  <c r="AI39" i="2"/>
  <c r="AJ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G40" i="2"/>
  <c r="AH40" i="2"/>
  <c r="AI40" i="2"/>
  <c r="AJ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G41" i="2"/>
  <c r="AH41" i="2"/>
  <c r="AI41" i="2"/>
  <c r="AJ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G42" i="2"/>
  <c r="AH42" i="2"/>
  <c r="AI42" i="2"/>
  <c r="AJ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G43" i="2"/>
  <c r="AH43" i="2"/>
  <c r="AI43" i="2"/>
  <c r="AJ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G44" i="2"/>
  <c r="AH44" i="2"/>
  <c r="AI44" i="2"/>
  <c r="AJ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G45" i="2"/>
  <c r="AH45" i="2"/>
  <c r="AI45" i="2"/>
  <c r="AJ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G46" i="2"/>
  <c r="AH46" i="2"/>
  <c r="AI46" i="2"/>
  <c r="AJ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G47" i="2"/>
  <c r="AH47" i="2"/>
  <c r="AI47" i="2"/>
  <c r="AJ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G48" i="2"/>
  <c r="AH48" i="2"/>
  <c r="AI48" i="2"/>
  <c r="AJ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G49" i="2"/>
  <c r="AH49" i="2"/>
  <c r="AI49" i="2"/>
  <c r="AJ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G50" i="2"/>
  <c r="AH50" i="2"/>
  <c r="AI50" i="2"/>
  <c r="AJ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G51" i="2"/>
  <c r="AH51" i="2"/>
  <c r="AI51" i="2"/>
  <c r="AJ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G52" i="2"/>
  <c r="AH52" i="2"/>
  <c r="AI52" i="2"/>
  <c r="AJ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G53" i="2"/>
  <c r="AH53" i="2"/>
  <c r="AI53" i="2"/>
  <c r="AJ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G54" i="2"/>
  <c r="AH54" i="2"/>
  <c r="AI54" i="2"/>
  <c r="AJ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G55" i="2"/>
  <c r="AH55" i="2"/>
  <c r="AI55" i="2"/>
  <c r="AJ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G56" i="2"/>
  <c r="AH56" i="2"/>
  <c r="AI56" i="2"/>
  <c r="AJ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G57" i="2"/>
  <c r="AH57" i="2"/>
  <c r="AI57" i="2"/>
  <c r="AJ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G58" i="2"/>
  <c r="AH58" i="2"/>
  <c r="AI58" i="2"/>
  <c r="AJ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G59" i="2"/>
  <c r="AH59" i="2"/>
  <c r="AI59" i="2"/>
  <c r="AJ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G60" i="2"/>
  <c r="AH60" i="2"/>
  <c r="AI60" i="2"/>
  <c r="AJ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G61" i="2"/>
  <c r="AH61" i="2"/>
  <c r="AI61" i="2"/>
  <c r="AJ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G62" i="2"/>
  <c r="AH62" i="2"/>
  <c r="AI62" i="2"/>
  <c r="AJ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G63" i="2"/>
  <c r="AH63" i="2"/>
  <c r="AI63" i="2"/>
  <c r="AJ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G64" i="2"/>
  <c r="AH64" i="2"/>
  <c r="AI64" i="2"/>
  <c r="AJ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G65" i="2"/>
  <c r="AH65" i="2"/>
  <c r="AI65" i="2"/>
  <c r="AJ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G66" i="2"/>
  <c r="AH66" i="2"/>
  <c r="AI66" i="2"/>
  <c r="AJ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G67" i="2"/>
  <c r="AH67" i="2"/>
  <c r="AI67" i="2"/>
  <c r="AJ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G68" i="2"/>
  <c r="AH68" i="2"/>
  <c r="AI68" i="2"/>
  <c r="AJ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G69" i="2"/>
  <c r="AH69" i="2"/>
  <c r="AI69" i="2"/>
  <c r="AJ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G70" i="2"/>
  <c r="AH70" i="2"/>
  <c r="AI70" i="2"/>
  <c r="AJ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G71" i="2"/>
  <c r="AH71" i="2"/>
  <c r="AI71" i="2"/>
  <c r="AJ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G72" i="2"/>
  <c r="AH72" i="2"/>
  <c r="AI72" i="2"/>
  <c r="AJ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G73" i="2"/>
  <c r="AH73" i="2"/>
  <c r="AI73" i="2"/>
  <c r="AJ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G74" i="2"/>
  <c r="AH74" i="2"/>
  <c r="AI74" i="2"/>
  <c r="AJ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G75" i="2"/>
  <c r="AH75" i="2"/>
  <c r="AI75" i="2"/>
  <c r="AJ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G76" i="2"/>
  <c r="AH76" i="2"/>
  <c r="AI76" i="2"/>
  <c r="AJ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G77" i="2"/>
  <c r="AH77" i="2"/>
  <c r="AI77" i="2"/>
  <c r="AJ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G78" i="2"/>
  <c r="AH78" i="2"/>
  <c r="AI78" i="2"/>
  <c r="AJ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G79" i="2"/>
  <c r="AH79" i="2"/>
  <c r="AI79" i="2"/>
  <c r="AJ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G80" i="2"/>
  <c r="AH80" i="2"/>
  <c r="AI80" i="2"/>
  <c r="AJ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G81" i="2"/>
  <c r="AH81" i="2"/>
  <c r="AI81" i="2"/>
  <c r="AJ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G82" i="2"/>
  <c r="AH82" i="2"/>
  <c r="AI82" i="2"/>
  <c r="AJ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G83" i="2"/>
  <c r="AH83" i="2"/>
  <c r="AI83" i="2"/>
  <c r="AJ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G84" i="2"/>
  <c r="AH84" i="2"/>
  <c r="AI84" i="2"/>
  <c r="AJ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G85" i="2"/>
  <c r="AH85" i="2"/>
  <c r="AI85" i="2"/>
  <c r="AJ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G86" i="2"/>
  <c r="AH86" i="2"/>
  <c r="AI86" i="2"/>
  <c r="AJ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G87" i="2"/>
  <c r="AH87" i="2"/>
  <c r="AI87" i="2"/>
  <c r="AJ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G88" i="2"/>
  <c r="AH88" i="2"/>
  <c r="AI88" i="2"/>
  <c r="AJ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G89" i="2"/>
  <c r="AH89" i="2"/>
  <c r="AI89" i="2"/>
  <c r="AJ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G90" i="2"/>
  <c r="AH90" i="2"/>
  <c r="AI90" i="2"/>
  <c r="AJ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G91" i="2"/>
  <c r="AH91" i="2"/>
  <c r="AI91" i="2"/>
  <c r="AJ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G92" i="2"/>
  <c r="AH92" i="2"/>
  <c r="AI92" i="2"/>
  <c r="AJ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G93" i="2"/>
  <c r="AH93" i="2"/>
  <c r="AI93" i="2"/>
  <c r="AJ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G94" i="2"/>
  <c r="AH94" i="2"/>
  <c r="AI94" i="2"/>
  <c r="AJ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G95" i="2"/>
  <c r="AH95" i="2"/>
  <c r="AI95" i="2"/>
  <c r="AJ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G96" i="2"/>
  <c r="AH96" i="2"/>
  <c r="AI96" i="2"/>
  <c r="AJ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G97" i="2"/>
  <c r="AH97" i="2"/>
  <c r="AI97" i="2"/>
  <c r="AJ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G98" i="2"/>
  <c r="AH98" i="2"/>
  <c r="AI98" i="2"/>
  <c r="AJ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G99" i="2"/>
  <c r="AH99" i="2"/>
  <c r="AI99" i="2"/>
  <c r="AJ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G100" i="2"/>
  <c r="AH100" i="2"/>
  <c r="AI100" i="2"/>
  <c r="AJ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G101" i="2"/>
  <c r="AH101" i="2"/>
  <c r="AI101" i="2"/>
  <c r="AJ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G102" i="2"/>
  <c r="AH102" i="2"/>
  <c r="AI102" i="2"/>
  <c r="AJ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G103" i="2"/>
  <c r="AH103" i="2"/>
  <c r="AI103" i="2"/>
  <c r="AJ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G104" i="2"/>
  <c r="AH104" i="2"/>
  <c r="AI104" i="2"/>
  <c r="AJ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AG105" i="2"/>
  <c r="AH105" i="2"/>
  <c r="AI105" i="2"/>
  <c r="AJ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AG106" i="2"/>
  <c r="AH106" i="2"/>
  <c r="AI106" i="2"/>
  <c r="AJ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G107" i="2"/>
  <c r="AH107" i="2"/>
  <c r="AI107" i="2"/>
  <c r="AJ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AG108" i="2"/>
  <c r="AH108" i="2"/>
  <c r="AI108" i="2"/>
  <c r="AJ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AG109" i="2"/>
  <c r="AH109" i="2"/>
  <c r="AI109" i="2"/>
  <c r="AJ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G110" i="2"/>
  <c r="AH110" i="2"/>
  <c r="AI110" i="2"/>
  <c r="AJ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G111" i="2"/>
  <c r="AH111" i="2"/>
  <c r="AI111" i="2"/>
  <c r="AJ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AG112" i="2"/>
  <c r="AH112" i="2"/>
  <c r="AI112" i="2"/>
  <c r="AJ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G113" i="2"/>
  <c r="AH113" i="2"/>
  <c r="AI113" i="2"/>
  <c r="AJ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G114" i="2"/>
  <c r="AH114" i="2"/>
  <c r="AI114" i="2"/>
  <c r="AJ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AG115" i="2"/>
  <c r="AH115" i="2"/>
  <c r="AI115" i="2"/>
  <c r="AJ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G116" i="2"/>
  <c r="AH116" i="2"/>
  <c r="AI116" i="2"/>
  <c r="AJ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AG117" i="2"/>
  <c r="AH117" i="2"/>
  <c r="AI117" i="2"/>
  <c r="AJ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G118" i="2"/>
  <c r="AH118" i="2"/>
  <c r="AI118" i="2"/>
  <c r="AJ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G119" i="2"/>
  <c r="AH119" i="2"/>
  <c r="AI119" i="2"/>
  <c r="AJ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AG120" i="2"/>
  <c r="AH120" i="2"/>
  <c r="AI120" i="2"/>
  <c r="AJ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AG121" i="2"/>
  <c r="AH121" i="2"/>
  <c r="AI121" i="2"/>
  <c r="AJ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G122" i="2"/>
  <c r="AH122" i="2"/>
  <c r="AI122" i="2"/>
  <c r="AJ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G123" i="2"/>
  <c r="AH123" i="2"/>
  <c r="AI123" i="2"/>
  <c r="AJ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AG124" i="2"/>
  <c r="AH124" i="2"/>
  <c r="AI124" i="2"/>
  <c r="AJ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G125" i="2"/>
  <c r="AH125" i="2"/>
  <c r="AI125" i="2"/>
  <c r="AJ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G126" i="2"/>
  <c r="AH126" i="2"/>
  <c r="AI126" i="2"/>
  <c r="AJ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AG127" i="2"/>
  <c r="AH127" i="2"/>
  <c r="AI127" i="2"/>
  <c r="AJ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G128" i="2"/>
  <c r="AH128" i="2"/>
  <c r="AI128" i="2"/>
  <c r="AJ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G129" i="2"/>
  <c r="AH129" i="2"/>
  <c r="AI129" i="2"/>
  <c r="AJ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AG130" i="2"/>
  <c r="AH130" i="2"/>
  <c r="AI130" i="2"/>
  <c r="AJ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G131" i="2"/>
  <c r="AH131" i="2"/>
  <c r="AI131" i="2"/>
  <c r="AJ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AG132" i="2"/>
  <c r="AH132" i="2"/>
  <c r="AI132" i="2"/>
  <c r="AJ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G133" i="2"/>
  <c r="AH133" i="2"/>
  <c r="AI133" i="2"/>
  <c r="AJ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G134" i="2"/>
  <c r="AH134" i="2"/>
  <c r="AI134" i="2"/>
  <c r="AJ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G135" i="2"/>
  <c r="AH135" i="2"/>
  <c r="AI135" i="2"/>
  <c r="AJ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G136" i="2"/>
  <c r="AH136" i="2"/>
  <c r="AI136" i="2"/>
  <c r="AJ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G137" i="2"/>
  <c r="AH137" i="2"/>
  <c r="AI137" i="2"/>
  <c r="AJ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AG138" i="2"/>
  <c r="AH138" i="2"/>
  <c r="AI138" i="2"/>
  <c r="AJ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AG139" i="2"/>
  <c r="AH139" i="2"/>
  <c r="AI139" i="2"/>
  <c r="AJ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G140" i="2"/>
  <c r="AH140" i="2"/>
  <c r="AI140" i="2"/>
  <c r="AJ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AG141" i="2"/>
  <c r="AH141" i="2"/>
  <c r="AI141" i="2"/>
  <c r="AJ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AG142" i="2"/>
  <c r="AH142" i="2"/>
  <c r="AI142" i="2"/>
  <c r="AJ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G143" i="2"/>
  <c r="AH143" i="2"/>
  <c r="AI143" i="2"/>
  <c r="AJ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AG144" i="2"/>
  <c r="AH144" i="2"/>
  <c r="AI144" i="2"/>
  <c r="AJ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AG145" i="2"/>
  <c r="AH145" i="2"/>
  <c r="AI145" i="2"/>
  <c r="AJ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G146" i="2"/>
  <c r="AH146" i="2"/>
  <c r="AI146" i="2"/>
  <c r="AJ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G147" i="2"/>
  <c r="AH147" i="2"/>
  <c r="AI147" i="2"/>
  <c r="AJ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AG148" i="2"/>
  <c r="AH148" i="2"/>
  <c r="AI148" i="2"/>
  <c r="AJ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G149" i="2"/>
  <c r="AH149" i="2"/>
  <c r="AI149" i="2"/>
  <c r="AJ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AG150" i="2"/>
  <c r="AH150" i="2"/>
  <c r="AI150" i="2"/>
  <c r="AJ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AG151" i="2"/>
  <c r="AH151" i="2"/>
  <c r="AI151" i="2"/>
  <c r="AJ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G152" i="2"/>
  <c r="AH152" i="2"/>
  <c r="AI152" i="2"/>
  <c r="AJ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AG153" i="2"/>
  <c r="AH153" i="2"/>
  <c r="AI153" i="2"/>
  <c r="AJ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AG154" i="2"/>
  <c r="AH154" i="2"/>
  <c r="AI154" i="2"/>
  <c r="AJ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G155" i="2"/>
  <c r="AH155" i="2"/>
  <c r="AI155" i="2"/>
  <c r="AJ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AG156" i="2"/>
  <c r="AH156" i="2"/>
  <c r="AI156" i="2"/>
  <c r="AJ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AG157" i="2"/>
  <c r="AH157" i="2"/>
  <c r="AI157" i="2"/>
  <c r="AJ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G158" i="2"/>
  <c r="AH158" i="2"/>
  <c r="AI158" i="2"/>
  <c r="AJ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G159" i="2"/>
  <c r="AH159" i="2"/>
  <c r="AI159" i="2"/>
  <c r="AJ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AG160" i="2"/>
  <c r="AH160" i="2"/>
  <c r="AI160" i="2"/>
  <c r="AJ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G161" i="2"/>
  <c r="AH161" i="2"/>
  <c r="AI161" i="2"/>
  <c r="AJ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AG162" i="2"/>
  <c r="AH162" i="2"/>
  <c r="AI162" i="2"/>
  <c r="AJ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AG163" i="2"/>
  <c r="AH163" i="2"/>
  <c r="AI163" i="2"/>
  <c r="AJ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G164" i="2"/>
  <c r="AH164" i="2"/>
  <c r="AI164" i="2"/>
  <c r="AJ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AG165" i="2"/>
  <c r="AH165" i="2"/>
  <c r="AI165" i="2"/>
  <c r="AJ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AG166" i="2"/>
  <c r="AH166" i="2"/>
  <c r="AI166" i="2"/>
  <c r="AJ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G167" i="2"/>
  <c r="AH167" i="2"/>
  <c r="AI167" i="2"/>
  <c r="AJ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AG168" i="2"/>
  <c r="AH168" i="2"/>
  <c r="AI168" i="2"/>
  <c r="AJ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AG169" i="2"/>
  <c r="AH169" i="2"/>
  <c r="AI169" i="2"/>
  <c r="AJ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G170" i="2"/>
  <c r="AH170" i="2"/>
  <c r="AI170" i="2"/>
  <c r="AJ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G171" i="2"/>
  <c r="AH171" i="2"/>
  <c r="AI171" i="2"/>
  <c r="AJ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AG172" i="2"/>
  <c r="AH172" i="2"/>
  <c r="AI172" i="2"/>
  <c r="AJ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G173" i="2"/>
  <c r="AH173" i="2"/>
  <c r="AI173" i="2"/>
  <c r="AJ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AG174" i="2"/>
  <c r="AH174" i="2"/>
  <c r="AI174" i="2"/>
  <c r="AJ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AG175" i="2"/>
  <c r="AH175" i="2"/>
  <c r="AI175" i="2"/>
  <c r="AJ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G176" i="2"/>
  <c r="AH176" i="2"/>
  <c r="AI176" i="2"/>
  <c r="AJ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AG177" i="2"/>
  <c r="AH177" i="2"/>
  <c r="AI177" i="2"/>
  <c r="AJ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G178" i="2"/>
  <c r="AH178" i="2"/>
  <c r="AI178" i="2"/>
  <c r="AJ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G179" i="2"/>
  <c r="AH179" i="2"/>
  <c r="AI179" i="2"/>
  <c r="AJ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AG180" i="2"/>
  <c r="AH180" i="2"/>
  <c r="AI180" i="2"/>
  <c r="AJ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AG181" i="2"/>
  <c r="AH181" i="2"/>
  <c r="AI181" i="2"/>
  <c r="AJ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G182" i="2"/>
  <c r="AH182" i="2"/>
  <c r="AI182" i="2"/>
  <c r="AJ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G183" i="2"/>
  <c r="AH183" i="2"/>
  <c r="AI183" i="2"/>
  <c r="AJ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AG184" i="2"/>
  <c r="AH184" i="2"/>
  <c r="AI184" i="2"/>
  <c r="AJ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G185" i="2"/>
  <c r="AH185" i="2"/>
  <c r="AI185" i="2"/>
  <c r="AJ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AG186" i="2"/>
  <c r="AH186" i="2"/>
  <c r="AI186" i="2"/>
  <c r="AJ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AG187" i="2"/>
  <c r="AH187" i="2"/>
  <c r="AI187" i="2"/>
  <c r="AJ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G188" i="2"/>
  <c r="AH188" i="2"/>
  <c r="AI188" i="2"/>
  <c r="AJ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AG189" i="2"/>
  <c r="AH189" i="2"/>
  <c r="AI189" i="2"/>
  <c r="AJ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AG190" i="2"/>
  <c r="AH190" i="2"/>
  <c r="AI190" i="2"/>
  <c r="AJ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G191" i="2"/>
  <c r="AH191" i="2"/>
  <c r="AI191" i="2"/>
  <c r="AJ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AG192" i="2"/>
  <c r="AH192" i="2"/>
  <c r="AI192" i="2"/>
  <c r="AJ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AG193" i="2"/>
  <c r="AH193" i="2"/>
  <c r="AI193" i="2"/>
  <c r="AJ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AG194" i="2"/>
  <c r="AH194" i="2"/>
  <c r="AI194" i="2"/>
  <c r="AJ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G195" i="2"/>
  <c r="AH195" i="2"/>
  <c r="AI195" i="2"/>
  <c r="AJ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AG196" i="2"/>
  <c r="AH196" i="2"/>
  <c r="AI196" i="2"/>
  <c r="AJ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AG197" i="2"/>
  <c r="AH197" i="2"/>
  <c r="AI197" i="2"/>
  <c r="AJ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AG198" i="2"/>
  <c r="AH198" i="2"/>
  <c r="AI198" i="2"/>
  <c r="AJ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AG199" i="2"/>
  <c r="AH199" i="2"/>
  <c r="AI199" i="2"/>
  <c r="AJ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AG200" i="2"/>
  <c r="AH200" i="2"/>
  <c r="AI200" i="2"/>
  <c r="AJ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AG201" i="2"/>
  <c r="AH201" i="2"/>
  <c r="AI201" i="2"/>
  <c r="AJ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G202" i="2"/>
  <c r="AH202" i="2"/>
  <c r="AI202" i="2"/>
  <c r="AJ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G203" i="2"/>
  <c r="AH203" i="2"/>
  <c r="AI203" i="2"/>
  <c r="AJ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AG204" i="2"/>
  <c r="AH204" i="2"/>
  <c r="AI204" i="2"/>
  <c r="AJ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AG205" i="2"/>
  <c r="AH205" i="2"/>
  <c r="AI205" i="2"/>
  <c r="AJ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AG206" i="2"/>
  <c r="AH206" i="2"/>
  <c r="AI206" i="2"/>
  <c r="AJ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G207" i="2"/>
  <c r="AH207" i="2"/>
  <c r="AI207" i="2"/>
  <c r="AJ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G208" i="2"/>
  <c r="AH208" i="2"/>
  <c r="AI208" i="2"/>
  <c r="AJ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AG209" i="2"/>
  <c r="AH209" i="2"/>
  <c r="AI209" i="2"/>
  <c r="AJ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AG210" i="2"/>
  <c r="AH210" i="2"/>
  <c r="AI210" i="2"/>
  <c r="AJ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G211" i="2"/>
  <c r="AH211" i="2"/>
  <c r="AI211" i="2"/>
  <c r="AJ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AG212" i="2"/>
  <c r="AH212" i="2"/>
  <c r="AI212" i="2"/>
  <c r="AJ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AG213" i="2"/>
  <c r="AH213" i="2"/>
  <c r="AI213" i="2"/>
  <c r="AJ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G214" i="2"/>
  <c r="AH214" i="2"/>
  <c r="AI214" i="2"/>
  <c r="AJ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AG215" i="2"/>
  <c r="AH215" i="2"/>
  <c r="AI215" i="2"/>
  <c r="AJ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AG216" i="2"/>
  <c r="AH216" i="2"/>
  <c r="AI216" i="2"/>
  <c r="AJ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G217" i="2"/>
  <c r="AH217" i="2"/>
  <c r="AI217" i="2"/>
  <c r="AJ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AG218" i="2"/>
  <c r="AH218" i="2"/>
  <c r="AI218" i="2"/>
  <c r="AJ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G219" i="2"/>
  <c r="AH219" i="2"/>
  <c r="AI219" i="2"/>
  <c r="AJ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G220" i="2"/>
  <c r="AH220" i="2"/>
  <c r="AI220" i="2"/>
  <c r="AJ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AG221" i="2"/>
  <c r="AH221" i="2"/>
  <c r="AI221" i="2"/>
  <c r="AJ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G222" i="2"/>
  <c r="AH222" i="2"/>
  <c r="AI222" i="2"/>
  <c r="AJ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G223" i="2"/>
  <c r="AH223" i="2"/>
  <c r="AI223" i="2"/>
  <c r="AJ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AG224" i="2"/>
  <c r="AH224" i="2"/>
  <c r="AI224" i="2"/>
  <c r="AJ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G225" i="2"/>
  <c r="AH225" i="2"/>
  <c r="AI225" i="2"/>
  <c r="AJ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G226" i="2"/>
  <c r="AH226" i="2"/>
  <c r="AI226" i="2"/>
  <c r="AJ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AG227" i="2"/>
  <c r="AH227" i="2"/>
  <c r="AI227" i="2"/>
  <c r="AJ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G228" i="2"/>
  <c r="AH228" i="2"/>
  <c r="AI228" i="2"/>
  <c r="AJ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G229" i="2"/>
  <c r="AH229" i="2"/>
  <c r="AI229" i="2"/>
  <c r="AJ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AG230" i="2"/>
  <c r="AH230" i="2"/>
  <c r="AI230" i="2"/>
  <c r="AJ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G231" i="2"/>
  <c r="AH231" i="2"/>
  <c r="AI231" i="2"/>
  <c r="AJ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G232" i="2"/>
  <c r="AH232" i="2"/>
  <c r="AI232" i="2"/>
  <c r="AJ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AG233" i="2"/>
  <c r="AH233" i="2"/>
  <c r="AI233" i="2"/>
  <c r="AJ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G234" i="2"/>
  <c r="AH234" i="2"/>
  <c r="AI234" i="2"/>
  <c r="AJ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G235" i="2"/>
  <c r="AH235" i="2"/>
  <c r="AI235" i="2"/>
  <c r="AJ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AG236" i="2"/>
  <c r="AH236" i="2"/>
  <c r="AI236" i="2"/>
  <c r="AJ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G237" i="2"/>
  <c r="AH237" i="2"/>
  <c r="AI237" i="2"/>
  <c r="AJ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G238" i="2"/>
  <c r="AH238" i="2"/>
  <c r="AI238" i="2"/>
  <c r="AJ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AG239" i="2"/>
  <c r="AH239" i="2"/>
  <c r="AI239" i="2"/>
  <c r="AJ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G240" i="2"/>
  <c r="AH240" i="2"/>
  <c r="AI240" i="2"/>
  <c r="AJ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G241" i="2"/>
  <c r="AH241" i="2"/>
  <c r="AI241" i="2"/>
  <c r="AJ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AG242" i="2"/>
  <c r="AH242" i="2"/>
  <c r="AI242" i="2"/>
  <c r="AJ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G243" i="2"/>
  <c r="AH243" i="2"/>
  <c r="AI243" i="2"/>
  <c r="AJ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G244" i="2"/>
  <c r="AH244" i="2"/>
  <c r="AI244" i="2"/>
  <c r="AJ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AG245" i="2"/>
  <c r="AH245" i="2"/>
  <c r="AI245" i="2"/>
  <c r="AJ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G246" i="2"/>
  <c r="AH246" i="2"/>
  <c r="AI246" i="2"/>
  <c r="AJ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G247" i="2"/>
  <c r="AH247" i="2"/>
  <c r="AI247" i="2"/>
  <c r="AJ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AG248" i="2"/>
  <c r="AH248" i="2"/>
  <c r="AI248" i="2"/>
  <c r="AJ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G249" i="2"/>
  <c r="AH249" i="2"/>
  <c r="AI249" i="2"/>
  <c r="AJ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G250" i="2"/>
  <c r="AH250" i="2"/>
  <c r="AI250" i="2"/>
  <c r="AJ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AG251" i="2"/>
  <c r="AH251" i="2"/>
  <c r="AI251" i="2"/>
  <c r="AJ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G252" i="2"/>
  <c r="AH252" i="2"/>
  <c r="AI252" i="2"/>
  <c r="AJ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G253" i="2"/>
  <c r="AH253" i="2"/>
  <c r="AI253" i="2"/>
  <c r="AJ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AG254" i="2"/>
  <c r="AH254" i="2"/>
  <c r="AI254" i="2"/>
  <c r="AJ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G255" i="2"/>
  <c r="AH255" i="2"/>
  <c r="AI255" i="2"/>
  <c r="AJ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G256" i="2"/>
  <c r="AH256" i="2"/>
  <c r="AI256" i="2"/>
  <c r="AJ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AG257" i="2"/>
  <c r="AH257" i="2"/>
  <c r="AI257" i="2"/>
  <c r="AJ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G258" i="2"/>
  <c r="AH258" i="2"/>
  <c r="AI258" i="2"/>
  <c r="AJ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G259" i="2"/>
  <c r="AH259" i="2"/>
  <c r="AI259" i="2"/>
  <c r="AJ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AG260" i="2"/>
  <c r="AH260" i="2"/>
  <c r="AI260" i="2"/>
  <c r="AJ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G261" i="2"/>
  <c r="AH261" i="2"/>
  <c r="AI261" i="2"/>
  <c r="AJ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G262" i="2"/>
  <c r="AH262" i="2"/>
  <c r="AI262" i="2"/>
  <c r="AJ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AG263" i="2"/>
  <c r="AH263" i="2"/>
  <c r="AI263" i="2"/>
  <c r="AJ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G264" i="2"/>
  <c r="AH264" i="2"/>
  <c r="AI264" i="2"/>
  <c r="AJ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G265" i="2"/>
  <c r="AH265" i="2"/>
  <c r="AI265" i="2"/>
  <c r="AJ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AG266" i="2"/>
  <c r="AH266" i="2"/>
  <c r="AI266" i="2"/>
  <c r="AJ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G267" i="2"/>
  <c r="AH267" i="2"/>
  <c r="AI267" i="2"/>
  <c r="AJ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G268" i="2"/>
  <c r="AH268" i="2"/>
  <c r="AI268" i="2"/>
  <c r="AJ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AG269" i="2"/>
  <c r="AH269" i="2"/>
  <c r="AI269" i="2"/>
  <c r="AJ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G270" i="2"/>
  <c r="AH270" i="2"/>
  <c r="AI270" i="2"/>
  <c r="AJ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G271" i="2"/>
  <c r="AH271" i="2"/>
  <c r="AI271" i="2"/>
  <c r="AJ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AG272" i="2"/>
  <c r="AH272" i="2"/>
  <c r="AI272" i="2"/>
  <c r="AJ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G273" i="2"/>
  <c r="AH273" i="2"/>
  <c r="AI273" i="2"/>
  <c r="AJ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G274" i="2"/>
  <c r="AH274" i="2"/>
  <c r="AI274" i="2"/>
  <c r="AJ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AG275" i="2"/>
  <c r="AH275" i="2"/>
  <c r="AI275" i="2"/>
  <c r="AJ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G276" i="2"/>
  <c r="AH276" i="2"/>
  <c r="AI276" i="2"/>
  <c r="AJ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G277" i="2"/>
  <c r="AH277" i="2"/>
  <c r="AI277" i="2"/>
  <c r="AJ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AG278" i="2"/>
  <c r="AH278" i="2"/>
  <c r="AI278" i="2"/>
  <c r="AJ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G279" i="2"/>
  <c r="AH279" i="2"/>
  <c r="AI279" i="2"/>
  <c r="AJ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G280" i="2"/>
  <c r="AH280" i="2"/>
  <c r="AI280" i="2"/>
  <c r="AJ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AG281" i="2"/>
  <c r="AH281" i="2"/>
  <c r="AI281" i="2"/>
  <c r="AJ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G282" i="2"/>
  <c r="AH282" i="2"/>
  <c r="AI282" i="2"/>
  <c r="AJ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G283" i="2"/>
  <c r="AH283" i="2"/>
  <c r="AI283" i="2"/>
  <c r="AJ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AG284" i="2"/>
  <c r="AH284" i="2"/>
  <c r="AI284" i="2"/>
  <c r="AJ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G285" i="2"/>
  <c r="AH285" i="2"/>
  <c r="AI285" i="2"/>
  <c r="AJ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G286" i="2"/>
  <c r="AH286" i="2"/>
  <c r="AI286" i="2"/>
  <c r="AJ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AG287" i="2"/>
  <c r="AH287" i="2"/>
  <c r="AI287" i="2"/>
  <c r="AJ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G288" i="2"/>
  <c r="AH288" i="2"/>
  <c r="AI288" i="2"/>
  <c r="AJ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G289" i="2"/>
  <c r="AH289" i="2"/>
  <c r="AI289" i="2"/>
  <c r="AJ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AG290" i="2"/>
  <c r="AH290" i="2"/>
  <c r="AI290" i="2"/>
  <c r="AJ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G291" i="2"/>
  <c r="AH291" i="2"/>
  <c r="AI291" i="2"/>
  <c r="AJ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G292" i="2"/>
  <c r="AH292" i="2"/>
  <c r="AI292" i="2"/>
  <c r="AJ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AG293" i="2"/>
  <c r="AH293" i="2"/>
  <c r="AI293" i="2"/>
  <c r="AJ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G294" i="2"/>
  <c r="AH294" i="2"/>
  <c r="AI294" i="2"/>
  <c r="AJ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G295" i="2"/>
  <c r="AH295" i="2"/>
  <c r="AI295" i="2"/>
  <c r="AJ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AG296" i="2"/>
  <c r="AH296" i="2"/>
  <c r="AI296" i="2"/>
  <c r="AJ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G297" i="2"/>
  <c r="AH297" i="2"/>
  <c r="AI297" i="2"/>
  <c r="AJ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G298" i="2"/>
  <c r="AH298" i="2"/>
  <c r="AI298" i="2"/>
  <c r="AJ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AG299" i="2"/>
  <c r="AH299" i="2"/>
  <c r="AI299" i="2"/>
  <c r="AJ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G300" i="2"/>
  <c r="AH300" i="2"/>
  <c r="AI300" i="2"/>
  <c r="AJ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G301" i="2"/>
  <c r="AH301" i="2"/>
  <c r="AI301" i="2"/>
  <c r="AJ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AG302" i="2"/>
  <c r="AH302" i="2"/>
  <c r="AI302" i="2"/>
  <c r="AJ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AG303" i="2"/>
  <c r="AH303" i="2"/>
  <c r="AI303" i="2"/>
  <c r="AJ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AG304" i="2"/>
  <c r="AH304" i="2"/>
  <c r="AI304" i="2"/>
  <c r="AJ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AG305" i="2"/>
  <c r="AH305" i="2"/>
  <c r="AI305" i="2"/>
  <c r="AJ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AG306" i="2"/>
  <c r="AH306" i="2"/>
  <c r="AI306" i="2"/>
  <c r="AJ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AG307" i="2"/>
  <c r="AH307" i="2"/>
  <c r="AI307" i="2"/>
  <c r="AJ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AG308" i="2"/>
  <c r="AH308" i="2"/>
  <c r="AI308" i="2"/>
  <c r="AJ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AG309" i="2"/>
  <c r="AH309" i="2"/>
  <c r="AI309" i="2"/>
  <c r="AJ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AG310" i="2"/>
  <c r="AH310" i="2"/>
  <c r="AI310" i="2"/>
  <c r="AJ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AG311" i="2"/>
  <c r="AH311" i="2"/>
  <c r="AI311" i="2"/>
  <c r="AJ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AG312" i="2"/>
  <c r="AH312" i="2"/>
  <c r="AI312" i="2"/>
  <c r="AJ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AG313" i="2"/>
  <c r="AH313" i="2"/>
  <c r="AI313" i="2"/>
  <c r="AJ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AG314" i="2"/>
  <c r="AH314" i="2"/>
  <c r="AI314" i="2"/>
  <c r="AJ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AG315" i="2"/>
  <c r="AH315" i="2"/>
  <c r="AI315" i="2"/>
  <c r="AJ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AG316" i="2"/>
  <c r="AH316" i="2"/>
  <c r="AI316" i="2"/>
  <c r="AJ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AG317" i="2"/>
  <c r="AH317" i="2"/>
  <c r="AI317" i="2"/>
  <c r="AJ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AG318" i="2"/>
  <c r="AH318" i="2"/>
  <c r="AI318" i="2"/>
  <c r="AJ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AG319" i="2"/>
  <c r="AH319" i="2"/>
  <c r="AI319" i="2"/>
  <c r="AJ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AG320" i="2"/>
  <c r="AH320" i="2"/>
  <c r="AI320" i="2"/>
  <c r="AJ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AG321" i="2"/>
  <c r="AH321" i="2"/>
  <c r="AI321" i="2"/>
  <c r="AJ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AG322" i="2"/>
  <c r="AH322" i="2"/>
  <c r="AI322" i="2"/>
  <c r="AJ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AG323" i="2"/>
  <c r="AH323" i="2"/>
  <c r="AI323" i="2"/>
  <c r="AJ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AG324" i="2"/>
  <c r="AH324" i="2"/>
  <c r="AI324" i="2"/>
  <c r="AJ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AG325" i="2"/>
  <c r="AH325" i="2"/>
  <c r="AI325" i="2"/>
  <c r="AJ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AG326" i="2"/>
  <c r="AH326" i="2"/>
  <c r="AI326" i="2"/>
  <c r="AJ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AG327" i="2"/>
  <c r="AH327" i="2"/>
  <c r="AI327" i="2"/>
  <c r="AJ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AG328" i="2"/>
  <c r="AH328" i="2"/>
  <c r="AI328" i="2"/>
  <c r="AJ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T329" i="2"/>
  <c r="U329" i="2"/>
  <c r="V329" i="2"/>
  <c r="W329" i="2"/>
  <c r="X329" i="2"/>
  <c r="Y329" i="2"/>
  <c r="Z329" i="2"/>
  <c r="AA329" i="2"/>
  <c r="AB329" i="2"/>
  <c r="AC329" i="2"/>
  <c r="AD329" i="2"/>
  <c r="AE329" i="2"/>
  <c r="AG329" i="2"/>
  <c r="AH329" i="2"/>
  <c r="AI329" i="2"/>
  <c r="AJ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T330" i="2"/>
  <c r="U330" i="2"/>
  <c r="V330" i="2"/>
  <c r="W330" i="2"/>
  <c r="X330" i="2"/>
  <c r="Y330" i="2"/>
  <c r="Z330" i="2"/>
  <c r="AA330" i="2"/>
  <c r="AB330" i="2"/>
  <c r="AC330" i="2"/>
  <c r="AD330" i="2"/>
  <c r="AE330" i="2"/>
  <c r="AG330" i="2"/>
  <c r="AH330" i="2"/>
  <c r="AI330" i="2"/>
  <c r="AJ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M331" i="2"/>
  <c r="N331" i="2"/>
  <c r="O331" i="2"/>
  <c r="P331" i="2"/>
  <c r="Q331" i="2"/>
  <c r="R331" i="2"/>
  <c r="S331" i="2"/>
  <c r="T331" i="2"/>
  <c r="U331" i="2"/>
  <c r="V331" i="2"/>
  <c r="W331" i="2"/>
  <c r="X331" i="2"/>
  <c r="Y331" i="2"/>
  <c r="Z331" i="2"/>
  <c r="AA331" i="2"/>
  <c r="AB331" i="2"/>
  <c r="AC331" i="2"/>
  <c r="AD331" i="2"/>
  <c r="AE331" i="2"/>
  <c r="AG331" i="2"/>
  <c r="AH331" i="2"/>
  <c r="AI331" i="2"/>
  <c r="AJ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T332" i="2"/>
  <c r="U332" i="2"/>
  <c r="V332" i="2"/>
  <c r="W332" i="2"/>
  <c r="X332" i="2"/>
  <c r="Y332" i="2"/>
  <c r="Z332" i="2"/>
  <c r="AA332" i="2"/>
  <c r="AB332" i="2"/>
  <c r="AC332" i="2"/>
  <c r="AD332" i="2"/>
  <c r="AE332" i="2"/>
  <c r="AG332" i="2"/>
  <c r="AH332" i="2"/>
  <c r="AI332" i="2"/>
  <c r="AJ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T333" i="2"/>
  <c r="U333" i="2"/>
  <c r="V333" i="2"/>
  <c r="W333" i="2"/>
  <c r="X333" i="2"/>
  <c r="Y333" i="2"/>
  <c r="Z333" i="2"/>
  <c r="AA333" i="2"/>
  <c r="AB333" i="2"/>
  <c r="AC333" i="2"/>
  <c r="AD333" i="2"/>
  <c r="AE333" i="2"/>
  <c r="AG333" i="2"/>
  <c r="AH333" i="2"/>
  <c r="AI333" i="2"/>
  <c r="AJ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T334" i="2"/>
  <c r="U334" i="2"/>
  <c r="V334" i="2"/>
  <c r="W334" i="2"/>
  <c r="X334" i="2"/>
  <c r="Y334" i="2"/>
  <c r="Z334" i="2"/>
  <c r="AA334" i="2"/>
  <c r="AB334" i="2"/>
  <c r="AC334" i="2"/>
  <c r="AD334" i="2"/>
  <c r="AE334" i="2"/>
  <c r="AG334" i="2"/>
  <c r="AH334" i="2"/>
  <c r="AI334" i="2"/>
  <c r="AJ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T335" i="2"/>
  <c r="U335" i="2"/>
  <c r="V335" i="2"/>
  <c r="W335" i="2"/>
  <c r="X335" i="2"/>
  <c r="Y335" i="2"/>
  <c r="Z335" i="2"/>
  <c r="AA335" i="2"/>
  <c r="AB335" i="2"/>
  <c r="AC335" i="2"/>
  <c r="AD335" i="2"/>
  <c r="AE335" i="2"/>
  <c r="AG335" i="2"/>
  <c r="AH335" i="2"/>
  <c r="AI335" i="2"/>
  <c r="AJ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T336" i="2"/>
  <c r="U336" i="2"/>
  <c r="V336" i="2"/>
  <c r="W336" i="2"/>
  <c r="X336" i="2"/>
  <c r="Y336" i="2"/>
  <c r="Z336" i="2"/>
  <c r="AA336" i="2"/>
  <c r="AB336" i="2"/>
  <c r="AC336" i="2"/>
  <c r="AD336" i="2"/>
  <c r="AE336" i="2"/>
  <c r="AG336" i="2"/>
  <c r="AH336" i="2"/>
  <c r="AI336" i="2"/>
  <c r="AJ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T337" i="2"/>
  <c r="U337" i="2"/>
  <c r="V337" i="2"/>
  <c r="W337" i="2"/>
  <c r="X337" i="2"/>
  <c r="Y337" i="2"/>
  <c r="Z337" i="2"/>
  <c r="AA337" i="2"/>
  <c r="AB337" i="2"/>
  <c r="AC337" i="2"/>
  <c r="AD337" i="2"/>
  <c r="AE337" i="2"/>
  <c r="AG337" i="2"/>
  <c r="AH337" i="2"/>
  <c r="AI337" i="2"/>
  <c r="AJ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T338" i="2"/>
  <c r="U338" i="2"/>
  <c r="V338" i="2"/>
  <c r="W338" i="2"/>
  <c r="X338" i="2"/>
  <c r="Y338" i="2"/>
  <c r="Z338" i="2"/>
  <c r="AA338" i="2"/>
  <c r="AB338" i="2"/>
  <c r="AC338" i="2"/>
  <c r="AD338" i="2"/>
  <c r="AE338" i="2"/>
  <c r="AG338" i="2"/>
  <c r="AH338" i="2"/>
  <c r="AI338" i="2"/>
  <c r="AJ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T339" i="2"/>
  <c r="U339" i="2"/>
  <c r="V339" i="2"/>
  <c r="W339" i="2"/>
  <c r="X339" i="2"/>
  <c r="Y339" i="2"/>
  <c r="Z339" i="2"/>
  <c r="AA339" i="2"/>
  <c r="AB339" i="2"/>
  <c r="AC339" i="2"/>
  <c r="AD339" i="2"/>
  <c r="AE339" i="2"/>
  <c r="AG339" i="2"/>
  <c r="AH339" i="2"/>
  <c r="AI339" i="2"/>
  <c r="AJ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T340" i="2"/>
  <c r="U340" i="2"/>
  <c r="V340" i="2"/>
  <c r="W340" i="2"/>
  <c r="X340" i="2"/>
  <c r="Y340" i="2"/>
  <c r="Z340" i="2"/>
  <c r="AA340" i="2"/>
  <c r="AB340" i="2"/>
  <c r="AC340" i="2"/>
  <c r="AD340" i="2"/>
  <c r="AE340" i="2"/>
  <c r="AG340" i="2"/>
  <c r="AH340" i="2"/>
  <c r="AI340" i="2"/>
  <c r="AJ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T341" i="2"/>
  <c r="U341" i="2"/>
  <c r="V341" i="2"/>
  <c r="W341" i="2"/>
  <c r="X341" i="2"/>
  <c r="Y341" i="2"/>
  <c r="Z341" i="2"/>
  <c r="AA341" i="2"/>
  <c r="AB341" i="2"/>
  <c r="AC341" i="2"/>
  <c r="AD341" i="2"/>
  <c r="AE341" i="2"/>
  <c r="AG341" i="2"/>
  <c r="AH341" i="2"/>
  <c r="AI341" i="2"/>
  <c r="AJ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T342" i="2"/>
  <c r="U342" i="2"/>
  <c r="V342" i="2"/>
  <c r="W342" i="2"/>
  <c r="X342" i="2"/>
  <c r="Y342" i="2"/>
  <c r="Z342" i="2"/>
  <c r="AA342" i="2"/>
  <c r="AB342" i="2"/>
  <c r="AC342" i="2"/>
  <c r="AD342" i="2"/>
  <c r="AE342" i="2"/>
  <c r="AG342" i="2"/>
  <c r="AH342" i="2"/>
  <c r="AI342" i="2"/>
  <c r="AJ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T343" i="2"/>
  <c r="U343" i="2"/>
  <c r="V343" i="2"/>
  <c r="W343" i="2"/>
  <c r="X343" i="2"/>
  <c r="Y343" i="2"/>
  <c r="Z343" i="2"/>
  <c r="AA343" i="2"/>
  <c r="AB343" i="2"/>
  <c r="AC343" i="2"/>
  <c r="AD343" i="2"/>
  <c r="AE343" i="2"/>
  <c r="AG343" i="2"/>
  <c r="AH343" i="2"/>
  <c r="AI343" i="2"/>
  <c r="AJ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T344" i="2"/>
  <c r="U344" i="2"/>
  <c r="V344" i="2"/>
  <c r="W344" i="2"/>
  <c r="X344" i="2"/>
  <c r="Y344" i="2"/>
  <c r="Z344" i="2"/>
  <c r="AA344" i="2"/>
  <c r="AB344" i="2"/>
  <c r="AC344" i="2"/>
  <c r="AD344" i="2"/>
  <c r="AE344" i="2"/>
  <c r="AG344" i="2"/>
  <c r="AH344" i="2"/>
  <c r="AI344" i="2"/>
  <c r="AJ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T345" i="2"/>
  <c r="U345" i="2"/>
  <c r="V345" i="2"/>
  <c r="W345" i="2"/>
  <c r="X345" i="2"/>
  <c r="Y345" i="2"/>
  <c r="Z345" i="2"/>
  <c r="AA345" i="2"/>
  <c r="AB345" i="2"/>
  <c r="AC345" i="2"/>
  <c r="AD345" i="2"/>
  <c r="AE345" i="2"/>
  <c r="AG345" i="2"/>
  <c r="AH345" i="2"/>
  <c r="AI345" i="2"/>
  <c r="AJ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T346" i="2"/>
  <c r="U346" i="2"/>
  <c r="V346" i="2"/>
  <c r="W346" i="2"/>
  <c r="X346" i="2"/>
  <c r="Y346" i="2"/>
  <c r="Z346" i="2"/>
  <c r="AA346" i="2"/>
  <c r="AB346" i="2"/>
  <c r="AC346" i="2"/>
  <c r="AD346" i="2"/>
  <c r="AE346" i="2"/>
  <c r="AG346" i="2"/>
  <c r="AH346" i="2"/>
  <c r="AI346" i="2"/>
  <c r="AJ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T347" i="2"/>
  <c r="U347" i="2"/>
  <c r="V347" i="2"/>
  <c r="W347" i="2"/>
  <c r="X347" i="2"/>
  <c r="Y347" i="2"/>
  <c r="Z347" i="2"/>
  <c r="AA347" i="2"/>
  <c r="AB347" i="2"/>
  <c r="AC347" i="2"/>
  <c r="AD347" i="2"/>
  <c r="AE347" i="2"/>
  <c r="AG347" i="2"/>
  <c r="AH347" i="2"/>
  <c r="AI347" i="2"/>
  <c r="AJ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T348" i="2"/>
  <c r="U348" i="2"/>
  <c r="V348" i="2"/>
  <c r="W348" i="2"/>
  <c r="X348" i="2"/>
  <c r="Y348" i="2"/>
  <c r="Z348" i="2"/>
  <c r="AA348" i="2"/>
  <c r="AB348" i="2"/>
  <c r="AC348" i="2"/>
  <c r="AD348" i="2"/>
  <c r="AE348" i="2"/>
  <c r="AG348" i="2"/>
  <c r="AH348" i="2"/>
  <c r="AI348" i="2"/>
  <c r="AJ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T349" i="2"/>
  <c r="U349" i="2"/>
  <c r="V349" i="2"/>
  <c r="W349" i="2"/>
  <c r="X349" i="2"/>
  <c r="Y349" i="2"/>
  <c r="Z349" i="2"/>
  <c r="AA349" i="2"/>
  <c r="AB349" i="2"/>
  <c r="AC349" i="2"/>
  <c r="AD349" i="2"/>
  <c r="AE349" i="2"/>
  <c r="AG349" i="2"/>
  <c r="AH349" i="2"/>
  <c r="AI349" i="2"/>
  <c r="AJ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T350" i="2"/>
  <c r="U350" i="2"/>
  <c r="V350" i="2"/>
  <c r="W350" i="2"/>
  <c r="X350" i="2"/>
  <c r="Y350" i="2"/>
  <c r="Z350" i="2"/>
  <c r="AA350" i="2"/>
  <c r="AB350" i="2"/>
  <c r="AC350" i="2"/>
  <c r="AD350" i="2"/>
  <c r="AE350" i="2"/>
  <c r="AG350" i="2"/>
  <c r="AH350" i="2"/>
  <c r="AI350" i="2"/>
  <c r="AJ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T351" i="2"/>
  <c r="U351" i="2"/>
  <c r="V351" i="2"/>
  <c r="W351" i="2"/>
  <c r="X351" i="2"/>
  <c r="Y351" i="2"/>
  <c r="Z351" i="2"/>
  <c r="AA351" i="2"/>
  <c r="AB351" i="2"/>
  <c r="AC351" i="2"/>
  <c r="AD351" i="2"/>
  <c r="AE351" i="2"/>
  <c r="AG351" i="2"/>
  <c r="AH351" i="2"/>
  <c r="AI351" i="2"/>
  <c r="AJ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T352" i="2"/>
  <c r="U352" i="2"/>
  <c r="V352" i="2"/>
  <c r="W352" i="2"/>
  <c r="X352" i="2"/>
  <c r="Y352" i="2"/>
  <c r="Z352" i="2"/>
  <c r="AA352" i="2"/>
  <c r="AB352" i="2"/>
  <c r="AC352" i="2"/>
  <c r="AD352" i="2"/>
  <c r="AE352" i="2"/>
  <c r="AG352" i="2"/>
  <c r="AH352" i="2"/>
  <c r="AI352" i="2"/>
  <c r="AJ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T353" i="2"/>
  <c r="U353" i="2"/>
  <c r="V353" i="2"/>
  <c r="W353" i="2"/>
  <c r="X353" i="2"/>
  <c r="Y353" i="2"/>
  <c r="Z353" i="2"/>
  <c r="AA353" i="2"/>
  <c r="AB353" i="2"/>
  <c r="AC353" i="2"/>
  <c r="AD353" i="2"/>
  <c r="AE353" i="2"/>
  <c r="AG353" i="2"/>
  <c r="AH353" i="2"/>
  <c r="AI353" i="2"/>
  <c r="AJ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T354" i="2"/>
  <c r="U354" i="2"/>
  <c r="V354" i="2"/>
  <c r="W354" i="2"/>
  <c r="X354" i="2"/>
  <c r="Y354" i="2"/>
  <c r="Z354" i="2"/>
  <c r="AA354" i="2"/>
  <c r="AB354" i="2"/>
  <c r="AC354" i="2"/>
  <c r="AD354" i="2"/>
  <c r="AE354" i="2"/>
  <c r="AG354" i="2"/>
  <c r="AH354" i="2"/>
  <c r="AI354" i="2"/>
  <c r="AJ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T355" i="2"/>
  <c r="U355" i="2"/>
  <c r="V355" i="2"/>
  <c r="W355" i="2"/>
  <c r="X355" i="2"/>
  <c r="Y355" i="2"/>
  <c r="Z355" i="2"/>
  <c r="AA355" i="2"/>
  <c r="AB355" i="2"/>
  <c r="AC355" i="2"/>
  <c r="AD355" i="2"/>
  <c r="AE355" i="2"/>
  <c r="AG355" i="2"/>
  <c r="AH355" i="2"/>
  <c r="AI355" i="2"/>
  <c r="AJ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T356" i="2"/>
  <c r="U356" i="2"/>
  <c r="V356" i="2"/>
  <c r="W356" i="2"/>
  <c r="X356" i="2"/>
  <c r="Y356" i="2"/>
  <c r="Z356" i="2"/>
  <c r="AA356" i="2"/>
  <c r="AB356" i="2"/>
  <c r="AC356" i="2"/>
  <c r="AD356" i="2"/>
  <c r="AE356" i="2"/>
  <c r="AG356" i="2"/>
  <c r="AH356" i="2"/>
  <c r="AI356" i="2"/>
  <c r="AJ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T357" i="2"/>
  <c r="U357" i="2"/>
  <c r="V357" i="2"/>
  <c r="W357" i="2"/>
  <c r="X357" i="2"/>
  <c r="Y357" i="2"/>
  <c r="Z357" i="2"/>
  <c r="AA357" i="2"/>
  <c r="AB357" i="2"/>
  <c r="AC357" i="2"/>
  <c r="AD357" i="2"/>
  <c r="AE357" i="2"/>
  <c r="AG357" i="2"/>
  <c r="AH357" i="2"/>
  <c r="AI357" i="2"/>
  <c r="AJ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T358" i="2"/>
  <c r="U358" i="2"/>
  <c r="V358" i="2"/>
  <c r="W358" i="2"/>
  <c r="X358" i="2"/>
  <c r="Y358" i="2"/>
  <c r="Z358" i="2"/>
  <c r="AA358" i="2"/>
  <c r="AB358" i="2"/>
  <c r="AC358" i="2"/>
  <c r="AD358" i="2"/>
  <c r="AE358" i="2"/>
  <c r="AG358" i="2"/>
  <c r="AH358" i="2"/>
  <c r="AI358" i="2"/>
  <c r="AJ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T359" i="2"/>
  <c r="U359" i="2"/>
  <c r="V359" i="2"/>
  <c r="W359" i="2"/>
  <c r="X359" i="2"/>
  <c r="Y359" i="2"/>
  <c r="Z359" i="2"/>
  <c r="AA359" i="2"/>
  <c r="AB359" i="2"/>
  <c r="AC359" i="2"/>
  <c r="AD359" i="2"/>
  <c r="AE359" i="2"/>
  <c r="AG359" i="2"/>
  <c r="AH359" i="2"/>
  <c r="AI359" i="2"/>
  <c r="AJ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T360" i="2"/>
  <c r="U360" i="2"/>
  <c r="V360" i="2"/>
  <c r="W360" i="2"/>
  <c r="X360" i="2"/>
  <c r="Y360" i="2"/>
  <c r="Z360" i="2"/>
  <c r="AA360" i="2"/>
  <c r="AB360" i="2"/>
  <c r="AC360" i="2"/>
  <c r="AD360" i="2"/>
  <c r="AE360" i="2"/>
  <c r="AG360" i="2"/>
  <c r="AH360" i="2"/>
  <c r="AI360" i="2"/>
  <c r="AJ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T361" i="2"/>
  <c r="U361" i="2"/>
  <c r="V361" i="2"/>
  <c r="W361" i="2"/>
  <c r="X361" i="2"/>
  <c r="Y361" i="2"/>
  <c r="Z361" i="2"/>
  <c r="AA361" i="2"/>
  <c r="AB361" i="2"/>
  <c r="AC361" i="2"/>
  <c r="AD361" i="2"/>
  <c r="AE361" i="2"/>
  <c r="AG361" i="2"/>
  <c r="AH361" i="2"/>
  <c r="AI361" i="2"/>
  <c r="AJ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T362" i="2"/>
  <c r="U362" i="2"/>
  <c r="V362" i="2"/>
  <c r="W362" i="2"/>
  <c r="X362" i="2"/>
  <c r="Y362" i="2"/>
  <c r="Z362" i="2"/>
  <c r="AA362" i="2"/>
  <c r="AB362" i="2"/>
  <c r="AC362" i="2"/>
  <c r="AD362" i="2"/>
  <c r="AE362" i="2"/>
  <c r="AG362" i="2"/>
  <c r="AH362" i="2"/>
  <c r="AI362" i="2"/>
  <c r="AJ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T363" i="2"/>
  <c r="U363" i="2"/>
  <c r="V363" i="2"/>
  <c r="W363" i="2"/>
  <c r="X363" i="2"/>
  <c r="Y363" i="2"/>
  <c r="Z363" i="2"/>
  <c r="AA363" i="2"/>
  <c r="AB363" i="2"/>
  <c r="AC363" i="2"/>
  <c r="AD363" i="2"/>
  <c r="AE363" i="2"/>
  <c r="AG363" i="2"/>
  <c r="AH363" i="2"/>
  <c r="AI363" i="2"/>
  <c r="AJ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T364" i="2"/>
  <c r="U364" i="2"/>
  <c r="V364" i="2"/>
  <c r="W364" i="2"/>
  <c r="X364" i="2"/>
  <c r="Y364" i="2"/>
  <c r="Z364" i="2"/>
  <c r="AA364" i="2"/>
  <c r="AB364" i="2"/>
  <c r="AC364" i="2"/>
  <c r="AD364" i="2"/>
  <c r="AE364" i="2"/>
  <c r="AG364" i="2"/>
  <c r="AH364" i="2"/>
  <c r="AI364" i="2"/>
  <c r="AJ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T365" i="2"/>
  <c r="U365" i="2"/>
  <c r="V365" i="2"/>
  <c r="W365" i="2"/>
  <c r="X365" i="2"/>
  <c r="Y365" i="2"/>
  <c r="Z365" i="2"/>
  <c r="AA365" i="2"/>
  <c r="AB365" i="2"/>
  <c r="AC365" i="2"/>
  <c r="AD365" i="2"/>
  <c r="AE365" i="2"/>
  <c r="AG365" i="2"/>
  <c r="AH365" i="2"/>
  <c r="AI365" i="2"/>
  <c r="AJ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T366" i="2"/>
  <c r="U366" i="2"/>
  <c r="V366" i="2"/>
  <c r="W366" i="2"/>
  <c r="X366" i="2"/>
  <c r="Y366" i="2"/>
  <c r="Z366" i="2"/>
  <c r="AA366" i="2"/>
  <c r="AB366" i="2"/>
  <c r="AC366" i="2"/>
  <c r="AD366" i="2"/>
  <c r="AE366" i="2"/>
  <c r="AG366" i="2"/>
  <c r="AH366" i="2"/>
  <c r="AI366" i="2"/>
  <c r="AJ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T367" i="2"/>
  <c r="U367" i="2"/>
  <c r="V367" i="2"/>
  <c r="W367" i="2"/>
  <c r="X367" i="2"/>
  <c r="Y367" i="2"/>
  <c r="Z367" i="2"/>
  <c r="AA367" i="2"/>
  <c r="AB367" i="2"/>
  <c r="AC367" i="2"/>
  <c r="AD367" i="2"/>
  <c r="AE367" i="2"/>
  <c r="AG367" i="2"/>
  <c r="AH367" i="2"/>
  <c r="AI367" i="2"/>
  <c r="AJ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T368" i="2"/>
  <c r="U368" i="2"/>
  <c r="V368" i="2"/>
  <c r="W368" i="2"/>
  <c r="X368" i="2"/>
  <c r="Y368" i="2"/>
  <c r="Z368" i="2"/>
  <c r="AA368" i="2"/>
  <c r="AB368" i="2"/>
  <c r="AC368" i="2"/>
  <c r="AD368" i="2"/>
  <c r="AE368" i="2"/>
  <c r="AG368" i="2"/>
  <c r="AH368" i="2"/>
  <c r="AI368" i="2"/>
  <c r="AJ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T369" i="2"/>
  <c r="U369" i="2"/>
  <c r="V369" i="2"/>
  <c r="W369" i="2"/>
  <c r="X369" i="2"/>
  <c r="Y369" i="2"/>
  <c r="Z369" i="2"/>
  <c r="AA369" i="2"/>
  <c r="AB369" i="2"/>
  <c r="AC369" i="2"/>
  <c r="AD369" i="2"/>
  <c r="AE369" i="2"/>
  <c r="AG369" i="2"/>
  <c r="AH369" i="2"/>
  <c r="AI369" i="2"/>
  <c r="AJ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T370" i="2"/>
  <c r="U370" i="2"/>
  <c r="V370" i="2"/>
  <c r="W370" i="2"/>
  <c r="X370" i="2"/>
  <c r="Y370" i="2"/>
  <c r="Z370" i="2"/>
  <c r="AA370" i="2"/>
  <c r="AB370" i="2"/>
  <c r="AC370" i="2"/>
  <c r="AD370" i="2"/>
  <c r="AE370" i="2"/>
  <c r="AG370" i="2"/>
  <c r="AH370" i="2"/>
  <c r="AI370" i="2"/>
  <c r="AJ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T371" i="2"/>
  <c r="U371" i="2"/>
  <c r="V371" i="2"/>
  <c r="W371" i="2"/>
  <c r="X371" i="2"/>
  <c r="Y371" i="2"/>
  <c r="Z371" i="2"/>
  <c r="AA371" i="2"/>
  <c r="AB371" i="2"/>
  <c r="AC371" i="2"/>
  <c r="AD371" i="2"/>
  <c r="AE371" i="2"/>
  <c r="AG371" i="2"/>
  <c r="AH371" i="2"/>
  <c r="AI371" i="2"/>
  <c r="AJ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T372" i="2"/>
  <c r="U372" i="2"/>
  <c r="V372" i="2"/>
  <c r="W372" i="2"/>
  <c r="X372" i="2"/>
  <c r="Y372" i="2"/>
  <c r="Z372" i="2"/>
  <c r="AA372" i="2"/>
  <c r="AB372" i="2"/>
  <c r="AC372" i="2"/>
  <c r="AD372" i="2"/>
  <c r="AE372" i="2"/>
  <c r="AG372" i="2"/>
  <c r="AH372" i="2"/>
  <c r="AI372" i="2"/>
  <c r="AJ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T373" i="2"/>
  <c r="U373" i="2"/>
  <c r="V373" i="2"/>
  <c r="W373" i="2"/>
  <c r="X373" i="2"/>
  <c r="Y373" i="2"/>
  <c r="Z373" i="2"/>
  <c r="AA373" i="2"/>
  <c r="AB373" i="2"/>
  <c r="AC373" i="2"/>
  <c r="AD373" i="2"/>
  <c r="AE373" i="2"/>
  <c r="AG373" i="2"/>
  <c r="AH373" i="2"/>
  <c r="AI373" i="2"/>
  <c r="AJ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T374" i="2"/>
  <c r="U374" i="2"/>
  <c r="V374" i="2"/>
  <c r="W374" i="2"/>
  <c r="X374" i="2"/>
  <c r="Y374" i="2"/>
  <c r="Z374" i="2"/>
  <c r="AA374" i="2"/>
  <c r="AB374" i="2"/>
  <c r="AC374" i="2"/>
  <c r="AD374" i="2"/>
  <c r="AE374" i="2"/>
  <c r="AG374" i="2"/>
  <c r="AH374" i="2"/>
  <c r="AI374" i="2"/>
  <c r="AJ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T375" i="2"/>
  <c r="U375" i="2"/>
  <c r="V375" i="2"/>
  <c r="W375" i="2"/>
  <c r="X375" i="2"/>
  <c r="Y375" i="2"/>
  <c r="Z375" i="2"/>
  <c r="AA375" i="2"/>
  <c r="AB375" i="2"/>
  <c r="AC375" i="2"/>
  <c r="AD375" i="2"/>
  <c r="AE375" i="2"/>
  <c r="AG375" i="2"/>
  <c r="AH375" i="2"/>
  <c r="AI375" i="2"/>
  <c r="AJ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T376" i="2"/>
  <c r="U376" i="2"/>
  <c r="V376" i="2"/>
  <c r="W376" i="2"/>
  <c r="X376" i="2"/>
  <c r="Y376" i="2"/>
  <c r="Z376" i="2"/>
  <c r="AA376" i="2"/>
  <c r="AB376" i="2"/>
  <c r="AC376" i="2"/>
  <c r="AD376" i="2"/>
  <c r="AE376" i="2"/>
  <c r="AG376" i="2"/>
  <c r="AH376" i="2"/>
  <c r="AI376" i="2"/>
  <c r="AJ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T377" i="2"/>
  <c r="U377" i="2"/>
  <c r="V377" i="2"/>
  <c r="W377" i="2"/>
  <c r="X377" i="2"/>
  <c r="Y377" i="2"/>
  <c r="Z377" i="2"/>
  <c r="AA377" i="2"/>
  <c r="AB377" i="2"/>
  <c r="AC377" i="2"/>
  <c r="AD377" i="2"/>
  <c r="AE377" i="2"/>
  <c r="AG377" i="2"/>
  <c r="AH377" i="2"/>
  <c r="AI377" i="2"/>
  <c r="AJ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G378" i="2"/>
  <c r="AH378" i="2"/>
  <c r="AI378" i="2"/>
  <c r="AJ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G379" i="2"/>
  <c r="AH379" i="2"/>
  <c r="AI379" i="2"/>
  <c r="AJ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T380" i="2"/>
  <c r="U380" i="2"/>
  <c r="V380" i="2"/>
  <c r="W380" i="2"/>
  <c r="X380" i="2"/>
  <c r="Y380" i="2"/>
  <c r="Z380" i="2"/>
  <c r="AA380" i="2"/>
  <c r="AB380" i="2"/>
  <c r="AC380" i="2"/>
  <c r="AD380" i="2"/>
  <c r="AE380" i="2"/>
  <c r="AG380" i="2"/>
  <c r="AH380" i="2"/>
  <c r="AI380" i="2"/>
  <c r="AJ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T381" i="2"/>
  <c r="U381" i="2"/>
  <c r="V381" i="2"/>
  <c r="W381" i="2"/>
  <c r="X381" i="2"/>
  <c r="Y381" i="2"/>
  <c r="Z381" i="2"/>
  <c r="AA381" i="2"/>
  <c r="AB381" i="2"/>
  <c r="AC381" i="2"/>
  <c r="AD381" i="2"/>
  <c r="AE381" i="2"/>
  <c r="AG381" i="2"/>
  <c r="AH381" i="2"/>
  <c r="AI381" i="2"/>
  <c r="AJ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T382" i="2"/>
  <c r="U382" i="2"/>
  <c r="V382" i="2"/>
  <c r="W382" i="2"/>
  <c r="X382" i="2"/>
  <c r="Y382" i="2"/>
  <c r="Z382" i="2"/>
  <c r="AA382" i="2"/>
  <c r="AB382" i="2"/>
  <c r="AC382" i="2"/>
  <c r="AD382" i="2"/>
  <c r="AE382" i="2"/>
  <c r="AG382" i="2"/>
  <c r="AH382" i="2"/>
  <c r="AI382" i="2"/>
  <c r="AJ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T383" i="2"/>
  <c r="U383" i="2"/>
  <c r="V383" i="2"/>
  <c r="W383" i="2"/>
  <c r="X383" i="2"/>
  <c r="Y383" i="2"/>
  <c r="Z383" i="2"/>
  <c r="AA383" i="2"/>
  <c r="AB383" i="2"/>
  <c r="AC383" i="2"/>
  <c r="AD383" i="2"/>
  <c r="AE383" i="2"/>
  <c r="AG383" i="2"/>
  <c r="AH383" i="2"/>
  <c r="AI383" i="2"/>
  <c r="AJ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T384" i="2"/>
  <c r="U384" i="2"/>
  <c r="V384" i="2"/>
  <c r="W384" i="2"/>
  <c r="X384" i="2"/>
  <c r="Y384" i="2"/>
  <c r="Z384" i="2"/>
  <c r="AA384" i="2"/>
  <c r="AB384" i="2"/>
  <c r="AC384" i="2"/>
  <c r="AD384" i="2"/>
  <c r="AE384" i="2"/>
  <c r="AG384" i="2"/>
  <c r="AH384" i="2"/>
  <c r="AI384" i="2"/>
  <c r="AJ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T385" i="2"/>
  <c r="U385" i="2"/>
  <c r="V385" i="2"/>
  <c r="W385" i="2"/>
  <c r="X385" i="2"/>
  <c r="Y385" i="2"/>
  <c r="Z385" i="2"/>
  <c r="AA385" i="2"/>
  <c r="AB385" i="2"/>
  <c r="AC385" i="2"/>
  <c r="AD385" i="2"/>
  <c r="AE385" i="2"/>
  <c r="AG385" i="2"/>
  <c r="AH385" i="2"/>
  <c r="AI385" i="2"/>
  <c r="AJ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T386" i="2"/>
  <c r="U386" i="2"/>
  <c r="V386" i="2"/>
  <c r="W386" i="2"/>
  <c r="X386" i="2"/>
  <c r="Y386" i="2"/>
  <c r="Z386" i="2"/>
  <c r="AA386" i="2"/>
  <c r="AB386" i="2"/>
  <c r="AC386" i="2"/>
  <c r="AD386" i="2"/>
  <c r="AE386" i="2"/>
  <c r="AG386" i="2"/>
  <c r="AH386" i="2"/>
  <c r="AI386" i="2"/>
  <c r="AJ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T387" i="2"/>
  <c r="U387" i="2"/>
  <c r="V387" i="2"/>
  <c r="W387" i="2"/>
  <c r="X387" i="2"/>
  <c r="Y387" i="2"/>
  <c r="Z387" i="2"/>
  <c r="AA387" i="2"/>
  <c r="AB387" i="2"/>
  <c r="AC387" i="2"/>
  <c r="AD387" i="2"/>
  <c r="AE387" i="2"/>
  <c r="AG387" i="2"/>
  <c r="AH387" i="2"/>
  <c r="AI387" i="2"/>
  <c r="AJ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T388" i="2"/>
  <c r="U388" i="2"/>
  <c r="V388" i="2"/>
  <c r="W388" i="2"/>
  <c r="X388" i="2"/>
  <c r="Y388" i="2"/>
  <c r="Z388" i="2"/>
  <c r="AA388" i="2"/>
  <c r="AB388" i="2"/>
  <c r="AC388" i="2"/>
  <c r="AD388" i="2"/>
  <c r="AE388" i="2"/>
  <c r="AG388" i="2"/>
  <c r="AH388" i="2"/>
  <c r="AI388" i="2"/>
  <c r="AJ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T389" i="2"/>
  <c r="U389" i="2"/>
  <c r="V389" i="2"/>
  <c r="W389" i="2"/>
  <c r="X389" i="2"/>
  <c r="Y389" i="2"/>
  <c r="Z389" i="2"/>
  <c r="AA389" i="2"/>
  <c r="AB389" i="2"/>
  <c r="AC389" i="2"/>
  <c r="AD389" i="2"/>
  <c r="AE389" i="2"/>
  <c r="AG389" i="2"/>
  <c r="AH389" i="2"/>
  <c r="AI389" i="2"/>
  <c r="AJ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T390" i="2"/>
  <c r="U390" i="2"/>
  <c r="V390" i="2"/>
  <c r="W390" i="2"/>
  <c r="X390" i="2"/>
  <c r="Y390" i="2"/>
  <c r="Z390" i="2"/>
  <c r="AA390" i="2"/>
  <c r="AB390" i="2"/>
  <c r="AC390" i="2"/>
  <c r="AD390" i="2"/>
  <c r="AE390" i="2"/>
  <c r="AG390" i="2"/>
  <c r="AH390" i="2"/>
  <c r="AI390" i="2"/>
  <c r="AJ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T391" i="2"/>
  <c r="U391" i="2"/>
  <c r="V391" i="2"/>
  <c r="W391" i="2"/>
  <c r="X391" i="2"/>
  <c r="Y391" i="2"/>
  <c r="Z391" i="2"/>
  <c r="AA391" i="2"/>
  <c r="AB391" i="2"/>
  <c r="AC391" i="2"/>
  <c r="AD391" i="2"/>
  <c r="AE391" i="2"/>
  <c r="AG391" i="2"/>
  <c r="AH391" i="2"/>
  <c r="AI391" i="2"/>
  <c r="AJ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T392" i="2"/>
  <c r="U392" i="2"/>
  <c r="V392" i="2"/>
  <c r="W392" i="2"/>
  <c r="X392" i="2"/>
  <c r="Y392" i="2"/>
  <c r="Z392" i="2"/>
  <c r="AA392" i="2"/>
  <c r="AB392" i="2"/>
  <c r="AC392" i="2"/>
  <c r="AD392" i="2"/>
  <c r="AE392" i="2"/>
  <c r="AG392" i="2"/>
  <c r="AH392" i="2"/>
  <c r="AI392" i="2"/>
  <c r="AJ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T393" i="2"/>
  <c r="U393" i="2"/>
  <c r="V393" i="2"/>
  <c r="W393" i="2"/>
  <c r="X393" i="2"/>
  <c r="Y393" i="2"/>
  <c r="Z393" i="2"/>
  <c r="AA393" i="2"/>
  <c r="AB393" i="2"/>
  <c r="AC393" i="2"/>
  <c r="AD393" i="2"/>
  <c r="AE393" i="2"/>
  <c r="AG393" i="2"/>
  <c r="AH393" i="2"/>
  <c r="AI393" i="2"/>
  <c r="AJ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T394" i="2"/>
  <c r="U394" i="2"/>
  <c r="V394" i="2"/>
  <c r="W394" i="2"/>
  <c r="X394" i="2"/>
  <c r="Y394" i="2"/>
  <c r="Z394" i="2"/>
  <c r="AA394" i="2"/>
  <c r="AB394" i="2"/>
  <c r="AC394" i="2"/>
  <c r="AD394" i="2"/>
  <c r="AE394" i="2"/>
  <c r="AG394" i="2"/>
  <c r="AH394" i="2"/>
  <c r="AI394" i="2"/>
  <c r="AJ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G395" i="2"/>
  <c r="AH395" i="2"/>
  <c r="AI395" i="2"/>
  <c r="AJ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T396" i="2"/>
  <c r="U396" i="2"/>
  <c r="V396" i="2"/>
  <c r="W396" i="2"/>
  <c r="X396" i="2"/>
  <c r="Y396" i="2"/>
  <c r="Z396" i="2"/>
  <c r="AA396" i="2"/>
  <c r="AB396" i="2"/>
  <c r="AC396" i="2"/>
  <c r="AD396" i="2"/>
  <c r="AE396" i="2"/>
  <c r="AG396" i="2"/>
  <c r="AH396" i="2"/>
  <c r="AI396" i="2"/>
  <c r="AJ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T397" i="2"/>
  <c r="U397" i="2"/>
  <c r="V397" i="2"/>
  <c r="W397" i="2"/>
  <c r="X397" i="2"/>
  <c r="Y397" i="2"/>
  <c r="Z397" i="2"/>
  <c r="AA397" i="2"/>
  <c r="AB397" i="2"/>
  <c r="AC397" i="2"/>
  <c r="AD397" i="2"/>
  <c r="AE397" i="2"/>
  <c r="AG397" i="2"/>
  <c r="AH397" i="2"/>
  <c r="AI397" i="2"/>
  <c r="AJ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T398" i="2"/>
  <c r="U398" i="2"/>
  <c r="V398" i="2"/>
  <c r="W398" i="2"/>
  <c r="X398" i="2"/>
  <c r="Y398" i="2"/>
  <c r="Z398" i="2"/>
  <c r="AA398" i="2"/>
  <c r="AB398" i="2"/>
  <c r="AC398" i="2"/>
  <c r="AD398" i="2"/>
  <c r="AE398" i="2"/>
  <c r="AG398" i="2"/>
  <c r="AH398" i="2"/>
  <c r="AI398" i="2"/>
  <c r="AJ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T399" i="2"/>
  <c r="U399" i="2"/>
  <c r="V399" i="2"/>
  <c r="W399" i="2"/>
  <c r="X399" i="2"/>
  <c r="Y399" i="2"/>
  <c r="Z399" i="2"/>
  <c r="AA399" i="2"/>
  <c r="AB399" i="2"/>
  <c r="AC399" i="2"/>
  <c r="AD399" i="2"/>
  <c r="AE399" i="2"/>
  <c r="AG399" i="2"/>
  <c r="AH399" i="2"/>
  <c r="AI399" i="2"/>
  <c r="AJ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T400" i="2"/>
  <c r="U400" i="2"/>
  <c r="V400" i="2"/>
  <c r="W400" i="2"/>
  <c r="X400" i="2"/>
  <c r="Y400" i="2"/>
  <c r="Z400" i="2"/>
  <c r="AA400" i="2"/>
  <c r="AB400" i="2"/>
  <c r="AC400" i="2"/>
  <c r="AD400" i="2"/>
  <c r="AE400" i="2"/>
  <c r="AG400" i="2"/>
  <c r="AH400" i="2"/>
  <c r="AI400" i="2"/>
  <c r="AJ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T401" i="2"/>
  <c r="U401" i="2"/>
  <c r="V401" i="2"/>
  <c r="W401" i="2"/>
  <c r="X401" i="2"/>
  <c r="Y401" i="2"/>
  <c r="Z401" i="2"/>
  <c r="AA401" i="2"/>
  <c r="AB401" i="2"/>
  <c r="AC401" i="2"/>
  <c r="AD401" i="2"/>
  <c r="AE401" i="2"/>
  <c r="AG401" i="2"/>
  <c r="AH401" i="2"/>
  <c r="AI401" i="2"/>
  <c r="AJ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T402" i="2"/>
  <c r="U402" i="2"/>
  <c r="V402" i="2"/>
  <c r="W402" i="2"/>
  <c r="X402" i="2"/>
  <c r="Y402" i="2"/>
  <c r="Z402" i="2"/>
  <c r="AA402" i="2"/>
  <c r="AB402" i="2"/>
  <c r="AC402" i="2"/>
  <c r="AD402" i="2"/>
  <c r="AE402" i="2"/>
  <c r="AG402" i="2"/>
  <c r="AH402" i="2"/>
  <c r="AI402" i="2"/>
  <c r="AJ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T403" i="2"/>
  <c r="U403" i="2"/>
  <c r="V403" i="2"/>
  <c r="W403" i="2"/>
  <c r="X403" i="2"/>
  <c r="Y403" i="2"/>
  <c r="Z403" i="2"/>
  <c r="AA403" i="2"/>
  <c r="AB403" i="2"/>
  <c r="AC403" i="2"/>
  <c r="AD403" i="2"/>
  <c r="AE403" i="2"/>
  <c r="AG403" i="2"/>
  <c r="AH403" i="2"/>
  <c r="AI403" i="2"/>
  <c r="AJ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T404" i="2"/>
  <c r="U404" i="2"/>
  <c r="V404" i="2"/>
  <c r="W404" i="2"/>
  <c r="X404" i="2"/>
  <c r="Y404" i="2"/>
  <c r="Z404" i="2"/>
  <c r="AA404" i="2"/>
  <c r="AB404" i="2"/>
  <c r="AC404" i="2"/>
  <c r="AD404" i="2"/>
  <c r="AE404" i="2"/>
  <c r="AG404" i="2"/>
  <c r="AH404" i="2"/>
  <c r="AI404" i="2"/>
  <c r="AJ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T405" i="2"/>
  <c r="U405" i="2"/>
  <c r="V405" i="2"/>
  <c r="W405" i="2"/>
  <c r="X405" i="2"/>
  <c r="Y405" i="2"/>
  <c r="Z405" i="2"/>
  <c r="AA405" i="2"/>
  <c r="AB405" i="2"/>
  <c r="AC405" i="2"/>
  <c r="AD405" i="2"/>
  <c r="AE405" i="2"/>
  <c r="AG405" i="2"/>
  <c r="AH405" i="2"/>
  <c r="AI405" i="2"/>
  <c r="AJ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T406" i="2"/>
  <c r="U406" i="2"/>
  <c r="V406" i="2"/>
  <c r="W406" i="2"/>
  <c r="X406" i="2"/>
  <c r="Y406" i="2"/>
  <c r="Z406" i="2"/>
  <c r="AA406" i="2"/>
  <c r="AB406" i="2"/>
  <c r="AC406" i="2"/>
  <c r="AD406" i="2"/>
  <c r="AE406" i="2"/>
  <c r="AG406" i="2"/>
  <c r="AH406" i="2"/>
  <c r="AI406" i="2"/>
  <c r="AJ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T407" i="2"/>
  <c r="U407" i="2"/>
  <c r="V407" i="2"/>
  <c r="W407" i="2"/>
  <c r="X407" i="2"/>
  <c r="Y407" i="2"/>
  <c r="Z407" i="2"/>
  <c r="AA407" i="2"/>
  <c r="AB407" i="2"/>
  <c r="AC407" i="2"/>
  <c r="AD407" i="2"/>
  <c r="AE407" i="2"/>
  <c r="AG407" i="2"/>
  <c r="AH407" i="2"/>
  <c r="AI407" i="2"/>
  <c r="AJ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T408" i="2"/>
  <c r="U408" i="2"/>
  <c r="V408" i="2"/>
  <c r="W408" i="2"/>
  <c r="X408" i="2"/>
  <c r="Y408" i="2"/>
  <c r="Z408" i="2"/>
  <c r="AA408" i="2"/>
  <c r="AB408" i="2"/>
  <c r="AC408" i="2"/>
  <c r="AD408" i="2"/>
  <c r="AE408" i="2"/>
  <c r="AG408" i="2"/>
  <c r="AH408" i="2"/>
  <c r="AI408" i="2"/>
  <c r="AJ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T409" i="2"/>
  <c r="U409" i="2"/>
  <c r="V409" i="2"/>
  <c r="W409" i="2"/>
  <c r="X409" i="2"/>
  <c r="Y409" i="2"/>
  <c r="Z409" i="2"/>
  <c r="AA409" i="2"/>
  <c r="AB409" i="2"/>
  <c r="AC409" i="2"/>
  <c r="AD409" i="2"/>
  <c r="AE409" i="2"/>
  <c r="AG409" i="2"/>
  <c r="AH409" i="2"/>
  <c r="AI409" i="2"/>
  <c r="AJ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T410" i="2"/>
  <c r="U410" i="2"/>
  <c r="V410" i="2"/>
  <c r="W410" i="2"/>
  <c r="X410" i="2"/>
  <c r="Y410" i="2"/>
  <c r="Z410" i="2"/>
  <c r="AA410" i="2"/>
  <c r="AB410" i="2"/>
  <c r="AC410" i="2"/>
  <c r="AD410" i="2"/>
  <c r="AE410" i="2"/>
  <c r="AG410" i="2"/>
  <c r="AH410" i="2"/>
  <c r="AI410" i="2"/>
  <c r="AJ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T411" i="2"/>
  <c r="U411" i="2"/>
  <c r="V411" i="2"/>
  <c r="W411" i="2"/>
  <c r="X411" i="2"/>
  <c r="Y411" i="2"/>
  <c r="Z411" i="2"/>
  <c r="AA411" i="2"/>
  <c r="AB411" i="2"/>
  <c r="AC411" i="2"/>
  <c r="AD411" i="2"/>
  <c r="AE411" i="2"/>
  <c r="AG411" i="2"/>
  <c r="AH411" i="2"/>
  <c r="AI411" i="2"/>
  <c r="AJ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T412" i="2"/>
  <c r="U412" i="2"/>
  <c r="V412" i="2"/>
  <c r="W412" i="2"/>
  <c r="X412" i="2"/>
  <c r="Y412" i="2"/>
  <c r="Z412" i="2"/>
  <c r="AA412" i="2"/>
  <c r="AB412" i="2"/>
  <c r="AC412" i="2"/>
  <c r="AD412" i="2"/>
  <c r="AE412" i="2"/>
  <c r="AG412" i="2"/>
  <c r="AH412" i="2"/>
  <c r="AI412" i="2"/>
  <c r="AJ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T413" i="2"/>
  <c r="U413" i="2"/>
  <c r="V413" i="2"/>
  <c r="W413" i="2"/>
  <c r="X413" i="2"/>
  <c r="Y413" i="2"/>
  <c r="Z413" i="2"/>
  <c r="AA413" i="2"/>
  <c r="AB413" i="2"/>
  <c r="AC413" i="2"/>
  <c r="AD413" i="2"/>
  <c r="AE413" i="2"/>
  <c r="AG413" i="2"/>
  <c r="AH413" i="2"/>
  <c r="AI413" i="2"/>
  <c r="AJ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T414" i="2"/>
  <c r="U414" i="2"/>
  <c r="V414" i="2"/>
  <c r="W414" i="2"/>
  <c r="X414" i="2"/>
  <c r="Y414" i="2"/>
  <c r="Z414" i="2"/>
  <c r="AA414" i="2"/>
  <c r="AB414" i="2"/>
  <c r="AC414" i="2"/>
  <c r="AD414" i="2"/>
  <c r="AE414" i="2"/>
  <c r="AG414" i="2"/>
  <c r="AH414" i="2"/>
  <c r="AI414" i="2"/>
  <c r="AJ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T415" i="2"/>
  <c r="U415" i="2"/>
  <c r="V415" i="2"/>
  <c r="W415" i="2"/>
  <c r="X415" i="2"/>
  <c r="Y415" i="2"/>
  <c r="Z415" i="2"/>
  <c r="AA415" i="2"/>
  <c r="AB415" i="2"/>
  <c r="AC415" i="2"/>
  <c r="AD415" i="2"/>
  <c r="AE415" i="2"/>
  <c r="AG415" i="2"/>
  <c r="AH415" i="2"/>
  <c r="AI415" i="2"/>
  <c r="AJ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T416" i="2"/>
  <c r="U416" i="2"/>
  <c r="V416" i="2"/>
  <c r="W416" i="2"/>
  <c r="X416" i="2"/>
  <c r="Y416" i="2"/>
  <c r="Z416" i="2"/>
  <c r="AA416" i="2"/>
  <c r="AB416" i="2"/>
  <c r="AC416" i="2"/>
  <c r="AD416" i="2"/>
  <c r="AE416" i="2"/>
  <c r="AG416" i="2"/>
  <c r="AH416" i="2"/>
  <c r="AI416" i="2"/>
  <c r="AJ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T417" i="2"/>
  <c r="U417" i="2"/>
  <c r="V417" i="2"/>
  <c r="W417" i="2"/>
  <c r="X417" i="2"/>
  <c r="Y417" i="2"/>
  <c r="Z417" i="2"/>
  <c r="AA417" i="2"/>
  <c r="AB417" i="2"/>
  <c r="AC417" i="2"/>
  <c r="AD417" i="2"/>
  <c r="AE417" i="2"/>
  <c r="AG417" i="2"/>
  <c r="AH417" i="2"/>
  <c r="AI417" i="2"/>
  <c r="AJ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T418" i="2"/>
  <c r="U418" i="2"/>
  <c r="V418" i="2"/>
  <c r="W418" i="2"/>
  <c r="X418" i="2"/>
  <c r="Y418" i="2"/>
  <c r="Z418" i="2"/>
  <c r="AA418" i="2"/>
  <c r="AB418" i="2"/>
  <c r="AC418" i="2"/>
  <c r="AD418" i="2"/>
  <c r="AE418" i="2"/>
  <c r="AG418" i="2"/>
  <c r="AH418" i="2"/>
  <c r="AI418" i="2"/>
  <c r="AJ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T419" i="2"/>
  <c r="U419" i="2"/>
  <c r="V419" i="2"/>
  <c r="W419" i="2"/>
  <c r="X419" i="2"/>
  <c r="Y419" i="2"/>
  <c r="Z419" i="2"/>
  <c r="AA419" i="2"/>
  <c r="AB419" i="2"/>
  <c r="AC419" i="2"/>
  <c r="AD419" i="2"/>
  <c r="AE419" i="2"/>
  <c r="AG419" i="2"/>
  <c r="AH419" i="2"/>
  <c r="AI419" i="2"/>
  <c r="AJ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T420" i="2"/>
  <c r="U420" i="2"/>
  <c r="V420" i="2"/>
  <c r="W420" i="2"/>
  <c r="X420" i="2"/>
  <c r="Y420" i="2"/>
  <c r="Z420" i="2"/>
  <c r="AA420" i="2"/>
  <c r="AB420" i="2"/>
  <c r="AC420" i="2"/>
  <c r="AD420" i="2"/>
  <c r="AE420" i="2"/>
  <c r="AG420" i="2"/>
  <c r="AH420" i="2"/>
  <c r="AI420" i="2"/>
  <c r="AJ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T421" i="2"/>
  <c r="U421" i="2"/>
  <c r="V421" i="2"/>
  <c r="W421" i="2"/>
  <c r="X421" i="2"/>
  <c r="Y421" i="2"/>
  <c r="Z421" i="2"/>
  <c r="AA421" i="2"/>
  <c r="AB421" i="2"/>
  <c r="AC421" i="2"/>
  <c r="AD421" i="2"/>
  <c r="AE421" i="2"/>
  <c r="AG421" i="2"/>
  <c r="AH421" i="2"/>
  <c r="AI421" i="2"/>
  <c r="AJ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T422" i="2"/>
  <c r="U422" i="2"/>
  <c r="V422" i="2"/>
  <c r="W422" i="2"/>
  <c r="X422" i="2"/>
  <c r="Y422" i="2"/>
  <c r="Z422" i="2"/>
  <c r="AA422" i="2"/>
  <c r="AB422" i="2"/>
  <c r="AC422" i="2"/>
  <c r="AD422" i="2"/>
  <c r="AE422" i="2"/>
  <c r="AG422" i="2"/>
  <c r="AH422" i="2"/>
  <c r="AI422" i="2"/>
  <c r="AJ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T423" i="2"/>
  <c r="U423" i="2"/>
  <c r="V423" i="2"/>
  <c r="W423" i="2"/>
  <c r="X423" i="2"/>
  <c r="Y423" i="2"/>
  <c r="Z423" i="2"/>
  <c r="AA423" i="2"/>
  <c r="AB423" i="2"/>
  <c r="AC423" i="2"/>
  <c r="AD423" i="2"/>
  <c r="AE423" i="2"/>
  <c r="AG423" i="2"/>
  <c r="AH423" i="2"/>
  <c r="AI423" i="2"/>
  <c r="AJ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T424" i="2"/>
  <c r="U424" i="2"/>
  <c r="V424" i="2"/>
  <c r="W424" i="2"/>
  <c r="X424" i="2"/>
  <c r="Y424" i="2"/>
  <c r="Z424" i="2"/>
  <c r="AA424" i="2"/>
  <c r="AB424" i="2"/>
  <c r="AC424" i="2"/>
  <c r="AD424" i="2"/>
  <c r="AE424" i="2"/>
  <c r="AG424" i="2"/>
  <c r="AH424" i="2"/>
  <c r="AI424" i="2"/>
  <c r="AJ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T425" i="2"/>
  <c r="U425" i="2"/>
  <c r="V425" i="2"/>
  <c r="W425" i="2"/>
  <c r="X425" i="2"/>
  <c r="Y425" i="2"/>
  <c r="Z425" i="2"/>
  <c r="AA425" i="2"/>
  <c r="AB425" i="2"/>
  <c r="AC425" i="2"/>
  <c r="AD425" i="2"/>
  <c r="AE425" i="2"/>
  <c r="AG425" i="2"/>
  <c r="AH425" i="2"/>
  <c r="AI425" i="2"/>
  <c r="AJ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T426" i="2"/>
  <c r="U426" i="2"/>
  <c r="V426" i="2"/>
  <c r="W426" i="2"/>
  <c r="X426" i="2"/>
  <c r="Y426" i="2"/>
  <c r="Z426" i="2"/>
  <c r="AA426" i="2"/>
  <c r="AB426" i="2"/>
  <c r="AC426" i="2"/>
  <c r="AD426" i="2"/>
  <c r="AE426" i="2"/>
  <c r="AG426" i="2"/>
  <c r="AH426" i="2"/>
  <c r="AI426" i="2"/>
  <c r="AJ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T427" i="2"/>
  <c r="U427" i="2"/>
  <c r="V427" i="2"/>
  <c r="W427" i="2"/>
  <c r="X427" i="2"/>
  <c r="Y427" i="2"/>
  <c r="Z427" i="2"/>
  <c r="AA427" i="2"/>
  <c r="AB427" i="2"/>
  <c r="AC427" i="2"/>
  <c r="AD427" i="2"/>
  <c r="AE427" i="2"/>
  <c r="AG427" i="2"/>
  <c r="AH427" i="2"/>
  <c r="AI427" i="2"/>
  <c r="AJ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T428" i="2"/>
  <c r="U428" i="2"/>
  <c r="V428" i="2"/>
  <c r="W428" i="2"/>
  <c r="X428" i="2"/>
  <c r="Y428" i="2"/>
  <c r="Z428" i="2"/>
  <c r="AA428" i="2"/>
  <c r="AB428" i="2"/>
  <c r="AC428" i="2"/>
  <c r="AD428" i="2"/>
  <c r="AE428" i="2"/>
  <c r="AG428" i="2"/>
  <c r="AH428" i="2"/>
  <c r="AI428" i="2"/>
  <c r="AJ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T429" i="2"/>
  <c r="U429" i="2"/>
  <c r="V429" i="2"/>
  <c r="W429" i="2"/>
  <c r="X429" i="2"/>
  <c r="Y429" i="2"/>
  <c r="Z429" i="2"/>
  <c r="AA429" i="2"/>
  <c r="AB429" i="2"/>
  <c r="AC429" i="2"/>
  <c r="AD429" i="2"/>
  <c r="AE429" i="2"/>
  <c r="AG429" i="2"/>
  <c r="AH429" i="2"/>
  <c r="AI429" i="2"/>
  <c r="AJ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AE430" i="2"/>
  <c r="AG430" i="2"/>
  <c r="AH430" i="2"/>
  <c r="AI430" i="2"/>
  <c r="AJ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AE431" i="2"/>
  <c r="AG431" i="2"/>
  <c r="AH431" i="2"/>
  <c r="AI431" i="2"/>
  <c r="AJ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T432" i="2"/>
  <c r="U432" i="2"/>
  <c r="V432" i="2"/>
  <c r="W432" i="2"/>
  <c r="X432" i="2"/>
  <c r="Y432" i="2"/>
  <c r="Z432" i="2"/>
  <c r="AA432" i="2"/>
  <c r="AB432" i="2"/>
  <c r="AC432" i="2"/>
  <c r="AD432" i="2"/>
  <c r="AE432" i="2"/>
  <c r="AG432" i="2"/>
  <c r="AH432" i="2"/>
  <c r="AI432" i="2"/>
  <c r="AJ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T433" i="2"/>
  <c r="U433" i="2"/>
  <c r="V433" i="2"/>
  <c r="W433" i="2"/>
  <c r="X433" i="2"/>
  <c r="Y433" i="2"/>
  <c r="Z433" i="2"/>
  <c r="AA433" i="2"/>
  <c r="AB433" i="2"/>
  <c r="AC433" i="2"/>
  <c r="AD433" i="2"/>
  <c r="AE433" i="2"/>
  <c r="AG433" i="2"/>
  <c r="AH433" i="2"/>
  <c r="AI433" i="2"/>
  <c r="AJ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T434" i="2"/>
  <c r="U434" i="2"/>
  <c r="V434" i="2"/>
  <c r="W434" i="2"/>
  <c r="X434" i="2"/>
  <c r="Y434" i="2"/>
  <c r="Z434" i="2"/>
  <c r="AA434" i="2"/>
  <c r="AB434" i="2"/>
  <c r="AC434" i="2"/>
  <c r="AD434" i="2"/>
  <c r="AE434" i="2"/>
  <c r="AG434" i="2"/>
  <c r="AH434" i="2"/>
  <c r="AI434" i="2"/>
  <c r="AJ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T435" i="2"/>
  <c r="U435" i="2"/>
  <c r="V435" i="2"/>
  <c r="W435" i="2"/>
  <c r="X435" i="2"/>
  <c r="Y435" i="2"/>
  <c r="Z435" i="2"/>
  <c r="AA435" i="2"/>
  <c r="AB435" i="2"/>
  <c r="AC435" i="2"/>
  <c r="AD435" i="2"/>
  <c r="AE435" i="2"/>
  <c r="AG435" i="2"/>
  <c r="AH435" i="2"/>
  <c r="AI435" i="2"/>
  <c r="AJ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Y436" i="2"/>
  <c r="Z436" i="2"/>
  <c r="AA436" i="2"/>
  <c r="AB436" i="2"/>
  <c r="AC436" i="2"/>
  <c r="AD436" i="2"/>
  <c r="AE436" i="2"/>
  <c r="AG436" i="2"/>
  <c r="AH436" i="2"/>
  <c r="AI436" i="2"/>
  <c r="AJ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T437" i="2"/>
  <c r="U437" i="2"/>
  <c r="V437" i="2"/>
  <c r="W437" i="2"/>
  <c r="X437" i="2"/>
  <c r="Y437" i="2"/>
  <c r="Z437" i="2"/>
  <c r="AA437" i="2"/>
  <c r="AB437" i="2"/>
  <c r="AC437" i="2"/>
  <c r="AD437" i="2"/>
  <c r="AE437" i="2"/>
  <c r="AG437" i="2"/>
  <c r="AH437" i="2"/>
  <c r="AI437" i="2"/>
  <c r="AJ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T438" i="2"/>
  <c r="U438" i="2"/>
  <c r="V438" i="2"/>
  <c r="W438" i="2"/>
  <c r="X438" i="2"/>
  <c r="Y438" i="2"/>
  <c r="Z438" i="2"/>
  <c r="AA438" i="2"/>
  <c r="AB438" i="2"/>
  <c r="AC438" i="2"/>
  <c r="AD438" i="2"/>
  <c r="AE438" i="2"/>
  <c r="AG438" i="2"/>
  <c r="AH438" i="2"/>
  <c r="AI438" i="2"/>
  <c r="AJ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T439" i="2"/>
  <c r="U439" i="2"/>
  <c r="V439" i="2"/>
  <c r="W439" i="2"/>
  <c r="X439" i="2"/>
  <c r="Y439" i="2"/>
  <c r="Z439" i="2"/>
  <c r="AA439" i="2"/>
  <c r="AB439" i="2"/>
  <c r="AC439" i="2"/>
  <c r="AD439" i="2"/>
  <c r="AE439" i="2"/>
  <c r="AG439" i="2"/>
  <c r="AH439" i="2"/>
  <c r="AI439" i="2"/>
  <c r="AJ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T440" i="2"/>
  <c r="U440" i="2"/>
  <c r="V440" i="2"/>
  <c r="W440" i="2"/>
  <c r="X440" i="2"/>
  <c r="Y440" i="2"/>
  <c r="Z440" i="2"/>
  <c r="AA440" i="2"/>
  <c r="AB440" i="2"/>
  <c r="AC440" i="2"/>
  <c r="AD440" i="2"/>
  <c r="AE440" i="2"/>
  <c r="AG440" i="2"/>
  <c r="AH440" i="2"/>
  <c r="AI440" i="2"/>
  <c r="AJ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T441" i="2"/>
  <c r="U441" i="2"/>
  <c r="V441" i="2"/>
  <c r="W441" i="2"/>
  <c r="X441" i="2"/>
  <c r="Y441" i="2"/>
  <c r="Z441" i="2"/>
  <c r="AA441" i="2"/>
  <c r="AB441" i="2"/>
  <c r="AC441" i="2"/>
  <c r="AD441" i="2"/>
  <c r="AE441" i="2"/>
  <c r="AG441" i="2"/>
  <c r="AH441" i="2"/>
  <c r="AI441" i="2"/>
  <c r="AJ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T442" i="2"/>
  <c r="U442" i="2"/>
  <c r="V442" i="2"/>
  <c r="W442" i="2"/>
  <c r="X442" i="2"/>
  <c r="Y442" i="2"/>
  <c r="Z442" i="2"/>
  <c r="AA442" i="2"/>
  <c r="AB442" i="2"/>
  <c r="AC442" i="2"/>
  <c r="AD442" i="2"/>
  <c r="AE442" i="2"/>
  <c r="AG442" i="2"/>
  <c r="AH442" i="2"/>
  <c r="AI442" i="2"/>
  <c r="AJ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T443" i="2"/>
  <c r="U443" i="2"/>
  <c r="V443" i="2"/>
  <c r="W443" i="2"/>
  <c r="X443" i="2"/>
  <c r="Y443" i="2"/>
  <c r="Z443" i="2"/>
  <c r="AA443" i="2"/>
  <c r="AB443" i="2"/>
  <c r="AC443" i="2"/>
  <c r="AD443" i="2"/>
  <c r="AE443" i="2"/>
  <c r="AG443" i="2"/>
  <c r="AH443" i="2"/>
  <c r="AI443" i="2"/>
  <c r="AJ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T444" i="2"/>
  <c r="U444" i="2"/>
  <c r="V444" i="2"/>
  <c r="W444" i="2"/>
  <c r="X444" i="2"/>
  <c r="Y444" i="2"/>
  <c r="Z444" i="2"/>
  <c r="AA444" i="2"/>
  <c r="AB444" i="2"/>
  <c r="AC444" i="2"/>
  <c r="AD444" i="2"/>
  <c r="AE444" i="2"/>
  <c r="AG444" i="2"/>
  <c r="AH444" i="2"/>
  <c r="AI444" i="2"/>
  <c r="AJ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T445" i="2"/>
  <c r="U445" i="2"/>
  <c r="V445" i="2"/>
  <c r="W445" i="2"/>
  <c r="X445" i="2"/>
  <c r="Y445" i="2"/>
  <c r="Z445" i="2"/>
  <c r="AA445" i="2"/>
  <c r="AB445" i="2"/>
  <c r="AC445" i="2"/>
  <c r="AD445" i="2"/>
  <c r="AE445" i="2"/>
  <c r="AG445" i="2"/>
  <c r="AH445" i="2"/>
  <c r="AI445" i="2"/>
  <c r="AJ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G446" i="2"/>
  <c r="AH446" i="2"/>
  <c r="AI446" i="2"/>
  <c r="AJ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T447" i="2"/>
  <c r="U447" i="2"/>
  <c r="V447" i="2"/>
  <c r="W447" i="2"/>
  <c r="X447" i="2"/>
  <c r="Y447" i="2"/>
  <c r="Z447" i="2"/>
  <c r="AA447" i="2"/>
  <c r="AB447" i="2"/>
  <c r="AC447" i="2"/>
  <c r="AD447" i="2"/>
  <c r="AE447" i="2"/>
  <c r="AG447" i="2"/>
  <c r="AH447" i="2"/>
  <c r="AI447" i="2"/>
  <c r="AJ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T448" i="2"/>
  <c r="U448" i="2"/>
  <c r="V448" i="2"/>
  <c r="W448" i="2"/>
  <c r="X448" i="2"/>
  <c r="Y448" i="2"/>
  <c r="Z448" i="2"/>
  <c r="AA448" i="2"/>
  <c r="AB448" i="2"/>
  <c r="AC448" i="2"/>
  <c r="AD448" i="2"/>
  <c r="AE448" i="2"/>
  <c r="AG448" i="2"/>
  <c r="AH448" i="2"/>
  <c r="AI448" i="2"/>
  <c r="AJ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T449" i="2"/>
  <c r="U449" i="2"/>
  <c r="V449" i="2"/>
  <c r="W449" i="2"/>
  <c r="X449" i="2"/>
  <c r="Y449" i="2"/>
  <c r="Z449" i="2"/>
  <c r="AA449" i="2"/>
  <c r="AB449" i="2"/>
  <c r="AC449" i="2"/>
  <c r="AD449" i="2"/>
  <c r="AE449" i="2"/>
  <c r="AG449" i="2"/>
  <c r="AH449" i="2"/>
  <c r="AI449" i="2"/>
  <c r="AJ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T450" i="2"/>
  <c r="U450" i="2"/>
  <c r="V450" i="2"/>
  <c r="W450" i="2"/>
  <c r="X450" i="2"/>
  <c r="Y450" i="2"/>
  <c r="Z450" i="2"/>
  <c r="AA450" i="2"/>
  <c r="AB450" i="2"/>
  <c r="AC450" i="2"/>
  <c r="AD450" i="2"/>
  <c r="AE450" i="2"/>
  <c r="AG450" i="2"/>
  <c r="AH450" i="2"/>
  <c r="AI450" i="2"/>
  <c r="AJ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T451" i="2"/>
  <c r="U451" i="2"/>
  <c r="V451" i="2"/>
  <c r="W451" i="2"/>
  <c r="X451" i="2"/>
  <c r="Y451" i="2"/>
  <c r="Z451" i="2"/>
  <c r="AA451" i="2"/>
  <c r="AB451" i="2"/>
  <c r="AC451" i="2"/>
  <c r="AD451" i="2"/>
  <c r="AE451" i="2"/>
  <c r="AG451" i="2"/>
  <c r="AH451" i="2"/>
  <c r="AI451" i="2"/>
  <c r="AJ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T452" i="2"/>
  <c r="U452" i="2"/>
  <c r="V452" i="2"/>
  <c r="W452" i="2"/>
  <c r="X452" i="2"/>
  <c r="Y452" i="2"/>
  <c r="Z452" i="2"/>
  <c r="AA452" i="2"/>
  <c r="AB452" i="2"/>
  <c r="AC452" i="2"/>
  <c r="AD452" i="2"/>
  <c r="AE452" i="2"/>
  <c r="AG452" i="2"/>
  <c r="AH452" i="2"/>
  <c r="AI452" i="2"/>
  <c r="AJ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T453" i="2"/>
  <c r="U453" i="2"/>
  <c r="V453" i="2"/>
  <c r="W453" i="2"/>
  <c r="X453" i="2"/>
  <c r="Y453" i="2"/>
  <c r="Z453" i="2"/>
  <c r="AA453" i="2"/>
  <c r="AB453" i="2"/>
  <c r="AC453" i="2"/>
  <c r="AD453" i="2"/>
  <c r="AE453" i="2"/>
  <c r="AG453" i="2"/>
  <c r="AH453" i="2"/>
  <c r="AI453" i="2"/>
  <c r="AJ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T454" i="2"/>
  <c r="U454" i="2"/>
  <c r="V454" i="2"/>
  <c r="W454" i="2"/>
  <c r="X454" i="2"/>
  <c r="Y454" i="2"/>
  <c r="Z454" i="2"/>
  <c r="AA454" i="2"/>
  <c r="AB454" i="2"/>
  <c r="AC454" i="2"/>
  <c r="AD454" i="2"/>
  <c r="AE454" i="2"/>
  <c r="AG454" i="2"/>
  <c r="AH454" i="2"/>
  <c r="AI454" i="2"/>
  <c r="AJ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T455" i="2"/>
  <c r="U455" i="2"/>
  <c r="V455" i="2"/>
  <c r="W455" i="2"/>
  <c r="X455" i="2"/>
  <c r="Y455" i="2"/>
  <c r="Z455" i="2"/>
  <c r="AA455" i="2"/>
  <c r="AB455" i="2"/>
  <c r="AC455" i="2"/>
  <c r="AD455" i="2"/>
  <c r="AE455" i="2"/>
  <c r="AG455" i="2"/>
  <c r="AH455" i="2"/>
  <c r="AI455" i="2"/>
  <c r="AJ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T456" i="2"/>
  <c r="U456" i="2"/>
  <c r="V456" i="2"/>
  <c r="W456" i="2"/>
  <c r="X456" i="2"/>
  <c r="Y456" i="2"/>
  <c r="Z456" i="2"/>
  <c r="AA456" i="2"/>
  <c r="AB456" i="2"/>
  <c r="AC456" i="2"/>
  <c r="AD456" i="2"/>
  <c r="AE456" i="2"/>
  <c r="AG456" i="2"/>
  <c r="AH456" i="2"/>
  <c r="AI456" i="2"/>
  <c r="AJ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T457" i="2"/>
  <c r="U457" i="2"/>
  <c r="V457" i="2"/>
  <c r="W457" i="2"/>
  <c r="X457" i="2"/>
  <c r="Y457" i="2"/>
  <c r="Z457" i="2"/>
  <c r="AA457" i="2"/>
  <c r="AB457" i="2"/>
  <c r="AC457" i="2"/>
  <c r="AD457" i="2"/>
  <c r="AE457" i="2"/>
  <c r="AG457" i="2"/>
  <c r="AH457" i="2"/>
  <c r="AI457" i="2"/>
  <c r="AJ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T458" i="2"/>
  <c r="U458" i="2"/>
  <c r="V458" i="2"/>
  <c r="W458" i="2"/>
  <c r="X458" i="2"/>
  <c r="Y458" i="2"/>
  <c r="Z458" i="2"/>
  <c r="AA458" i="2"/>
  <c r="AB458" i="2"/>
  <c r="AC458" i="2"/>
  <c r="AD458" i="2"/>
  <c r="AE458" i="2"/>
  <c r="AG458" i="2"/>
  <c r="AH458" i="2"/>
  <c r="AI458" i="2"/>
  <c r="AJ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T459" i="2"/>
  <c r="U459" i="2"/>
  <c r="V459" i="2"/>
  <c r="W459" i="2"/>
  <c r="X459" i="2"/>
  <c r="Y459" i="2"/>
  <c r="Z459" i="2"/>
  <c r="AA459" i="2"/>
  <c r="AB459" i="2"/>
  <c r="AC459" i="2"/>
  <c r="AD459" i="2"/>
  <c r="AE459" i="2"/>
  <c r="AG459" i="2"/>
  <c r="AH459" i="2"/>
  <c r="AI459" i="2"/>
  <c r="AJ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T460" i="2"/>
  <c r="U460" i="2"/>
  <c r="V460" i="2"/>
  <c r="W460" i="2"/>
  <c r="X460" i="2"/>
  <c r="Y460" i="2"/>
  <c r="Z460" i="2"/>
  <c r="AA460" i="2"/>
  <c r="AB460" i="2"/>
  <c r="AC460" i="2"/>
  <c r="AD460" i="2"/>
  <c r="AE460" i="2"/>
  <c r="AG460" i="2"/>
  <c r="AH460" i="2"/>
  <c r="AI460" i="2"/>
  <c r="AJ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T461" i="2"/>
  <c r="U461" i="2"/>
  <c r="V461" i="2"/>
  <c r="W461" i="2"/>
  <c r="X461" i="2"/>
  <c r="Y461" i="2"/>
  <c r="Z461" i="2"/>
  <c r="AA461" i="2"/>
  <c r="AB461" i="2"/>
  <c r="AC461" i="2"/>
  <c r="AD461" i="2"/>
  <c r="AE461" i="2"/>
  <c r="AG461" i="2"/>
  <c r="AH461" i="2"/>
  <c r="AI461" i="2"/>
  <c r="AJ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T462" i="2"/>
  <c r="U462" i="2"/>
  <c r="V462" i="2"/>
  <c r="W462" i="2"/>
  <c r="X462" i="2"/>
  <c r="Y462" i="2"/>
  <c r="Z462" i="2"/>
  <c r="AA462" i="2"/>
  <c r="AB462" i="2"/>
  <c r="AC462" i="2"/>
  <c r="AD462" i="2"/>
  <c r="AE462" i="2"/>
  <c r="AG462" i="2"/>
  <c r="AH462" i="2"/>
  <c r="AI462" i="2"/>
  <c r="AJ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T463" i="2"/>
  <c r="U463" i="2"/>
  <c r="V463" i="2"/>
  <c r="W463" i="2"/>
  <c r="X463" i="2"/>
  <c r="Y463" i="2"/>
  <c r="Z463" i="2"/>
  <c r="AA463" i="2"/>
  <c r="AB463" i="2"/>
  <c r="AC463" i="2"/>
  <c r="AD463" i="2"/>
  <c r="AE463" i="2"/>
  <c r="AG463" i="2"/>
  <c r="AH463" i="2"/>
  <c r="AI463" i="2"/>
  <c r="AJ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T464" i="2"/>
  <c r="U464" i="2"/>
  <c r="V464" i="2"/>
  <c r="W464" i="2"/>
  <c r="X464" i="2"/>
  <c r="Y464" i="2"/>
  <c r="Z464" i="2"/>
  <c r="AA464" i="2"/>
  <c r="AB464" i="2"/>
  <c r="AC464" i="2"/>
  <c r="AD464" i="2"/>
  <c r="AE464" i="2"/>
  <c r="AG464" i="2"/>
  <c r="AH464" i="2"/>
  <c r="AI464" i="2"/>
  <c r="AJ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T465" i="2"/>
  <c r="U465" i="2"/>
  <c r="V465" i="2"/>
  <c r="W465" i="2"/>
  <c r="X465" i="2"/>
  <c r="Y465" i="2"/>
  <c r="Z465" i="2"/>
  <c r="AA465" i="2"/>
  <c r="AB465" i="2"/>
  <c r="AC465" i="2"/>
  <c r="AD465" i="2"/>
  <c r="AE465" i="2"/>
  <c r="AG465" i="2"/>
  <c r="AH465" i="2"/>
  <c r="AI465" i="2"/>
  <c r="AJ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T466" i="2"/>
  <c r="U466" i="2"/>
  <c r="V466" i="2"/>
  <c r="W466" i="2"/>
  <c r="X466" i="2"/>
  <c r="Y466" i="2"/>
  <c r="Z466" i="2"/>
  <c r="AA466" i="2"/>
  <c r="AB466" i="2"/>
  <c r="AC466" i="2"/>
  <c r="AD466" i="2"/>
  <c r="AE466" i="2"/>
  <c r="AG466" i="2"/>
  <c r="AH466" i="2"/>
  <c r="AI466" i="2"/>
  <c r="AJ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T467" i="2"/>
  <c r="U467" i="2"/>
  <c r="V467" i="2"/>
  <c r="W467" i="2"/>
  <c r="X467" i="2"/>
  <c r="Y467" i="2"/>
  <c r="Z467" i="2"/>
  <c r="AA467" i="2"/>
  <c r="AB467" i="2"/>
  <c r="AC467" i="2"/>
  <c r="AD467" i="2"/>
  <c r="AE467" i="2"/>
  <c r="AG467" i="2"/>
  <c r="AH467" i="2"/>
  <c r="AI467" i="2"/>
  <c r="AJ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T468" i="2"/>
  <c r="U468" i="2"/>
  <c r="V468" i="2"/>
  <c r="W468" i="2"/>
  <c r="X468" i="2"/>
  <c r="Y468" i="2"/>
  <c r="Z468" i="2"/>
  <c r="AA468" i="2"/>
  <c r="AB468" i="2"/>
  <c r="AC468" i="2"/>
  <c r="AD468" i="2"/>
  <c r="AE468" i="2"/>
  <c r="AG468" i="2"/>
  <c r="AH468" i="2"/>
  <c r="AI468" i="2"/>
  <c r="AJ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T469" i="2"/>
  <c r="U469" i="2"/>
  <c r="V469" i="2"/>
  <c r="W469" i="2"/>
  <c r="X469" i="2"/>
  <c r="Y469" i="2"/>
  <c r="Z469" i="2"/>
  <c r="AA469" i="2"/>
  <c r="AB469" i="2"/>
  <c r="AC469" i="2"/>
  <c r="AD469" i="2"/>
  <c r="AE469" i="2"/>
  <c r="AG469" i="2"/>
  <c r="AH469" i="2"/>
  <c r="AI469" i="2"/>
  <c r="AJ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T470" i="2"/>
  <c r="U470" i="2"/>
  <c r="V470" i="2"/>
  <c r="W470" i="2"/>
  <c r="X470" i="2"/>
  <c r="Y470" i="2"/>
  <c r="Z470" i="2"/>
  <c r="AA470" i="2"/>
  <c r="AB470" i="2"/>
  <c r="AC470" i="2"/>
  <c r="AD470" i="2"/>
  <c r="AE470" i="2"/>
  <c r="AG470" i="2"/>
  <c r="AH470" i="2"/>
  <c r="AI470" i="2"/>
  <c r="AJ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T471" i="2"/>
  <c r="U471" i="2"/>
  <c r="V471" i="2"/>
  <c r="W471" i="2"/>
  <c r="X471" i="2"/>
  <c r="Y471" i="2"/>
  <c r="Z471" i="2"/>
  <c r="AA471" i="2"/>
  <c r="AB471" i="2"/>
  <c r="AC471" i="2"/>
  <c r="AD471" i="2"/>
  <c r="AE471" i="2"/>
  <c r="AG471" i="2"/>
  <c r="AH471" i="2"/>
  <c r="AI471" i="2"/>
  <c r="AJ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E472" i="2"/>
  <c r="AG472" i="2"/>
  <c r="AH472" i="2"/>
  <c r="AI472" i="2"/>
  <c r="AJ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E473" i="2"/>
  <c r="AG473" i="2"/>
  <c r="AH473" i="2"/>
  <c r="AI473" i="2"/>
  <c r="AJ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E474" i="2"/>
  <c r="AG474" i="2"/>
  <c r="AH474" i="2"/>
  <c r="AI474" i="2"/>
  <c r="AJ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E475" i="2"/>
  <c r="AG475" i="2"/>
  <c r="AH475" i="2"/>
  <c r="AI475" i="2"/>
  <c r="AJ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E476" i="2"/>
  <c r="AG476" i="2"/>
  <c r="AH476" i="2"/>
  <c r="AI476" i="2"/>
  <c r="AJ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E477" i="2"/>
  <c r="AG477" i="2"/>
  <c r="AH477" i="2"/>
  <c r="AI477" i="2"/>
  <c r="AJ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E478" i="2"/>
  <c r="AG478" i="2"/>
  <c r="AH478" i="2"/>
  <c r="AI478" i="2"/>
  <c r="AJ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E479" i="2"/>
  <c r="AG479" i="2"/>
  <c r="AH479" i="2"/>
  <c r="AI479" i="2"/>
  <c r="AJ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E480" i="2"/>
  <c r="AG480" i="2"/>
  <c r="AH480" i="2"/>
  <c r="AI480" i="2"/>
  <c r="AJ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E481" i="2"/>
  <c r="AG481" i="2"/>
  <c r="AH481" i="2"/>
  <c r="AI481" i="2"/>
  <c r="AJ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AE482" i="2"/>
  <c r="AG482" i="2"/>
  <c r="AH482" i="2"/>
  <c r="AI482" i="2"/>
  <c r="AJ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T483" i="2"/>
  <c r="U483" i="2"/>
  <c r="V483" i="2"/>
  <c r="W483" i="2"/>
  <c r="X483" i="2"/>
  <c r="Y483" i="2"/>
  <c r="Z483" i="2"/>
  <c r="AA483" i="2"/>
  <c r="AB483" i="2"/>
  <c r="AC483" i="2"/>
  <c r="AD483" i="2"/>
  <c r="AE483" i="2"/>
  <c r="AG483" i="2"/>
  <c r="AH483" i="2"/>
  <c r="AI483" i="2"/>
  <c r="AJ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T484" i="2"/>
  <c r="U484" i="2"/>
  <c r="V484" i="2"/>
  <c r="W484" i="2"/>
  <c r="X484" i="2"/>
  <c r="Y484" i="2"/>
  <c r="Z484" i="2"/>
  <c r="AA484" i="2"/>
  <c r="AB484" i="2"/>
  <c r="AC484" i="2"/>
  <c r="AD484" i="2"/>
  <c r="AE484" i="2"/>
  <c r="AG484" i="2"/>
  <c r="AH484" i="2"/>
  <c r="AI484" i="2"/>
  <c r="AJ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T485" i="2"/>
  <c r="U485" i="2"/>
  <c r="V485" i="2"/>
  <c r="W485" i="2"/>
  <c r="X485" i="2"/>
  <c r="Y485" i="2"/>
  <c r="Z485" i="2"/>
  <c r="AA485" i="2"/>
  <c r="AB485" i="2"/>
  <c r="AC485" i="2"/>
  <c r="AD485" i="2"/>
  <c r="AE485" i="2"/>
  <c r="AG485" i="2"/>
  <c r="AH485" i="2"/>
  <c r="AI485" i="2"/>
  <c r="AJ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T486" i="2"/>
  <c r="U486" i="2"/>
  <c r="V486" i="2"/>
  <c r="W486" i="2"/>
  <c r="X486" i="2"/>
  <c r="Y486" i="2"/>
  <c r="Z486" i="2"/>
  <c r="AA486" i="2"/>
  <c r="AB486" i="2"/>
  <c r="AC486" i="2"/>
  <c r="AD486" i="2"/>
  <c r="AE486" i="2"/>
  <c r="AG486" i="2"/>
  <c r="AH486" i="2"/>
  <c r="AI486" i="2"/>
  <c r="AJ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T487" i="2"/>
  <c r="U487" i="2"/>
  <c r="V487" i="2"/>
  <c r="W487" i="2"/>
  <c r="X487" i="2"/>
  <c r="Y487" i="2"/>
  <c r="Z487" i="2"/>
  <c r="AA487" i="2"/>
  <c r="AB487" i="2"/>
  <c r="AC487" i="2"/>
  <c r="AD487" i="2"/>
  <c r="AE487" i="2"/>
  <c r="AG487" i="2"/>
  <c r="AH487" i="2"/>
  <c r="AI487" i="2"/>
  <c r="AJ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T488" i="2"/>
  <c r="U488" i="2"/>
  <c r="V488" i="2"/>
  <c r="W488" i="2"/>
  <c r="X488" i="2"/>
  <c r="Y488" i="2"/>
  <c r="Z488" i="2"/>
  <c r="AA488" i="2"/>
  <c r="AB488" i="2"/>
  <c r="AC488" i="2"/>
  <c r="AD488" i="2"/>
  <c r="AE488" i="2"/>
  <c r="AG488" i="2"/>
  <c r="AH488" i="2"/>
  <c r="AI488" i="2"/>
  <c r="AJ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T489" i="2"/>
  <c r="U489" i="2"/>
  <c r="V489" i="2"/>
  <c r="W489" i="2"/>
  <c r="X489" i="2"/>
  <c r="Y489" i="2"/>
  <c r="Z489" i="2"/>
  <c r="AA489" i="2"/>
  <c r="AB489" i="2"/>
  <c r="AC489" i="2"/>
  <c r="AD489" i="2"/>
  <c r="AE489" i="2"/>
  <c r="AG489" i="2"/>
  <c r="AH489" i="2"/>
  <c r="AI489" i="2"/>
  <c r="AJ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T490" i="2"/>
  <c r="U490" i="2"/>
  <c r="V490" i="2"/>
  <c r="W490" i="2"/>
  <c r="X490" i="2"/>
  <c r="Y490" i="2"/>
  <c r="Z490" i="2"/>
  <c r="AA490" i="2"/>
  <c r="AB490" i="2"/>
  <c r="AC490" i="2"/>
  <c r="AD490" i="2"/>
  <c r="AE490" i="2"/>
  <c r="AG490" i="2"/>
  <c r="AH490" i="2"/>
  <c r="AI490" i="2"/>
  <c r="AJ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T491" i="2"/>
  <c r="U491" i="2"/>
  <c r="V491" i="2"/>
  <c r="W491" i="2"/>
  <c r="X491" i="2"/>
  <c r="Y491" i="2"/>
  <c r="Z491" i="2"/>
  <c r="AA491" i="2"/>
  <c r="AB491" i="2"/>
  <c r="AC491" i="2"/>
  <c r="AD491" i="2"/>
  <c r="AE491" i="2"/>
  <c r="AG491" i="2"/>
  <c r="AH491" i="2"/>
  <c r="AI491" i="2"/>
  <c r="AJ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T492" i="2"/>
  <c r="U492" i="2"/>
  <c r="V492" i="2"/>
  <c r="W492" i="2"/>
  <c r="X492" i="2"/>
  <c r="Y492" i="2"/>
  <c r="Z492" i="2"/>
  <c r="AA492" i="2"/>
  <c r="AB492" i="2"/>
  <c r="AC492" i="2"/>
  <c r="AD492" i="2"/>
  <c r="AE492" i="2"/>
  <c r="AG492" i="2"/>
  <c r="AH492" i="2"/>
  <c r="AI492" i="2"/>
  <c r="AJ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T493" i="2"/>
  <c r="U493" i="2"/>
  <c r="V493" i="2"/>
  <c r="W493" i="2"/>
  <c r="X493" i="2"/>
  <c r="Y493" i="2"/>
  <c r="Z493" i="2"/>
  <c r="AA493" i="2"/>
  <c r="AB493" i="2"/>
  <c r="AC493" i="2"/>
  <c r="AD493" i="2"/>
  <c r="AE493" i="2"/>
  <c r="AG493" i="2"/>
  <c r="AH493" i="2"/>
  <c r="AI493" i="2"/>
  <c r="AJ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T494" i="2"/>
  <c r="U494" i="2"/>
  <c r="V494" i="2"/>
  <c r="W494" i="2"/>
  <c r="X494" i="2"/>
  <c r="Y494" i="2"/>
  <c r="Z494" i="2"/>
  <c r="AA494" i="2"/>
  <c r="AB494" i="2"/>
  <c r="AC494" i="2"/>
  <c r="AD494" i="2"/>
  <c r="AE494" i="2"/>
  <c r="AG494" i="2"/>
  <c r="AH494" i="2"/>
  <c r="AI494" i="2"/>
  <c r="AJ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T495" i="2"/>
  <c r="U495" i="2"/>
  <c r="V495" i="2"/>
  <c r="W495" i="2"/>
  <c r="X495" i="2"/>
  <c r="Y495" i="2"/>
  <c r="Z495" i="2"/>
  <c r="AA495" i="2"/>
  <c r="AB495" i="2"/>
  <c r="AC495" i="2"/>
  <c r="AD495" i="2"/>
  <c r="AE495" i="2"/>
  <c r="AG495" i="2"/>
  <c r="AH495" i="2"/>
  <c r="AI495" i="2"/>
  <c r="AJ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T496" i="2"/>
  <c r="U496" i="2"/>
  <c r="V496" i="2"/>
  <c r="W496" i="2"/>
  <c r="X496" i="2"/>
  <c r="Y496" i="2"/>
  <c r="Z496" i="2"/>
  <c r="AA496" i="2"/>
  <c r="AB496" i="2"/>
  <c r="AC496" i="2"/>
  <c r="AD496" i="2"/>
  <c r="AE496" i="2"/>
  <c r="AG496" i="2"/>
  <c r="AH496" i="2"/>
  <c r="AI496" i="2"/>
  <c r="AJ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T497" i="2"/>
  <c r="U497" i="2"/>
  <c r="V497" i="2"/>
  <c r="W497" i="2"/>
  <c r="X497" i="2"/>
  <c r="Y497" i="2"/>
  <c r="Z497" i="2"/>
  <c r="AA497" i="2"/>
  <c r="AB497" i="2"/>
  <c r="AC497" i="2"/>
  <c r="AD497" i="2"/>
  <c r="AE497" i="2"/>
  <c r="AG497" i="2"/>
  <c r="AH497" i="2"/>
  <c r="AI497" i="2"/>
  <c r="AJ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T498" i="2"/>
  <c r="U498" i="2"/>
  <c r="V498" i="2"/>
  <c r="W498" i="2"/>
  <c r="X498" i="2"/>
  <c r="Y498" i="2"/>
  <c r="Z498" i="2"/>
  <c r="AA498" i="2"/>
  <c r="AB498" i="2"/>
  <c r="AC498" i="2"/>
  <c r="AD498" i="2"/>
  <c r="AE498" i="2"/>
  <c r="AG498" i="2"/>
  <c r="AH498" i="2"/>
  <c r="AI498" i="2"/>
  <c r="AJ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T499" i="2"/>
  <c r="U499" i="2"/>
  <c r="V499" i="2"/>
  <c r="W499" i="2"/>
  <c r="X499" i="2"/>
  <c r="Y499" i="2"/>
  <c r="Z499" i="2"/>
  <c r="AA499" i="2"/>
  <c r="AB499" i="2"/>
  <c r="AC499" i="2"/>
  <c r="AD499" i="2"/>
  <c r="AE499" i="2"/>
  <c r="AG499" i="2"/>
  <c r="AH499" i="2"/>
  <c r="AI499" i="2"/>
  <c r="AJ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T500" i="2"/>
  <c r="U500" i="2"/>
  <c r="V500" i="2"/>
  <c r="W500" i="2"/>
  <c r="X500" i="2"/>
  <c r="Y500" i="2"/>
  <c r="Z500" i="2"/>
  <c r="AA500" i="2"/>
  <c r="AB500" i="2"/>
  <c r="AC500" i="2"/>
  <c r="AD500" i="2"/>
  <c r="AE500" i="2"/>
  <c r="AG500" i="2"/>
  <c r="AH500" i="2"/>
  <c r="AI500" i="2"/>
  <c r="AJ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T501" i="2"/>
  <c r="U501" i="2"/>
  <c r="V501" i="2"/>
  <c r="W501" i="2"/>
  <c r="X501" i="2"/>
  <c r="Y501" i="2"/>
  <c r="Z501" i="2"/>
  <c r="AA501" i="2"/>
  <c r="AB501" i="2"/>
  <c r="AC501" i="2"/>
  <c r="AD501" i="2"/>
  <c r="AE501" i="2"/>
  <c r="AG501" i="2"/>
  <c r="AH501" i="2"/>
  <c r="AI501" i="2"/>
  <c r="AJ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T502" i="2"/>
  <c r="U502" i="2"/>
  <c r="V502" i="2"/>
  <c r="W502" i="2"/>
  <c r="X502" i="2"/>
  <c r="Y502" i="2"/>
  <c r="Z502" i="2"/>
  <c r="AA502" i="2"/>
  <c r="AB502" i="2"/>
  <c r="AC502" i="2"/>
  <c r="AD502" i="2"/>
  <c r="AE502" i="2"/>
  <c r="AG502" i="2"/>
  <c r="AH502" i="2"/>
  <c r="AI502" i="2"/>
  <c r="AJ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T503" i="2"/>
  <c r="U503" i="2"/>
  <c r="V503" i="2"/>
  <c r="W503" i="2"/>
  <c r="X503" i="2"/>
  <c r="Y503" i="2"/>
  <c r="Z503" i="2"/>
  <c r="AA503" i="2"/>
  <c r="AB503" i="2"/>
  <c r="AC503" i="2"/>
  <c r="AD503" i="2"/>
  <c r="AE503" i="2"/>
  <c r="AG503" i="2"/>
  <c r="AH503" i="2"/>
  <c r="AI503" i="2"/>
  <c r="AJ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T504" i="2"/>
  <c r="U504" i="2"/>
  <c r="V504" i="2"/>
  <c r="W504" i="2"/>
  <c r="X504" i="2"/>
  <c r="Y504" i="2"/>
  <c r="Z504" i="2"/>
  <c r="AA504" i="2"/>
  <c r="AB504" i="2"/>
  <c r="AC504" i="2"/>
  <c r="AD504" i="2"/>
  <c r="AE504" i="2"/>
  <c r="AG504" i="2"/>
  <c r="AH504" i="2"/>
  <c r="AI504" i="2"/>
  <c r="AJ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T505" i="2"/>
  <c r="U505" i="2"/>
  <c r="V505" i="2"/>
  <c r="W505" i="2"/>
  <c r="X505" i="2"/>
  <c r="Y505" i="2"/>
  <c r="Z505" i="2"/>
  <c r="AA505" i="2"/>
  <c r="AB505" i="2"/>
  <c r="AC505" i="2"/>
  <c r="AD505" i="2"/>
  <c r="AE505" i="2"/>
  <c r="AG505" i="2"/>
  <c r="AH505" i="2"/>
  <c r="AI505" i="2"/>
  <c r="AJ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T506" i="2"/>
  <c r="U506" i="2"/>
  <c r="V506" i="2"/>
  <c r="W506" i="2"/>
  <c r="X506" i="2"/>
  <c r="Y506" i="2"/>
  <c r="Z506" i="2"/>
  <c r="AA506" i="2"/>
  <c r="AB506" i="2"/>
  <c r="AC506" i="2"/>
  <c r="AD506" i="2"/>
  <c r="AE506" i="2"/>
  <c r="AG506" i="2"/>
  <c r="AH506" i="2"/>
  <c r="AI506" i="2"/>
  <c r="AJ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T507" i="2"/>
  <c r="U507" i="2"/>
  <c r="V507" i="2"/>
  <c r="W507" i="2"/>
  <c r="X507" i="2"/>
  <c r="Y507" i="2"/>
  <c r="Z507" i="2"/>
  <c r="AA507" i="2"/>
  <c r="AB507" i="2"/>
  <c r="AC507" i="2"/>
  <c r="AD507" i="2"/>
  <c r="AE507" i="2"/>
  <c r="AG507" i="2"/>
  <c r="AH507" i="2"/>
  <c r="AI507" i="2"/>
  <c r="AJ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T508" i="2"/>
  <c r="U508" i="2"/>
  <c r="V508" i="2"/>
  <c r="W508" i="2"/>
  <c r="X508" i="2"/>
  <c r="Y508" i="2"/>
  <c r="Z508" i="2"/>
  <c r="AA508" i="2"/>
  <c r="AB508" i="2"/>
  <c r="AC508" i="2"/>
  <c r="AD508" i="2"/>
  <c r="AE508" i="2"/>
  <c r="AG508" i="2"/>
  <c r="AH508" i="2"/>
  <c r="AI508" i="2"/>
  <c r="AJ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G509" i="2"/>
  <c r="AH509" i="2"/>
  <c r="AI509" i="2"/>
  <c r="AJ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T510" i="2"/>
  <c r="U510" i="2"/>
  <c r="V510" i="2"/>
  <c r="W510" i="2"/>
  <c r="X510" i="2"/>
  <c r="Y510" i="2"/>
  <c r="Z510" i="2"/>
  <c r="AA510" i="2"/>
  <c r="AB510" i="2"/>
  <c r="AC510" i="2"/>
  <c r="AD510" i="2"/>
  <c r="AE510" i="2"/>
  <c r="AG510" i="2"/>
  <c r="AH510" i="2"/>
  <c r="AI510" i="2"/>
  <c r="AJ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T511" i="2"/>
  <c r="U511" i="2"/>
  <c r="V511" i="2"/>
  <c r="W511" i="2"/>
  <c r="X511" i="2"/>
  <c r="Y511" i="2"/>
  <c r="Z511" i="2"/>
  <c r="AA511" i="2"/>
  <c r="AB511" i="2"/>
  <c r="AC511" i="2"/>
  <c r="AD511" i="2"/>
  <c r="AE511" i="2"/>
  <c r="AG511" i="2"/>
  <c r="AH511" i="2"/>
  <c r="AI511" i="2"/>
  <c r="AJ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T512" i="2"/>
  <c r="U512" i="2"/>
  <c r="V512" i="2"/>
  <c r="W512" i="2"/>
  <c r="X512" i="2"/>
  <c r="Y512" i="2"/>
  <c r="Z512" i="2"/>
  <c r="AA512" i="2"/>
  <c r="AB512" i="2"/>
  <c r="AC512" i="2"/>
  <c r="AD512" i="2"/>
  <c r="AE512" i="2"/>
  <c r="AG512" i="2"/>
  <c r="AH512" i="2"/>
  <c r="AI512" i="2"/>
  <c r="AJ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T513" i="2"/>
  <c r="U513" i="2"/>
  <c r="V513" i="2"/>
  <c r="W513" i="2"/>
  <c r="X513" i="2"/>
  <c r="Y513" i="2"/>
  <c r="Z513" i="2"/>
  <c r="AA513" i="2"/>
  <c r="AB513" i="2"/>
  <c r="AC513" i="2"/>
  <c r="AD513" i="2"/>
  <c r="AE513" i="2"/>
  <c r="AG513" i="2"/>
  <c r="AH513" i="2"/>
  <c r="AI513" i="2"/>
  <c r="AJ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T514" i="2"/>
  <c r="U514" i="2"/>
  <c r="V514" i="2"/>
  <c r="W514" i="2"/>
  <c r="X514" i="2"/>
  <c r="Y514" i="2"/>
  <c r="Z514" i="2"/>
  <c r="AA514" i="2"/>
  <c r="AB514" i="2"/>
  <c r="AC514" i="2"/>
  <c r="AD514" i="2"/>
  <c r="AE514" i="2"/>
  <c r="AG514" i="2"/>
  <c r="AH514" i="2"/>
  <c r="AI514" i="2"/>
  <c r="AJ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T515" i="2"/>
  <c r="U515" i="2"/>
  <c r="V515" i="2"/>
  <c r="W515" i="2"/>
  <c r="X515" i="2"/>
  <c r="Y515" i="2"/>
  <c r="Z515" i="2"/>
  <c r="AA515" i="2"/>
  <c r="AB515" i="2"/>
  <c r="AC515" i="2"/>
  <c r="AD515" i="2"/>
  <c r="AE515" i="2"/>
  <c r="AG515" i="2"/>
  <c r="AH515" i="2"/>
  <c r="AI515" i="2"/>
  <c r="AJ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T516" i="2"/>
  <c r="U516" i="2"/>
  <c r="V516" i="2"/>
  <c r="W516" i="2"/>
  <c r="X516" i="2"/>
  <c r="Y516" i="2"/>
  <c r="Z516" i="2"/>
  <c r="AA516" i="2"/>
  <c r="AB516" i="2"/>
  <c r="AC516" i="2"/>
  <c r="AD516" i="2"/>
  <c r="AE516" i="2"/>
  <c r="AG516" i="2"/>
  <c r="AH516" i="2"/>
  <c r="AI516" i="2"/>
  <c r="AJ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T517" i="2"/>
  <c r="U517" i="2"/>
  <c r="V517" i="2"/>
  <c r="W517" i="2"/>
  <c r="X517" i="2"/>
  <c r="Y517" i="2"/>
  <c r="Z517" i="2"/>
  <c r="AA517" i="2"/>
  <c r="AB517" i="2"/>
  <c r="AC517" i="2"/>
  <c r="AD517" i="2"/>
  <c r="AE517" i="2"/>
  <c r="AG517" i="2"/>
  <c r="AH517" i="2"/>
  <c r="AI517" i="2"/>
  <c r="AJ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T518" i="2"/>
  <c r="U518" i="2"/>
  <c r="V518" i="2"/>
  <c r="W518" i="2"/>
  <c r="X518" i="2"/>
  <c r="Y518" i="2"/>
  <c r="Z518" i="2"/>
  <c r="AA518" i="2"/>
  <c r="AB518" i="2"/>
  <c r="AC518" i="2"/>
  <c r="AD518" i="2"/>
  <c r="AE518" i="2"/>
  <c r="AG518" i="2"/>
  <c r="AH518" i="2"/>
  <c r="AI518" i="2"/>
  <c r="AJ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T519" i="2"/>
  <c r="U519" i="2"/>
  <c r="V519" i="2"/>
  <c r="W519" i="2"/>
  <c r="X519" i="2"/>
  <c r="Y519" i="2"/>
  <c r="Z519" i="2"/>
  <c r="AA519" i="2"/>
  <c r="AB519" i="2"/>
  <c r="AC519" i="2"/>
  <c r="AD519" i="2"/>
  <c r="AE519" i="2"/>
  <c r="AG519" i="2"/>
  <c r="AH519" i="2"/>
  <c r="AI519" i="2"/>
  <c r="AJ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G520" i="2"/>
  <c r="AH520" i="2"/>
  <c r="AI520" i="2"/>
  <c r="AJ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T521" i="2"/>
  <c r="U521" i="2"/>
  <c r="V521" i="2"/>
  <c r="W521" i="2"/>
  <c r="X521" i="2"/>
  <c r="Y521" i="2"/>
  <c r="Z521" i="2"/>
  <c r="AA521" i="2"/>
  <c r="AB521" i="2"/>
  <c r="AC521" i="2"/>
  <c r="AD521" i="2"/>
  <c r="AE521" i="2"/>
  <c r="AG521" i="2"/>
  <c r="AH521" i="2"/>
  <c r="AI521" i="2"/>
  <c r="AJ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T522" i="2"/>
  <c r="U522" i="2"/>
  <c r="V522" i="2"/>
  <c r="W522" i="2"/>
  <c r="X522" i="2"/>
  <c r="Y522" i="2"/>
  <c r="Z522" i="2"/>
  <c r="AA522" i="2"/>
  <c r="AB522" i="2"/>
  <c r="AC522" i="2"/>
  <c r="AD522" i="2"/>
  <c r="AE522" i="2"/>
  <c r="AG522" i="2"/>
  <c r="AH522" i="2"/>
  <c r="AI522" i="2"/>
  <c r="AJ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T523" i="2"/>
  <c r="U523" i="2"/>
  <c r="V523" i="2"/>
  <c r="W523" i="2"/>
  <c r="X523" i="2"/>
  <c r="Y523" i="2"/>
  <c r="Z523" i="2"/>
  <c r="AA523" i="2"/>
  <c r="AB523" i="2"/>
  <c r="AC523" i="2"/>
  <c r="AD523" i="2"/>
  <c r="AE523" i="2"/>
  <c r="AG523" i="2"/>
  <c r="AH523" i="2"/>
  <c r="AI523" i="2"/>
  <c r="AJ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T524" i="2"/>
  <c r="U524" i="2"/>
  <c r="V524" i="2"/>
  <c r="W524" i="2"/>
  <c r="X524" i="2"/>
  <c r="Y524" i="2"/>
  <c r="Z524" i="2"/>
  <c r="AA524" i="2"/>
  <c r="AB524" i="2"/>
  <c r="AC524" i="2"/>
  <c r="AD524" i="2"/>
  <c r="AE524" i="2"/>
  <c r="AG524" i="2"/>
  <c r="AH524" i="2"/>
  <c r="AI524" i="2"/>
  <c r="AJ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T525" i="2"/>
  <c r="U525" i="2"/>
  <c r="V525" i="2"/>
  <c r="W525" i="2"/>
  <c r="X525" i="2"/>
  <c r="Y525" i="2"/>
  <c r="Z525" i="2"/>
  <c r="AA525" i="2"/>
  <c r="AB525" i="2"/>
  <c r="AC525" i="2"/>
  <c r="AD525" i="2"/>
  <c r="AE525" i="2"/>
  <c r="AG525" i="2"/>
  <c r="AH525" i="2"/>
  <c r="AI525" i="2"/>
  <c r="AJ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T526" i="2"/>
  <c r="U526" i="2"/>
  <c r="V526" i="2"/>
  <c r="W526" i="2"/>
  <c r="X526" i="2"/>
  <c r="Y526" i="2"/>
  <c r="Z526" i="2"/>
  <c r="AA526" i="2"/>
  <c r="AB526" i="2"/>
  <c r="AC526" i="2"/>
  <c r="AD526" i="2"/>
  <c r="AE526" i="2"/>
  <c r="AG526" i="2"/>
  <c r="AH526" i="2"/>
  <c r="AI526" i="2"/>
  <c r="AJ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T527" i="2"/>
  <c r="U527" i="2"/>
  <c r="V527" i="2"/>
  <c r="W527" i="2"/>
  <c r="X527" i="2"/>
  <c r="Y527" i="2"/>
  <c r="Z527" i="2"/>
  <c r="AA527" i="2"/>
  <c r="AB527" i="2"/>
  <c r="AC527" i="2"/>
  <c r="AD527" i="2"/>
  <c r="AE527" i="2"/>
  <c r="AG527" i="2"/>
  <c r="AH527" i="2"/>
  <c r="AI527" i="2"/>
  <c r="AJ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T528" i="2"/>
  <c r="U528" i="2"/>
  <c r="V528" i="2"/>
  <c r="W528" i="2"/>
  <c r="X528" i="2"/>
  <c r="Y528" i="2"/>
  <c r="Z528" i="2"/>
  <c r="AA528" i="2"/>
  <c r="AB528" i="2"/>
  <c r="AC528" i="2"/>
  <c r="AD528" i="2"/>
  <c r="AE528" i="2"/>
  <c r="AG528" i="2"/>
  <c r="AH528" i="2"/>
  <c r="AI528" i="2"/>
  <c r="AJ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T529" i="2"/>
  <c r="U529" i="2"/>
  <c r="V529" i="2"/>
  <c r="W529" i="2"/>
  <c r="X529" i="2"/>
  <c r="Y529" i="2"/>
  <c r="Z529" i="2"/>
  <c r="AA529" i="2"/>
  <c r="AB529" i="2"/>
  <c r="AC529" i="2"/>
  <c r="AD529" i="2"/>
  <c r="AE529" i="2"/>
  <c r="AG529" i="2"/>
  <c r="AH529" i="2"/>
  <c r="AI529" i="2"/>
  <c r="AJ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T530" i="2"/>
  <c r="U530" i="2"/>
  <c r="V530" i="2"/>
  <c r="W530" i="2"/>
  <c r="X530" i="2"/>
  <c r="Y530" i="2"/>
  <c r="Z530" i="2"/>
  <c r="AA530" i="2"/>
  <c r="AB530" i="2"/>
  <c r="AC530" i="2"/>
  <c r="AD530" i="2"/>
  <c r="AE530" i="2"/>
  <c r="AG530" i="2"/>
  <c r="AH530" i="2"/>
  <c r="AI530" i="2"/>
  <c r="AJ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T531" i="2"/>
  <c r="U531" i="2"/>
  <c r="V531" i="2"/>
  <c r="W531" i="2"/>
  <c r="X531" i="2"/>
  <c r="Y531" i="2"/>
  <c r="Z531" i="2"/>
  <c r="AA531" i="2"/>
  <c r="AB531" i="2"/>
  <c r="AC531" i="2"/>
  <c r="AD531" i="2"/>
  <c r="AE531" i="2"/>
  <c r="AG531" i="2"/>
  <c r="AH531" i="2"/>
  <c r="AI531" i="2"/>
  <c r="AJ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T532" i="2"/>
  <c r="U532" i="2"/>
  <c r="V532" i="2"/>
  <c r="W532" i="2"/>
  <c r="X532" i="2"/>
  <c r="Y532" i="2"/>
  <c r="Z532" i="2"/>
  <c r="AA532" i="2"/>
  <c r="AB532" i="2"/>
  <c r="AC532" i="2"/>
  <c r="AD532" i="2"/>
  <c r="AE532" i="2"/>
  <c r="AG532" i="2"/>
  <c r="AH532" i="2"/>
  <c r="AI532" i="2"/>
  <c r="AJ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T533" i="2"/>
  <c r="U533" i="2"/>
  <c r="V533" i="2"/>
  <c r="W533" i="2"/>
  <c r="X533" i="2"/>
  <c r="Y533" i="2"/>
  <c r="Z533" i="2"/>
  <c r="AA533" i="2"/>
  <c r="AB533" i="2"/>
  <c r="AC533" i="2"/>
  <c r="AD533" i="2"/>
  <c r="AE533" i="2"/>
  <c r="AG533" i="2"/>
  <c r="AH533" i="2"/>
  <c r="AI533" i="2"/>
  <c r="AJ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T534" i="2"/>
  <c r="U534" i="2"/>
  <c r="V534" i="2"/>
  <c r="W534" i="2"/>
  <c r="X534" i="2"/>
  <c r="Y534" i="2"/>
  <c r="Z534" i="2"/>
  <c r="AA534" i="2"/>
  <c r="AB534" i="2"/>
  <c r="AC534" i="2"/>
  <c r="AD534" i="2"/>
  <c r="AE534" i="2"/>
  <c r="AG534" i="2"/>
  <c r="AH534" i="2"/>
  <c r="AI534" i="2"/>
  <c r="AJ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T535" i="2"/>
  <c r="U535" i="2"/>
  <c r="V535" i="2"/>
  <c r="W535" i="2"/>
  <c r="X535" i="2"/>
  <c r="Y535" i="2"/>
  <c r="Z535" i="2"/>
  <c r="AA535" i="2"/>
  <c r="AB535" i="2"/>
  <c r="AC535" i="2"/>
  <c r="AD535" i="2"/>
  <c r="AE535" i="2"/>
  <c r="AG535" i="2"/>
  <c r="AH535" i="2"/>
  <c r="AI535" i="2"/>
  <c r="AJ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T536" i="2"/>
  <c r="U536" i="2"/>
  <c r="V536" i="2"/>
  <c r="W536" i="2"/>
  <c r="X536" i="2"/>
  <c r="Y536" i="2"/>
  <c r="Z536" i="2"/>
  <c r="AA536" i="2"/>
  <c r="AB536" i="2"/>
  <c r="AC536" i="2"/>
  <c r="AD536" i="2"/>
  <c r="AE536" i="2"/>
  <c r="AG536" i="2"/>
  <c r="AH536" i="2"/>
  <c r="AI536" i="2"/>
  <c r="AJ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T537" i="2"/>
  <c r="U537" i="2"/>
  <c r="V537" i="2"/>
  <c r="W537" i="2"/>
  <c r="X537" i="2"/>
  <c r="Y537" i="2"/>
  <c r="Z537" i="2"/>
  <c r="AA537" i="2"/>
  <c r="AB537" i="2"/>
  <c r="AC537" i="2"/>
  <c r="AD537" i="2"/>
  <c r="AE537" i="2"/>
  <c r="AG537" i="2"/>
  <c r="AH537" i="2"/>
  <c r="AI537" i="2"/>
  <c r="AJ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T538" i="2"/>
  <c r="U538" i="2"/>
  <c r="V538" i="2"/>
  <c r="W538" i="2"/>
  <c r="X538" i="2"/>
  <c r="Y538" i="2"/>
  <c r="Z538" i="2"/>
  <c r="AA538" i="2"/>
  <c r="AB538" i="2"/>
  <c r="AC538" i="2"/>
  <c r="AD538" i="2"/>
  <c r="AE538" i="2"/>
  <c r="AG538" i="2"/>
  <c r="AH538" i="2"/>
  <c r="AI538" i="2"/>
  <c r="AJ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T539" i="2"/>
  <c r="U539" i="2"/>
  <c r="V539" i="2"/>
  <c r="W539" i="2"/>
  <c r="X539" i="2"/>
  <c r="Y539" i="2"/>
  <c r="Z539" i="2"/>
  <c r="AA539" i="2"/>
  <c r="AB539" i="2"/>
  <c r="AC539" i="2"/>
  <c r="AD539" i="2"/>
  <c r="AE539" i="2"/>
  <c r="AG539" i="2"/>
  <c r="AH539" i="2"/>
  <c r="AI539" i="2"/>
  <c r="AJ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T540" i="2"/>
  <c r="U540" i="2"/>
  <c r="V540" i="2"/>
  <c r="W540" i="2"/>
  <c r="X540" i="2"/>
  <c r="Y540" i="2"/>
  <c r="Z540" i="2"/>
  <c r="AA540" i="2"/>
  <c r="AB540" i="2"/>
  <c r="AC540" i="2"/>
  <c r="AD540" i="2"/>
  <c r="AE540" i="2"/>
  <c r="AG540" i="2"/>
  <c r="AH540" i="2"/>
  <c r="AI540" i="2"/>
  <c r="AJ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T541" i="2"/>
  <c r="U541" i="2"/>
  <c r="V541" i="2"/>
  <c r="W541" i="2"/>
  <c r="X541" i="2"/>
  <c r="Y541" i="2"/>
  <c r="Z541" i="2"/>
  <c r="AA541" i="2"/>
  <c r="AB541" i="2"/>
  <c r="AC541" i="2"/>
  <c r="AD541" i="2"/>
  <c r="AE541" i="2"/>
  <c r="AG541" i="2"/>
  <c r="AH541" i="2"/>
  <c r="AI541" i="2"/>
  <c r="AJ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T542" i="2"/>
  <c r="U542" i="2"/>
  <c r="V542" i="2"/>
  <c r="W542" i="2"/>
  <c r="X542" i="2"/>
  <c r="Y542" i="2"/>
  <c r="Z542" i="2"/>
  <c r="AA542" i="2"/>
  <c r="AB542" i="2"/>
  <c r="AC542" i="2"/>
  <c r="AD542" i="2"/>
  <c r="AE542" i="2"/>
  <c r="AG542" i="2"/>
  <c r="AH542" i="2"/>
  <c r="AI542" i="2"/>
  <c r="AJ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T543" i="2"/>
  <c r="U543" i="2"/>
  <c r="V543" i="2"/>
  <c r="W543" i="2"/>
  <c r="X543" i="2"/>
  <c r="Y543" i="2"/>
  <c r="Z543" i="2"/>
  <c r="AA543" i="2"/>
  <c r="AB543" i="2"/>
  <c r="AC543" i="2"/>
  <c r="AD543" i="2"/>
  <c r="AE543" i="2"/>
  <c r="AG543" i="2"/>
  <c r="AH543" i="2"/>
  <c r="AI543" i="2"/>
  <c r="AJ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T544" i="2"/>
  <c r="U544" i="2"/>
  <c r="V544" i="2"/>
  <c r="W544" i="2"/>
  <c r="X544" i="2"/>
  <c r="Y544" i="2"/>
  <c r="Z544" i="2"/>
  <c r="AA544" i="2"/>
  <c r="AB544" i="2"/>
  <c r="AC544" i="2"/>
  <c r="AD544" i="2"/>
  <c r="AE544" i="2"/>
  <c r="AG544" i="2"/>
  <c r="AH544" i="2"/>
  <c r="AI544" i="2"/>
  <c r="AJ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T545" i="2"/>
  <c r="U545" i="2"/>
  <c r="V545" i="2"/>
  <c r="W545" i="2"/>
  <c r="X545" i="2"/>
  <c r="Y545" i="2"/>
  <c r="Z545" i="2"/>
  <c r="AA545" i="2"/>
  <c r="AB545" i="2"/>
  <c r="AC545" i="2"/>
  <c r="AD545" i="2"/>
  <c r="AE545" i="2"/>
  <c r="AG545" i="2"/>
  <c r="AH545" i="2"/>
  <c r="AI545" i="2"/>
  <c r="AJ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T546" i="2"/>
  <c r="U546" i="2"/>
  <c r="V546" i="2"/>
  <c r="W546" i="2"/>
  <c r="X546" i="2"/>
  <c r="Y546" i="2"/>
  <c r="Z546" i="2"/>
  <c r="AA546" i="2"/>
  <c r="AB546" i="2"/>
  <c r="AC546" i="2"/>
  <c r="AD546" i="2"/>
  <c r="AE546" i="2"/>
  <c r="AG546" i="2"/>
  <c r="AH546" i="2"/>
  <c r="AI546" i="2"/>
  <c r="AJ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T547" i="2"/>
  <c r="U547" i="2"/>
  <c r="V547" i="2"/>
  <c r="W547" i="2"/>
  <c r="X547" i="2"/>
  <c r="Y547" i="2"/>
  <c r="Z547" i="2"/>
  <c r="AA547" i="2"/>
  <c r="AB547" i="2"/>
  <c r="AC547" i="2"/>
  <c r="AD547" i="2"/>
  <c r="AE547" i="2"/>
  <c r="AG547" i="2"/>
  <c r="AH547" i="2"/>
  <c r="AI547" i="2"/>
  <c r="AJ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T548" i="2"/>
  <c r="U548" i="2"/>
  <c r="V548" i="2"/>
  <c r="W548" i="2"/>
  <c r="X548" i="2"/>
  <c r="Y548" i="2"/>
  <c r="Z548" i="2"/>
  <c r="AA548" i="2"/>
  <c r="AB548" i="2"/>
  <c r="AC548" i="2"/>
  <c r="AD548" i="2"/>
  <c r="AE548" i="2"/>
  <c r="AG548" i="2"/>
  <c r="AH548" i="2"/>
  <c r="AI548" i="2"/>
  <c r="AJ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T549" i="2"/>
  <c r="U549" i="2"/>
  <c r="V549" i="2"/>
  <c r="W549" i="2"/>
  <c r="X549" i="2"/>
  <c r="Y549" i="2"/>
  <c r="Z549" i="2"/>
  <c r="AA549" i="2"/>
  <c r="AB549" i="2"/>
  <c r="AC549" i="2"/>
  <c r="AD549" i="2"/>
  <c r="AE549" i="2"/>
  <c r="AG549" i="2"/>
  <c r="AH549" i="2"/>
  <c r="AI549" i="2"/>
  <c r="AJ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T550" i="2"/>
  <c r="U550" i="2"/>
  <c r="V550" i="2"/>
  <c r="W550" i="2"/>
  <c r="X550" i="2"/>
  <c r="Y550" i="2"/>
  <c r="Z550" i="2"/>
  <c r="AA550" i="2"/>
  <c r="AB550" i="2"/>
  <c r="AC550" i="2"/>
  <c r="AD550" i="2"/>
  <c r="AE550" i="2"/>
  <c r="AG550" i="2"/>
  <c r="AH550" i="2"/>
  <c r="AI550" i="2"/>
  <c r="AJ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T551" i="2"/>
  <c r="U551" i="2"/>
  <c r="V551" i="2"/>
  <c r="W551" i="2"/>
  <c r="X551" i="2"/>
  <c r="Y551" i="2"/>
  <c r="Z551" i="2"/>
  <c r="AA551" i="2"/>
  <c r="AB551" i="2"/>
  <c r="AC551" i="2"/>
  <c r="AD551" i="2"/>
  <c r="AE551" i="2"/>
  <c r="AG551" i="2"/>
  <c r="AH551" i="2"/>
  <c r="AI551" i="2"/>
  <c r="AJ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T552" i="2"/>
  <c r="U552" i="2"/>
  <c r="V552" i="2"/>
  <c r="W552" i="2"/>
  <c r="X552" i="2"/>
  <c r="Y552" i="2"/>
  <c r="Z552" i="2"/>
  <c r="AA552" i="2"/>
  <c r="AB552" i="2"/>
  <c r="AC552" i="2"/>
  <c r="AD552" i="2"/>
  <c r="AE552" i="2"/>
  <c r="AG552" i="2"/>
  <c r="AH552" i="2"/>
  <c r="AI552" i="2"/>
  <c r="AJ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T553" i="2"/>
  <c r="U553" i="2"/>
  <c r="V553" i="2"/>
  <c r="W553" i="2"/>
  <c r="X553" i="2"/>
  <c r="Y553" i="2"/>
  <c r="Z553" i="2"/>
  <c r="AA553" i="2"/>
  <c r="AB553" i="2"/>
  <c r="AC553" i="2"/>
  <c r="AD553" i="2"/>
  <c r="AE553" i="2"/>
  <c r="AG553" i="2"/>
  <c r="AH553" i="2"/>
  <c r="AI553" i="2"/>
  <c r="AJ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T554" i="2"/>
  <c r="U554" i="2"/>
  <c r="V554" i="2"/>
  <c r="W554" i="2"/>
  <c r="X554" i="2"/>
  <c r="Y554" i="2"/>
  <c r="Z554" i="2"/>
  <c r="AA554" i="2"/>
  <c r="AB554" i="2"/>
  <c r="AC554" i="2"/>
  <c r="AD554" i="2"/>
  <c r="AE554" i="2"/>
  <c r="AG554" i="2"/>
  <c r="AH554" i="2"/>
  <c r="AI554" i="2"/>
  <c r="AJ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T555" i="2"/>
  <c r="U555" i="2"/>
  <c r="V555" i="2"/>
  <c r="W555" i="2"/>
  <c r="X555" i="2"/>
  <c r="Y555" i="2"/>
  <c r="Z555" i="2"/>
  <c r="AA555" i="2"/>
  <c r="AB555" i="2"/>
  <c r="AC555" i="2"/>
  <c r="AD555" i="2"/>
  <c r="AE555" i="2"/>
  <c r="AG555" i="2"/>
  <c r="AH555" i="2"/>
  <c r="AI555" i="2"/>
  <c r="AJ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T556" i="2"/>
  <c r="U556" i="2"/>
  <c r="V556" i="2"/>
  <c r="W556" i="2"/>
  <c r="X556" i="2"/>
  <c r="Y556" i="2"/>
  <c r="Z556" i="2"/>
  <c r="AA556" i="2"/>
  <c r="AB556" i="2"/>
  <c r="AC556" i="2"/>
  <c r="AD556" i="2"/>
  <c r="AE556" i="2"/>
  <c r="AG556" i="2"/>
  <c r="AH556" i="2"/>
  <c r="AI556" i="2"/>
  <c r="AJ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T557" i="2"/>
  <c r="U557" i="2"/>
  <c r="V557" i="2"/>
  <c r="W557" i="2"/>
  <c r="X557" i="2"/>
  <c r="Y557" i="2"/>
  <c r="Z557" i="2"/>
  <c r="AA557" i="2"/>
  <c r="AB557" i="2"/>
  <c r="AC557" i="2"/>
  <c r="AD557" i="2"/>
  <c r="AE557" i="2"/>
  <c r="AG557" i="2"/>
  <c r="AH557" i="2"/>
  <c r="AI557" i="2"/>
  <c r="AJ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T558" i="2"/>
  <c r="U558" i="2"/>
  <c r="V558" i="2"/>
  <c r="W558" i="2"/>
  <c r="X558" i="2"/>
  <c r="Y558" i="2"/>
  <c r="Z558" i="2"/>
  <c r="AA558" i="2"/>
  <c r="AB558" i="2"/>
  <c r="AC558" i="2"/>
  <c r="AD558" i="2"/>
  <c r="AE558" i="2"/>
  <c r="AG558" i="2"/>
  <c r="AH558" i="2"/>
  <c r="AI558" i="2"/>
  <c r="AJ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T559" i="2"/>
  <c r="U559" i="2"/>
  <c r="V559" i="2"/>
  <c r="W559" i="2"/>
  <c r="X559" i="2"/>
  <c r="Y559" i="2"/>
  <c r="Z559" i="2"/>
  <c r="AA559" i="2"/>
  <c r="AB559" i="2"/>
  <c r="AC559" i="2"/>
  <c r="AD559" i="2"/>
  <c r="AE559" i="2"/>
  <c r="AG559" i="2"/>
  <c r="AH559" i="2"/>
  <c r="AI559" i="2"/>
  <c r="AJ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T560" i="2"/>
  <c r="U560" i="2"/>
  <c r="V560" i="2"/>
  <c r="W560" i="2"/>
  <c r="X560" i="2"/>
  <c r="Y560" i="2"/>
  <c r="Z560" i="2"/>
  <c r="AA560" i="2"/>
  <c r="AB560" i="2"/>
  <c r="AC560" i="2"/>
  <c r="AD560" i="2"/>
  <c r="AE560" i="2"/>
  <c r="AG560" i="2"/>
  <c r="AH560" i="2"/>
  <c r="AI560" i="2"/>
  <c r="AJ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T561" i="2"/>
  <c r="U561" i="2"/>
  <c r="V561" i="2"/>
  <c r="W561" i="2"/>
  <c r="X561" i="2"/>
  <c r="Y561" i="2"/>
  <c r="Z561" i="2"/>
  <c r="AA561" i="2"/>
  <c r="AB561" i="2"/>
  <c r="AC561" i="2"/>
  <c r="AD561" i="2"/>
  <c r="AE561" i="2"/>
  <c r="AG561" i="2"/>
  <c r="AH561" i="2"/>
  <c r="AI561" i="2"/>
  <c r="AJ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T562" i="2"/>
  <c r="U562" i="2"/>
  <c r="V562" i="2"/>
  <c r="W562" i="2"/>
  <c r="X562" i="2"/>
  <c r="Y562" i="2"/>
  <c r="Z562" i="2"/>
  <c r="AA562" i="2"/>
  <c r="AB562" i="2"/>
  <c r="AC562" i="2"/>
  <c r="AD562" i="2"/>
  <c r="AE562" i="2"/>
  <c r="AG562" i="2"/>
  <c r="AH562" i="2"/>
  <c r="AI562" i="2"/>
  <c r="AJ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T563" i="2"/>
  <c r="U563" i="2"/>
  <c r="V563" i="2"/>
  <c r="W563" i="2"/>
  <c r="X563" i="2"/>
  <c r="Y563" i="2"/>
  <c r="Z563" i="2"/>
  <c r="AA563" i="2"/>
  <c r="AB563" i="2"/>
  <c r="AC563" i="2"/>
  <c r="AD563" i="2"/>
  <c r="AE563" i="2"/>
  <c r="AG563" i="2"/>
  <c r="AH563" i="2"/>
  <c r="AI563" i="2"/>
  <c r="AJ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G564" i="2"/>
  <c r="AH564" i="2"/>
  <c r="AI564" i="2"/>
  <c r="AJ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T565" i="2"/>
  <c r="U565" i="2"/>
  <c r="V565" i="2"/>
  <c r="W565" i="2"/>
  <c r="X565" i="2"/>
  <c r="Y565" i="2"/>
  <c r="Z565" i="2"/>
  <c r="AA565" i="2"/>
  <c r="AB565" i="2"/>
  <c r="AC565" i="2"/>
  <c r="AD565" i="2"/>
  <c r="AE565" i="2"/>
  <c r="AG565" i="2"/>
  <c r="AH565" i="2"/>
  <c r="AI565" i="2"/>
  <c r="AJ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T566" i="2"/>
  <c r="U566" i="2"/>
  <c r="V566" i="2"/>
  <c r="W566" i="2"/>
  <c r="X566" i="2"/>
  <c r="Y566" i="2"/>
  <c r="Z566" i="2"/>
  <c r="AA566" i="2"/>
  <c r="AB566" i="2"/>
  <c r="AC566" i="2"/>
  <c r="AD566" i="2"/>
  <c r="AE566" i="2"/>
  <c r="AG566" i="2"/>
  <c r="AH566" i="2"/>
  <c r="AI566" i="2"/>
  <c r="AJ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T567" i="2"/>
  <c r="U567" i="2"/>
  <c r="V567" i="2"/>
  <c r="W567" i="2"/>
  <c r="X567" i="2"/>
  <c r="Y567" i="2"/>
  <c r="Z567" i="2"/>
  <c r="AA567" i="2"/>
  <c r="AB567" i="2"/>
  <c r="AC567" i="2"/>
  <c r="AD567" i="2"/>
  <c r="AE567" i="2"/>
  <c r="AG567" i="2"/>
  <c r="AH567" i="2"/>
  <c r="AI567" i="2"/>
  <c r="AJ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T568" i="2"/>
  <c r="U568" i="2"/>
  <c r="V568" i="2"/>
  <c r="W568" i="2"/>
  <c r="X568" i="2"/>
  <c r="Y568" i="2"/>
  <c r="Z568" i="2"/>
  <c r="AA568" i="2"/>
  <c r="AB568" i="2"/>
  <c r="AC568" i="2"/>
  <c r="AD568" i="2"/>
  <c r="AE568" i="2"/>
  <c r="AG568" i="2"/>
  <c r="AH568" i="2"/>
  <c r="AI568" i="2"/>
  <c r="AJ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T569" i="2"/>
  <c r="U569" i="2"/>
  <c r="V569" i="2"/>
  <c r="W569" i="2"/>
  <c r="X569" i="2"/>
  <c r="Y569" i="2"/>
  <c r="Z569" i="2"/>
  <c r="AA569" i="2"/>
  <c r="AB569" i="2"/>
  <c r="AC569" i="2"/>
  <c r="AD569" i="2"/>
  <c r="AE569" i="2"/>
  <c r="AG569" i="2"/>
  <c r="AH569" i="2"/>
  <c r="AI569" i="2"/>
  <c r="AJ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T570" i="2"/>
  <c r="U570" i="2"/>
  <c r="V570" i="2"/>
  <c r="W570" i="2"/>
  <c r="X570" i="2"/>
  <c r="Y570" i="2"/>
  <c r="Z570" i="2"/>
  <c r="AA570" i="2"/>
  <c r="AB570" i="2"/>
  <c r="AC570" i="2"/>
  <c r="AD570" i="2"/>
  <c r="AE570" i="2"/>
  <c r="AG570" i="2"/>
  <c r="AH570" i="2"/>
  <c r="AI570" i="2"/>
  <c r="AJ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T571" i="2"/>
  <c r="U571" i="2"/>
  <c r="V571" i="2"/>
  <c r="W571" i="2"/>
  <c r="X571" i="2"/>
  <c r="Y571" i="2"/>
  <c r="Z571" i="2"/>
  <c r="AA571" i="2"/>
  <c r="AB571" i="2"/>
  <c r="AC571" i="2"/>
  <c r="AD571" i="2"/>
  <c r="AE571" i="2"/>
  <c r="AG571" i="2"/>
  <c r="AH571" i="2"/>
  <c r="AI571" i="2"/>
  <c r="AJ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T572" i="2"/>
  <c r="U572" i="2"/>
  <c r="V572" i="2"/>
  <c r="W572" i="2"/>
  <c r="X572" i="2"/>
  <c r="Y572" i="2"/>
  <c r="Z572" i="2"/>
  <c r="AA572" i="2"/>
  <c r="AB572" i="2"/>
  <c r="AC572" i="2"/>
  <c r="AD572" i="2"/>
  <c r="AE572" i="2"/>
  <c r="AG572" i="2"/>
  <c r="AH572" i="2"/>
  <c r="AI572" i="2"/>
  <c r="AJ572" i="2"/>
  <c r="AJ2" i="2"/>
  <c r="AI2" i="2"/>
  <c r="AH2" i="2"/>
  <c r="AG2" i="2"/>
  <c r="AD2" i="2"/>
  <c r="AE2" i="2"/>
  <c r="AC2" i="2"/>
  <c r="AB2" i="2"/>
  <c r="AA2" i="2"/>
  <c r="Z2" i="2"/>
  <c r="R2" i="2"/>
  <c r="Q2" i="2"/>
  <c r="S2" i="2"/>
  <c r="T2" i="2"/>
  <c r="U2" i="2"/>
  <c r="V2" i="2"/>
  <c r="W2" i="2"/>
  <c r="X2" i="2"/>
  <c r="Y2" i="2"/>
  <c r="P2" i="2"/>
  <c r="L2" i="2"/>
  <c r="M2" i="2"/>
  <c r="N2" i="2"/>
  <c r="O2" i="2"/>
  <c r="K2" i="2"/>
  <c r="D2" i="2"/>
  <c r="E2" i="2"/>
  <c r="F2" i="2"/>
  <c r="G2" i="2"/>
  <c r="H2" i="2"/>
  <c r="I2" i="2"/>
  <c r="J2" i="2"/>
  <c r="C2" i="2"/>
  <c r="B2" i="2"/>
  <c r="A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DEFF3F-FC7D-498B-8E9B-5C5A3C7F1E50}" keepAlive="1" name="Query - customer_bikes (2)" description="Connection to the 'customer_bikes (2)' query in the workbook." type="5" refreshedVersion="0" background="1">
    <dbPr connection="Provider=Microsoft.Mashup.OleDb.1;Data Source=$Workbook$;Location=&quot;customer_bikes (2)&quot;;Extended Properties=&quot;&quot;" command="SELECT * FROM [customer_bikes (2)]"/>
  </connection>
  <connection id="2" xr16:uid="{3CEE469E-8CB4-4865-BEBC-F8B77BF89FDC}" keepAlive="1" name="Query - customer_bikes (3)" description="Connection to the 'customer_bikes (3)' query in the workbook." type="5" refreshedVersion="7" background="1" saveData="1">
    <dbPr connection="Provider=Microsoft.Mashup.OleDb.1;Data Source=$Workbook$;Location=&quot;customer_bikes (3)&quot;;Extended Properties=&quot;&quot;" command="SELECT * FROM [customer_bikes (3)]"/>
  </connection>
</connections>
</file>

<file path=xl/sharedStrings.xml><?xml version="1.0" encoding="utf-8"?>
<sst xmlns="http://schemas.openxmlformats.org/spreadsheetml/2006/main" count="18350" uniqueCount="2092">
  <si>
    <t>SELECT customer_bikes.*, companies.ID FROM `customer_bikes`, companies WHERE customer_bikes.COMPANY=companies.INTERNAL_REFERENCE AND customer_bikes.BILLING_GROUP=companies.BILLING_GROUP;</t>
  </si>
  <si>
    <t>ID</t>
  </si>
  <si>
    <t>Frame_number</t>
  </si>
  <si>
    <t>size</t>
  </si>
  <si>
    <t>color</t>
  </si>
  <si>
    <t>contract_type</t>
  </si>
  <si>
    <t>contract_start</t>
  </si>
  <si>
    <t>contract_end</t>
  </si>
  <si>
    <t>estimated_delivery_date</t>
  </si>
  <si>
    <t>delivery_date</t>
  </si>
  <si>
    <t>selling_date</t>
  </si>
  <si>
    <t>client_name</t>
  </si>
  <si>
    <t>frame_reference</t>
  </si>
  <si>
    <t>key_reference</t>
  </si>
  <si>
    <t>locker_reference</t>
  </si>
  <si>
    <t>plate_number</t>
  </si>
  <si>
    <t>billing_type</t>
  </si>
  <si>
    <t>leasing_price</t>
  </si>
  <si>
    <t>selling_price</t>
  </si>
  <si>
    <t>usable</t>
  </si>
  <si>
    <t>insurance</t>
  </si>
  <si>
    <t>insurance_individual</t>
  </si>
  <si>
    <t>insurance_civil_responsibility</t>
  </si>
  <si>
    <t>insurance_civil_responsibility_contract</t>
  </si>
  <si>
    <t>bike_price</t>
  </si>
  <si>
    <t>bike_buying_date</t>
  </si>
  <si>
    <t>billing_group</t>
  </si>
  <si>
    <t>gps_id</t>
  </si>
  <si>
    <t>localisation</t>
  </si>
  <si>
    <t>comment_billing</t>
  </si>
  <si>
    <t>address</t>
  </si>
  <si>
    <t>display_group</t>
  </si>
  <si>
    <t>status</t>
  </si>
  <si>
    <t>bikes_catalog_id</t>
  </si>
  <si>
    <t>companies_id</t>
  </si>
  <si>
    <t>created_at</t>
  </si>
  <si>
    <t>updated_at</t>
  </si>
  <si>
    <t>USR_MAJ</t>
  </si>
  <si>
    <t>HEU_MAJ</t>
  </si>
  <si>
    <t>FRAME_NUMBER</t>
  </si>
  <si>
    <t>TYPE</t>
  </si>
  <si>
    <t>SIZE</t>
  </si>
  <si>
    <t>COLOR</t>
  </si>
  <si>
    <t>CONTRACT_TYPE</t>
  </si>
  <si>
    <t>CONTRACT_START</t>
  </si>
  <si>
    <t>CONTRACT_END</t>
  </si>
  <si>
    <t>ESTIMATED_DELIVERY_DATE</t>
  </si>
  <si>
    <t>DELIVERY_DATE</t>
  </si>
  <si>
    <t>SELLING_DATE</t>
  </si>
  <si>
    <t>COMPANY</t>
  </si>
  <si>
    <t>MODEL</t>
  </si>
  <si>
    <t>FRAME_REFERENCE</t>
  </si>
  <si>
    <t>BIKE_KEY_REFERENCE</t>
  </si>
  <si>
    <t>LOCKER_REFERENCE</t>
  </si>
  <si>
    <t>PLATE_NUMBER</t>
  </si>
  <si>
    <t>AUTOMATIC_BILLING</t>
  </si>
  <si>
    <t>BILLING_TYPE</t>
  </si>
  <si>
    <t>LEASING_PRICE</t>
  </si>
  <si>
    <t>STATUS</t>
  </si>
  <si>
    <t>INSURANCE</t>
  </si>
  <si>
    <t>INSURANCE_INDIVIDUAL</t>
  </si>
  <si>
    <t>INSURANCE_CIVIL_RESPONSIBILITY</t>
  </si>
  <si>
    <t>INSURANCE_CIVIL_RESPONSIBILITY_CONTRACT</t>
  </si>
  <si>
    <t>BIKE_PRICE</t>
  </si>
  <si>
    <t>BIKE_BUYING_DATE</t>
  </si>
  <si>
    <t>BILLING_GROUP</t>
  </si>
  <si>
    <t>STAANN</t>
  </si>
  <si>
    <t>SOLD_PRICE</t>
  </si>
  <si>
    <t>GPS_ID</t>
  </si>
  <si>
    <t>LOCALISATION</t>
  </si>
  <si>
    <t>OFFER_ID</t>
  </si>
  <si>
    <t>ORDER_NUMBER</t>
  </si>
  <si>
    <t>EMAIL</t>
  </si>
  <si>
    <t>COMMENT_BILLING</t>
  </si>
  <si>
    <t>ADDRESS</t>
  </si>
  <si>
    <t>DISPLAY_GROUP</t>
  </si>
  <si>
    <t>ID_1</t>
  </si>
  <si>
    <t>XqfX7FYTy6MCM4YID3kvw5R4IqYEhqkl</t>
  </si>
  <si>
    <t/>
  </si>
  <si>
    <t>M</t>
  </si>
  <si>
    <t>stolen</t>
  </si>
  <si>
    <t>2021-10-30</t>
  </si>
  <si>
    <t>NULL</t>
  </si>
  <si>
    <t>2020-06-30</t>
  </si>
  <si>
    <t>KAMEO</t>
  </si>
  <si>
    <t>Cairon T 200 SE 500</t>
  </si>
  <si>
    <t>20CAT200512275</t>
  </si>
  <si>
    <t>N</t>
  </si>
  <si>
    <t>paid</t>
  </si>
  <si>
    <t>0</t>
  </si>
  <si>
    <t>OK</t>
  </si>
  <si>
    <t>2019-10-08</t>
  </si>
  <si>
    <t>617576</t>
  </si>
  <si>
    <t>1generic</t>
  </si>
  <si>
    <t>L</t>
  </si>
  <si>
    <t>2020-12-10</t>
  </si>
  <si>
    <t>2023-12-10</t>
  </si>
  <si>
    <t>2020-06-25</t>
  </si>
  <si>
    <t>IN The Air</t>
  </si>
  <si>
    <t>E urban</t>
  </si>
  <si>
    <t>650BD9A01922</t>
  </si>
  <si>
    <t>-</t>
  </si>
  <si>
    <t>Y</t>
  </si>
  <si>
    <t>90</t>
  </si>
  <si>
    <t>2020-06-01</t>
  </si>
  <si>
    <t>01.06.2020 10:00</t>
  </si>
  <si>
    <t>selling</t>
  </si>
  <si>
    <t>2021-12-02</t>
  </si>
  <si>
    <t>2020-07-10</t>
  </si>
  <si>
    <t>2020-09-23</t>
  </si>
  <si>
    <t>2021-12-07</t>
  </si>
  <si>
    <t>Michel Tillmann</t>
  </si>
  <si>
    <t>20CAT200512963</t>
  </si>
  <si>
    <t>ML309200</t>
  </si>
  <si>
    <t>monthly</t>
  </si>
  <si>
    <t>2020-10-08</t>
  </si>
  <si>
    <t xml:space="preserve">617583 </t>
  </si>
  <si>
    <t>Noir</t>
  </si>
  <si>
    <t>20CHT200512959</t>
  </si>
  <si>
    <t>413366</t>
  </si>
  <si>
    <t>ML308378</t>
  </si>
  <si>
    <t>6pht4RdrHnfIywRJUoNPAC5nrJN2jbNn</t>
  </si>
  <si>
    <t>stock</t>
  </si>
  <si>
    <t>2020-07-20</t>
  </si>
  <si>
    <t xml:space="preserve"> </t>
  </si>
  <si>
    <t>20CAT200WM10460</t>
  </si>
  <si>
    <t>365454</t>
  </si>
  <si>
    <t>617635</t>
  </si>
  <si>
    <t>justine@kameobikes.com</t>
  </si>
  <si>
    <t>Bleu mat/noir</t>
  </si>
  <si>
    <t>order</t>
  </si>
  <si>
    <t>0000-00-00</t>
  </si>
  <si>
    <t>Sapric Dry 6</t>
  </si>
  <si>
    <t>D</t>
  </si>
  <si>
    <t>Blanc</t>
  </si>
  <si>
    <t>Bleu</t>
  </si>
  <si>
    <t>Black Matt/Grey</t>
  </si>
  <si>
    <t>2020-10-30</t>
  </si>
  <si>
    <t>TBC</t>
  </si>
  <si>
    <t>nf5HgdiQk6xolwziLYzURCsrRXgqlp0Z</t>
  </si>
  <si>
    <t>Bleu/Noir</t>
  </si>
  <si>
    <t>leasing</t>
  </si>
  <si>
    <t>2021-08-27</t>
  </si>
  <si>
    <t>2024-08-27</t>
  </si>
  <si>
    <t>2021-06-30</t>
  </si>
  <si>
    <t>2021-06-04</t>
  </si>
  <si>
    <t>Urbeo</t>
  </si>
  <si>
    <t>Xyron S 527</t>
  </si>
  <si>
    <t>SCW211200009122</t>
  </si>
  <si>
    <t>170</t>
  </si>
  <si>
    <t>2020-09-30</t>
  </si>
  <si>
    <t>Sauveniere</t>
  </si>
  <si>
    <t>2027692</t>
  </si>
  <si>
    <t>julien@kameobikes.com</t>
  </si>
  <si>
    <t>unique</t>
  </si>
  <si>
    <t>Folding Bike Power</t>
  </si>
  <si>
    <t>XL</t>
  </si>
  <si>
    <t>Blue</t>
  </si>
  <si>
    <t>2021-02-03</t>
  </si>
  <si>
    <t>20ETOUR8811005</t>
  </si>
  <si>
    <t>ABUS 443256</t>
  </si>
  <si>
    <t>AXA 1422V</t>
  </si>
  <si>
    <t>Lj0VFMYoVy2EbltYLVEuizKIttiz8WnS</t>
  </si>
  <si>
    <t>Friday 27 FS Speed</t>
  </si>
  <si>
    <t>VL5M0344FLT120072</t>
  </si>
  <si>
    <t>AXA 1219V</t>
  </si>
  <si>
    <t>SPCT320</t>
  </si>
  <si>
    <t>2021-05-25</t>
  </si>
  <si>
    <t>2021-05-05</t>
  </si>
  <si>
    <t>Xyron S 427</t>
  </si>
  <si>
    <t>CSW210800002732</t>
  </si>
  <si>
    <t>2020-09-17</t>
  </si>
  <si>
    <t>2020.09.17</t>
  </si>
  <si>
    <t>2021-03-05</t>
  </si>
  <si>
    <t>2021-04-28</t>
  </si>
  <si>
    <t>H1LVM12760</t>
  </si>
  <si>
    <t>/</t>
  </si>
  <si>
    <t>2020-09-01</t>
  </si>
  <si>
    <t>80242</t>
  </si>
  <si>
    <t>2021-04-27</t>
  </si>
  <si>
    <t>H1LVM12752</t>
  </si>
  <si>
    <t>iJ8UdK4XfXggCDzsrXrKHy5Oty63dhRe</t>
  </si>
  <si>
    <t>H1LVM12695</t>
  </si>
  <si>
    <t>434613</t>
  </si>
  <si>
    <t>7857L</t>
  </si>
  <si>
    <t>2021-03-26</t>
  </si>
  <si>
    <t>2020-12-15</t>
  </si>
  <si>
    <t>H0BVM05701</t>
  </si>
  <si>
    <t>2021-05-31</t>
  </si>
  <si>
    <t>2021-07-05</t>
  </si>
  <si>
    <t>Samedi 27 Xroad 7</t>
  </si>
  <si>
    <t>H1CVM08708</t>
  </si>
  <si>
    <t>78472</t>
  </si>
  <si>
    <t>H1AVM07621</t>
  </si>
  <si>
    <t>2021-08-31</t>
  </si>
  <si>
    <t>2021-10-25</t>
  </si>
  <si>
    <t>H2DVM11302</t>
  </si>
  <si>
    <t>M307613</t>
  </si>
  <si>
    <t>83369</t>
  </si>
  <si>
    <t>pending_delivery</t>
  </si>
  <si>
    <t>Dynncomm</t>
  </si>
  <si>
    <t>Samedi 29 Trail 4</t>
  </si>
  <si>
    <t>H1CVM01608</t>
  </si>
  <si>
    <t>N/A</t>
  </si>
  <si>
    <t>H2FVM09518</t>
  </si>
  <si>
    <t>2022-02-01</t>
  </si>
  <si>
    <t>H2DZM11413</t>
  </si>
  <si>
    <t>H2AZM03130</t>
  </si>
  <si>
    <t>1113V</t>
  </si>
  <si>
    <t>2021-09-30</t>
  </si>
  <si>
    <t>2022-01-31</t>
  </si>
  <si>
    <t>H2HVM05883</t>
  </si>
  <si>
    <t>M601081</t>
  </si>
  <si>
    <t>S</t>
  </si>
  <si>
    <t>2021-10-31</t>
  </si>
  <si>
    <t>Samedi 27 Xroad 2</t>
  </si>
  <si>
    <t>Vert</t>
  </si>
  <si>
    <t>2021-11-23</t>
  </si>
  <si>
    <t>H2GVM02451</t>
  </si>
  <si>
    <t>H2GVM02445</t>
  </si>
  <si>
    <t>Samedi 27 Xroad 2 Open</t>
  </si>
  <si>
    <t>H2GVM5044</t>
  </si>
  <si>
    <t>2021-07-16</t>
  </si>
  <si>
    <t>Samedi 29 Trail 6</t>
  </si>
  <si>
    <t>2021-07-31</t>
  </si>
  <si>
    <t>Samedi 29 Game 4</t>
  </si>
  <si>
    <t>Samedi 29 Game 6</t>
  </si>
  <si>
    <t>2021-12-31</t>
  </si>
  <si>
    <t>Samedi 27 Xroad FS 5</t>
  </si>
  <si>
    <t>H2HVM02105</t>
  </si>
  <si>
    <t>2022-01-04</t>
  </si>
  <si>
    <t>2022-02-09</t>
  </si>
  <si>
    <t>Olivier Nisin</t>
  </si>
  <si>
    <t>H2HVM2111</t>
  </si>
  <si>
    <t>3341V</t>
  </si>
  <si>
    <t>Rouge</t>
  </si>
  <si>
    <t>2021-11-30</t>
  </si>
  <si>
    <t>2022-01-20</t>
  </si>
  <si>
    <t>H2HZM21776</t>
  </si>
  <si>
    <t>2021-11-08</t>
  </si>
  <si>
    <t>H2DVM11228</t>
  </si>
  <si>
    <t>2022-03-31</t>
  </si>
  <si>
    <t>Platin mat / black</t>
  </si>
  <si>
    <t>2021-06-11</t>
  </si>
  <si>
    <t>Cairon C 427</t>
  </si>
  <si>
    <t>CMA210400001557</t>
  </si>
  <si>
    <t>2027689</t>
  </si>
  <si>
    <t>CMA210400001577</t>
  </si>
  <si>
    <t>-4727V</t>
  </si>
  <si>
    <t xml:space="preserve">Gris </t>
  </si>
  <si>
    <t>Canevas</t>
  </si>
  <si>
    <t>SW200758183</t>
  </si>
  <si>
    <t>-3097</t>
  </si>
  <si>
    <t>RLC 7</t>
  </si>
  <si>
    <t>CC0210C00000466</t>
  </si>
  <si>
    <t>CC0210C00000456</t>
  </si>
  <si>
    <t>2021-08-02</t>
  </si>
  <si>
    <t>2021-08-06</t>
  </si>
  <si>
    <t>Cairon T 500</t>
  </si>
  <si>
    <t>CCR21000021430</t>
  </si>
  <si>
    <t>2021-09-17</t>
  </si>
  <si>
    <t>Bleu/Blanc</t>
  </si>
  <si>
    <t>2021-03-23</t>
  </si>
  <si>
    <t>GRV 1000 Carbon</t>
  </si>
  <si>
    <t>2027690</t>
  </si>
  <si>
    <t>CSW210800002729</t>
  </si>
  <si>
    <t>CC0210C00000461</t>
  </si>
  <si>
    <t>Rouge/Bleu</t>
  </si>
  <si>
    <t>2021-03-02</t>
  </si>
  <si>
    <t>eWME 627</t>
  </si>
  <si>
    <t>2021-09-29</t>
  </si>
  <si>
    <t>2021-10-13</t>
  </si>
  <si>
    <t>VCR21000005104</t>
  </si>
  <si>
    <t>2021-08-19</t>
  </si>
  <si>
    <t>2021-04-06</t>
  </si>
  <si>
    <t>2021-04-09</t>
  </si>
  <si>
    <t>Pierre Louis Forget</t>
  </si>
  <si>
    <t>CC0210900000039</t>
  </si>
  <si>
    <t>2027691</t>
  </si>
  <si>
    <t>2021-06-07</t>
  </si>
  <si>
    <t>2021-10-21</t>
  </si>
  <si>
    <t>Dattiches Sonia</t>
  </si>
  <si>
    <t>VCR214000005060</t>
  </si>
  <si>
    <t>452652</t>
  </si>
  <si>
    <t>T825568</t>
  </si>
  <si>
    <t>VCR21000005107</t>
  </si>
  <si>
    <t>2021-07-23</t>
  </si>
  <si>
    <t>CCO211200000025</t>
  </si>
  <si>
    <t>eWME 429</t>
  </si>
  <si>
    <t>CL21030000000009</t>
  </si>
  <si>
    <t>CL2103000000009</t>
  </si>
  <si>
    <t>2021-06-25</t>
  </si>
  <si>
    <t>2021-05-18</t>
  </si>
  <si>
    <t>Vincent Mahaut</t>
  </si>
  <si>
    <t>Cairon S 727</t>
  </si>
  <si>
    <t>CCR21000012073</t>
  </si>
  <si>
    <t>2021-06-24</t>
  </si>
  <si>
    <t>21T118H480015</t>
  </si>
  <si>
    <t>21T118H480018</t>
  </si>
  <si>
    <t>21T118H480005</t>
  </si>
  <si>
    <t>20F72S460006</t>
  </si>
  <si>
    <t>CCR21000021400</t>
  </si>
  <si>
    <t>ML306562</t>
  </si>
  <si>
    <t>2021-07-14</t>
  </si>
  <si>
    <t>Cairon T 300 625</t>
  </si>
  <si>
    <t>CMA210600000419</t>
  </si>
  <si>
    <t>CMA210500000332</t>
  </si>
  <si>
    <t>ABUS 326263</t>
  </si>
  <si>
    <t>ML309019</t>
  </si>
  <si>
    <t>2021-08-18</t>
  </si>
  <si>
    <t>Pierre Gabriel</t>
  </si>
  <si>
    <t>2021-09-20</t>
  </si>
  <si>
    <t>2021-09-27</t>
  </si>
  <si>
    <t>cma210600000913</t>
  </si>
  <si>
    <t>cma210600000852</t>
  </si>
  <si>
    <t>CMA210600000885</t>
  </si>
  <si>
    <t>CMA210600000862</t>
  </si>
  <si>
    <t>2022-01-11</t>
  </si>
  <si>
    <t>2021-11-26</t>
  </si>
  <si>
    <t>Dominique Petitjean</t>
  </si>
  <si>
    <t>CJ2101000004566</t>
  </si>
  <si>
    <t>364353</t>
  </si>
  <si>
    <t>-ML300405</t>
  </si>
  <si>
    <t>Blanc/Noir</t>
  </si>
  <si>
    <t>2021-08-20</t>
  </si>
  <si>
    <t>Cairon T 200</t>
  </si>
  <si>
    <t>CCR21000020941</t>
  </si>
  <si>
    <t>Noir/Orange</t>
  </si>
  <si>
    <t>2021-07-30</t>
  </si>
  <si>
    <t>GRV 800 Alu</t>
  </si>
  <si>
    <t>CMA210400000854</t>
  </si>
  <si>
    <t>2021-10-08</t>
  </si>
  <si>
    <t>CL205000000684</t>
  </si>
  <si>
    <t>SCW211200009126</t>
  </si>
  <si>
    <t>-4974V</t>
  </si>
  <si>
    <t>2021-08-05</t>
  </si>
  <si>
    <t>Eric Burnotte</t>
  </si>
  <si>
    <t>SCW211100008349</t>
  </si>
  <si>
    <t>Orange/Bleu</t>
  </si>
  <si>
    <t>2021-07-26</t>
  </si>
  <si>
    <t>Xyron S 827</t>
  </si>
  <si>
    <t>CCO210A00000006</t>
  </si>
  <si>
    <t>2021-08-13</t>
  </si>
  <si>
    <t>2021-08-25</t>
  </si>
  <si>
    <t>Cairon C 429</t>
  </si>
  <si>
    <t>CMA210700000584</t>
  </si>
  <si>
    <t>2021-10-15</t>
  </si>
  <si>
    <t>CJ2102000000521</t>
  </si>
  <si>
    <t>CJ2101000004667</t>
  </si>
  <si>
    <t>2021-09-07</t>
  </si>
  <si>
    <t>Nicolas Bomal</t>
  </si>
  <si>
    <t>CMA210700000484</t>
  </si>
  <si>
    <t>Noir/Rouge</t>
  </si>
  <si>
    <t>2021-09-01</t>
  </si>
  <si>
    <t>Cairon S 429</t>
  </si>
  <si>
    <t>CCR21000013018</t>
  </si>
  <si>
    <t>VCR21000005123</t>
  </si>
  <si>
    <t>VCR21000005129</t>
  </si>
  <si>
    <t>-T82 5088</t>
  </si>
  <si>
    <t>2021-05-04</t>
  </si>
  <si>
    <t>2021-05-15</t>
  </si>
  <si>
    <t>GRV 500 C</t>
  </si>
  <si>
    <t>CMA210400000572</t>
  </si>
  <si>
    <t>2021-07-07</t>
  </si>
  <si>
    <t>WME 529</t>
  </si>
  <si>
    <t>CC0210A00000231</t>
  </si>
  <si>
    <t>CC0211200000519</t>
  </si>
  <si>
    <t>2021-08-30</t>
  </si>
  <si>
    <t>2021-06-21</t>
  </si>
  <si>
    <t>Tanana Dry 6</t>
  </si>
  <si>
    <t>KCR21000003484</t>
  </si>
  <si>
    <t>2020-11-12</t>
  </si>
  <si>
    <t>2263571</t>
  </si>
  <si>
    <t>2021-06-18</t>
  </si>
  <si>
    <t>KCR21000003856</t>
  </si>
  <si>
    <t>KCR21000003587</t>
  </si>
  <si>
    <t>-6054V</t>
  </si>
  <si>
    <t>KCR21000004607</t>
  </si>
  <si>
    <t>KCR21000003375</t>
  </si>
  <si>
    <t>KCR21000003382</t>
  </si>
  <si>
    <t>KCR21000003683</t>
  </si>
  <si>
    <t>2021-06-28</t>
  </si>
  <si>
    <t>Xyron C 527</t>
  </si>
  <si>
    <t>2021-01-08</t>
  </si>
  <si>
    <t>2422928</t>
  </si>
  <si>
    <t xml:space="preserve">Rouge/ Noir </t>
  </si>
  <si>
    <t>2021-05-28</t>
  </si>
  <si>
    <t>Cairon C 227</t>
  </si>
  <si>
    <t>CCR21000017553</t>
  </si>
  <si>
    <t>2021-01-14</t>
  </si>
  <si>
    <t>2441407</t>
  </si>
  <si>
    <t>CCR21000017522</t>
  </si>
  <si>
    <t>2021-05-07</t>
  </si>
  <si>
    <t>CCR21000017154</t>
  </si>
  <si>
    <t>Martin Laloux</t>
  </si>
  <si>
    <t>Xyron S 327</t>
  </si>
  <si>
    <t>CSW211100007834</t>
  </si>
  <si>
    <t xml:space="preserve">Bleu/ Noir </t>
  </si>
  <si>
    <t>SCW211100008734</t>
  </si>
  <si>
    <t>CSW211200009104</t>
  </si>
  <si>
    <t>2021-12-16</t>
  </si>
  <si>
    <t>Nicols</t>
  </si>
  <si>
    <t>Hydric SUV</t>
  </si>
  <si>
    <t>KCR21000003785</t>
  </si>
  <si>
    <t>-5013V</t>
  </si>
  <si>
    <t>2021-01-26</t>
  </si>
  <si>
    <t>2474691</t>
  </si>
  <si>
    <t>Brun</t>
  </si>
  <si>
    <t>2021-06-14</t>
  </si>
  <si>
    <t>Sapric Dry 8</t>
  </si>
  <si>
    <t>KCR21000001790</t>
  </si>
  <si>
    <t>2021-07-29</t>
  </si>
  <si>
    <t>Potens invest</t>
  </si>
  <si>
    <t>KCR21000001814</t>
  </si>
  <si>
    <t>2021-05-12</t>
  </si>
  <si>
    <t>Vincent Ancion</t>
  </si>
  <si>
    <t>CCR21000019572</t>
  </si>
  <si>
    <t>ABUS 456114</t>
  </si>
  <si>
    <t>AXA 6291V</t>
  </si>
  <si>
    <t>CCR21000019571</t>
  </si>
  <si>
    <t>-6243V</t>
  </si>
  <si>
    <t>CCR21000019585</t>
  </si>
  <si>
    <t>CCR21000019595</t>
  </si>
  <si>
    <t>Centre communal des jeunes de Sclessin</t>
  </si>
  <si>
    <t>CCR21000017127</t>
  </si>
  <si>
    <t>456166</t>
  </si>
  <si>
    <t>6708V</t>
  </si>
  <si>
    <t>CCR21000017140</t>
  </si>
  <si>
    <t>Vincent DUVAL</t>
  </si>
  <si>
    <t>CCR21000017180</t>
  </si>
  <si>
    <t>CCR21000018326</t>
  </si>
  <si>
    <t>CCR21000017111</t>
  </si>
  <si>
    <t>CCR21000017107</t>
  </si>
  <si>
    <t>CCR21000017120</t>
  </si>
  <si>
    <t>CCR21000017134</t>
  </si>
  <si>
    <t>ABUS 365251</t>
  </si>
  <si>
    <t>AXA 5598V</t>
  </si>
  <si>
    <t>KO</t>
  </si>
  <si>
    <t>Noir / rouge</t>
  </si>
  <si>
    <t>CMA210700000669</t>
  </si>
  <si>
    <t>2022-01-19</t>
  </si>
  <si>
    <t>Mounir Bouazza</t>
  </si>
  <si>
    <t>CMA210700000342</t>
  </si>
  <si>
    <t>ABUS 354326</t>
  </si>
  <si>
    <t>AXA 2675V</t>
  </si>
  <si>
    <t>CMA210700000361</t>
  </si>
  <si>
    <t>-3239V</t>
  </si>
  <si>
    <t>2021-08-12</t>
  </si>
  <si>
    <t>2021-08-26</t>
  </si>
  <si>
    <t>Romain Hubert</t>
  </si>
  <si>
    <t>CMA210700001338</t>
  </si>
  <si>
    <t>CMA210700001111</t>
  </si>
  <si>
    <t>CMA210700001122</t>
  </si>
  <si>
    <t>2021-09-22</t>
  </si>
  <si>
    <t>Didier Vinken</t>
  </si>
  <si>
    <t>CMA210700000354</t>
  </si>
  <si>
    <t>2021-08-11</t>
  </si>
  <si>
    <t>CMA210700000628</t>
  </si>
  <si>
    <t>CMA210700000676</t>
  </si>
  <si>
    <t>CMA210700001681</t>
  </si>
  <si>
    <t>CMA210700001635</t>
  </si>
  <si>
    <t>CMA210700001893</t>
  </si>
  <si>
    <t>2021-09-10</t>
  </si>
  <si>
    <t>2021-09-15</t>
  </si>
  <si>
    <t>CCR21000023378</t>
  </si>
  <si>
    <t>CCR21000023383</t>
  </si>
  <si>
    <t>CCR21000016391</t>
  </si>
  <si>
    <t>CCR21000016344</t>
  </si>
  <si>
    <t>2021-09-04</t>
  </si>
  <si>
    <t>Etienne Benjamin</t>
  </si>
  <si>
    <t>CCR21000013029</t>
  </si>
  <si>
    <t>-4750V</t>
  </si>
  <si>
    <t>2021-10-11</t>
  </si>
  <si>
    <t>CSW210300010710</t>
  </si>
  <si>
    <t>Greisch Ingénierie sa</t>
  </si>
  <si>
    <t>CSW211200009014</t>
  </si>
  <si>
    <t>353611</t>
  </si>
  <si>
    <t>-3316V</t>
  </si>
  <si>
    <t>CSW211200009044</t>
  </si>
  <si>
    <t>-2999V</t>
  </si>
  <si>
    <t>CWS211200009051</t>
  </si>
  <si>
    <t>CCO210A00000069</t>
  </si>
  <si>
    <t>2611V</t>
  </si>
  <si>
    <t>2021-11-19</t>
  </si>
  <si>
    <t>Danca SRL</t>
  </si>
  <si>
    <t>CC0210A00000022</t>
  </si>
  <si>
    <t>335266</t>
  </si>
  <si>
    <t>2616V</t>
  </si>
  <si>
    <t>CCO210A00000023</t>
  </si>
  <si>
    <t>2021-12-03</t>
  </si>
  <si>
    <t>-21G28H531284</t>
  </si>
  <si>
    <t>-21G28H531281</t>
  </si>
  <si>
    <t>-21G28H532225</t>
  </si>
  <si>
    <t>2021-10-22</t>
  </si>
  <si>
    <t>-21G28H582367</t>
  </si>
  <si>
    <t>-21G28H582361</t>
  </si>
  <si>
    <t>-21G28H2371</t>
  </si>
  <si>
    <t>-21G28H582363</t>
  </si>
  <si>
    <t>-21w28h461334</t>
  </si>
  <si>
    <t>-21w28h461301</t>
  </si>
  <si>
    <t>-21w28h46</t>
  </si>
  <si>
    <t>-21w28h510511</t>
  </si>
  <si>
    <t>2022-01-21</t>
  </si>
  <si>
    <t>Froufrou SPRL</t>
  </si>
  <si>
    <t>-21w28h512037</t>
  </si>
  <si>
    <t>ABUS 265163</t>
  </si>
  <si>
    <t>ABUS T82 1878</t>
  </si>
  <si>
    <t>2022-01-10</t>
  </si>
  <si>
    <t>Bernard Perin</t>
  </si>
  <si>
    <t>-21W28H510536</t>
  </si>
  <si>
    <t>T82 3779</t>
  </si>
  <si>
    <t>21W28H510514</t>
  </si>
  <si>
    <t>-T82 1844</t>
  </si>
  <si>
    <t>Rouge/ Noir mat</t>
  </si>
  <si>
    <t>2021-03-03</t>
  </si>
  <si>
    <t>CCR21000010206</t>
  </si>
  <si>
    <t>30.09.2020</t>
  </si>
  <si>
    <t>CCR21000010155</t>
  </si>
  <si>
    <t>CCR21000010145</t>
  </si>
  <si>
    <t>François Bourgeois</t>
  </si>
  <si>
    <t>HHB01102003</t>
  </si>
  <si>
    <t>ABUS 513651</t>
  </si>
  <si>
    <t>ABUS T82 2915</t>
  </si>
  <si>
    <t>XD3 speed</t>
  </si>
  <si>
    <t>2021-02-01</t>
  </si>
  <si>
    <t>312758</t>
  </si>
  <si>
    <t>WEUHNF2BXKC03048</t>
  </si>
  <si>
    <t>ABUS 361621</t>
  </si>
  <si>
    <t>SPCT319</t>
  </si>
  <si>
    <t>Bone grey</t>
  </si>
  <si>
    <t>2021-06-01</t>
  </si>
  <si>
    <t>2021-11-18</t>
  </si>
  <si>
    <t>Jérome Sauveru</t>
  </si>
  <si>
    <t>Boost E 10D performance CX</t>
  </si>
  <si>
    <t>WNBK00448</t>
  </si>
  <si>
    <t>344516</t>
  </si>
  <si>
    <t>5475</t>
  </si>
  <si>
    <t>2021-03-12</t>
  </si>
  <si>
    <t>Preco Benno</t>
  </si>
  <si>
    <t>2021-03-01</t>
  </si>
  <si>
    <t xml:space="preserve">Boost E 10D performance </t>
  </si>
  <si>
    <t>A verifier : WNAB01127</t>
  </si>
  <si>
    <t>2021-04-30</t>
  </si>
  <si>
    <t>Milano</t>
  </si>
  <si>
    <t>CDS20552121</t>
  </si>
  <si>
    <t>2020-10-01</t>
  </si>
  <si>
    <t>CDS20552225</t>
  </si>
  <si>
    <t>Vert ok</t>
  </si>
  <si>
    <t>2021-03-30</t>
  </si>
  <si>
    <t>2021-06-23</t>
  </si>
  <si>
    <t>Brussels</t>
  </si>
  <si>
    <t>CDS20552495</t>
  </si>
  <si>
    <t>CDS20552258</t>
  </si>
  <si>
    <t>2021-11-22</t>
  </si>
  <si>
    <t>Lampiris</t>
  </si>
  <si>
    <t>Bzen Brussels</t>
  </si>
  <si>
    <t>CDS20552313</t>
  </si>
  <si>
    <t>2021-07-20</t>
  </si>
  <si>
    <t>Brussels-002</t>
  </si>
  <si>
    <t>CDS20552261</t>
  </si>
  <si>
    <t>2021-08-04</t>
  </si>
  <si>
    <t>-CDS20552480</t>
  </si>
  <si>
    <t>Goecke Fischer</t>
  </si>
  <si>
    <t>CDS20552443</t>
  </si>
  <si>
    <t>CDS20552499</t>
  </si>
  <si>
    <t>2021-03-20</t>
  </si>
  <si>
    <t>2021-03-21</t>
  </si>
  <si>
    <t>Jennifer Berger</t>
  </si>
  <si>
    <t>SW200519656 + clé T822908</t>
  </si>
  <si>
    <t>2021-04-29</t>
  </si>
  <si>
    <t>Brucculeri</t>
  </si>
  <si>
    <t>Johanne Jamaer</t>
  </si>
  <si>
    <t>rouge7</t>
  </si>
  <si>
    <t>2021-02-26</t>
  </si>
  <si>
    <t>-20ETOUR8811161</t>
  </si>
  <si>
    <t>2300</t>
  </si>
  <si>
    <t>VCR21000003288</t>
  </si>
  <si>
    <t>2019-03-08</t>
  </si>
  <si>
    <t>Ets 400</t>
  </si>
  <si>
    <t>CROSS D8J10762</t>
  </si>
  <si>
    <t>2019-03-07</t>
  </si>
  <si>
    <t>2020-02-16</t>
  </si>
  <si>
    <t>WME 627</t>
  </si>
  <si>
    <t>CCO210900000351</t>
  </si>
  <si>
    <t>Bone Gray</t>
  </si>
  <si>
    <t>Boost E 10D performance</t>
  </si>
  <si>
    <t>2021-05-01</t>
  </si>
  <si>
    <t>2021-07-28</t>
  </si>
  <si>
    <t>2020-10-20</t>
  </si>
  <si>
    <t>311512</t>
  </si>
  <si>
    <t>H1CVM11788</t>
  </si>
  <si>
    <t>01-PRECO</t>
  </si>
  <si>
    <t>CMA210500000522</t>
  </si>
  <si>
    <t>PASTEL GREEN</t>
  </si>
  <si>
    <t>2021-02-12</t>
  </si>
  <si>
    <t>2021-04-21</t>
  </si>
  <si>
    <t>H1LVM10855</t>
  </si>
  <si>
    <t>ABUS 516545</t>
  </si>
  <si>
    <t>AXA M303 177</t>
  </si>
  <si>
    <t>22elec - 001</t>
  </si>
  <si>
    <t>2021-01-04</t>
  </si>
  <si>
    <t>2024-01-04</t>
  </si>
  <si>
    <t>22-elec</t>
  </si>
  <si>
    <t>HNF Nicolai XD2 urban Noir</t>
  </si>
  <si>
    <t>125</t>
  </si>
  <si>
    <t>2019-05-14</t>
  </si>
  <si>
    <t>ACD-001</t>
  </si>
  <si>
    <t>2024-06-28</t>
  </si>
  <si>
    <t>ACD Nettoyage</t>
  </si>
  <si>
    <t>20CAT200512290</t>
  </si>
  <si>
    <t>453165</t>
  </si>
  <si>
    <t>ML300795</t>
  </si>
  <si>
    <t>92</t>
  </si>
  <si>
    <t>Rue du moulin 102 4020 liege</t>
  </si>
  <si>
    <t>ACD-002</t>
  </si>
  <si>
    <t>2024-06-30</t>
  </si>
  <si>
    <t>2021-04-01</t>
  </si>
  <si>
    <t>205TOUR8811028</t>
  </si>
  <si>
    <t>451632</t>
  </si>
  <si>
    <t>1032V</t>
  </si>
  <si>
    <t>109</t>
  </si>
  <si>
    <t>2021-01-12</t>
  </si>
  <si>
    <t>ACD-003</t>
  </si>
  <si>
    <t>2025-01-04</t>
  </si>
  <si>
    <t>Conway ETS 200 SE 500</t>
  </si>
  <si>
    <t>20CAT200512267</t>
  </si>
  <si>
    <t>112654</t>
  </si>
  <si>
    <t>ML301315</t>
  </si>
  <si>
    <t>ggemenick@actiris.be</t>
  </si>
  <si>
    <t>ACT-002</t>
  </si>
  <si>
    <t>2020-08-31</t>
  </si>
  <si>
    <t>Actiris</t>
  </si>
  <si>
    <t>2/ Poulidor</t>
  </si>
  <si>
    <t>SW190948564</t>
  </si>
  <si>
    <t>X134556</t>
  </si>
  <si>
    <t>2020-08-27</t>
  </si>
  <si>
    <t>fqpJviWSx2AOj6AFxJ44aCDjFoVuH1WI</t>
  </si>
  <si>
    <t>ACT-003</t>
  </si>
  <si>
    <t>3/ Hinault</t>
  </si>
  <si>
    <t>SW190948586</t>
  </si>
  <si>
    <t>X563665</t>
  </si>
  <si>
    <t>AdgFyOpAIR851RfCo7oCUIP0wAm5klNU</t>
  </si>
  <si>
    <t>ACT-004</t>
  </si>
  <si>
    <t>4/ Coppi</t>
  </si>
  <si>
    <t>SW190948590</t>
  </si>
  <si>
    <t>X125313</t>
  </si>
  <si>
    <t>KuX3zCQ14W0U9YZENsrY3tDgYZOmSHHD</t>
  </si>
  <si>
    <t>ACT-005</t>
  </si>
  <si>
    <t>5/ Longo</t>
  </si>
  <si>
    <t>SW190948592</t>
  </si>
  <si>
    <t>X132366</t>
  </si>
  <si>
    <t>ACT-006</t>
  </si>
  <si>
    <t>6/ Strada - béquille cassée</t>
  </si>
  <si>
    <t>SW180540140</t>
  </si>
  <si>
    <t>X121543</t>
  </si>
  <si>
    <t>ACT-007</t>
  </si>
  <si>
    <t>7/ Bobet - béquille cassée</t>
  </si>
  <si>
    <t>SW180539997</t>
  </si>
  <si>
    <t>X141535</t>
  </si>
  <si>
    <t>ACT-008</t>
  </si>
  <si>
    <t>8/ Indurain</t>
  </si>
  <si>
    <t>SW190848642</t>
  </si>
  <si>
    <t>X124412</t>
  </si>
  <si>
    <t>ACT-009</t>
  </si>
  <si>
    <t>9/ Fignon - béquille cassée</t>
  </si>
  <si>
    <t>SW180540059</t>
  </si>
  <si>
    <t>X144522</t>
  </si>
  <si>
    <t>Fp3ZPalfa5VrmvsMwjVJVqiegDqdLePv</t>
  </si>
  <si>
    <t>ACT-010</t>
  </si>
  <si>
    <t>10/ Contador</t>
  </si>
  <si>
    <t>SW190848684</t>
  </si>
  <si>
    <t>X133125</t>
  </si>
  <si>
    <t>jO8eL8kfgz6JpOSYeck18Az7PQKbCCef</t>
  </si>
  <si>
    <t>ACT-011</t>
  </si>
  <si>
    <t>11/ Reynders</t>
  </si>
  <si>
    <t>SW190540334</t>
  </si>
  <si>
    <t>X142513</t>
  </si>
  <si>
    <t>ACT-012</t>
  </si>
  <si>
    <t>12/ Dumoulin</t>
  </si>
  <si>
    <t>SW180540246</t>
  </si>
  <si>
    <t>X143414</t>
  </si>
  <si>
    <t>ACT-013</t>
  </si>
  <si>
    <t>13/ Sels - béquille cassée</t>
  </si>
  <si>
    <t>SW180540001</t>
  </si>
  <si>
    <t>X144351</t>
  </si>
  <si>
    <t>ACT-014</t>
  </si>
  <si>
    <t>14/ Jalabert</t>
  </si>
  <si>
    <t>SW180540050</t>
  </si>
  <si>
    <t>X135416</t>
  </si>
  <si>
    <t>ACT-015</t>
  </si>
  <si>
    <t>15/ Boonen</t>
  </si>
  <si>
    <t>SW180542727</t>
  </si>
  <si>
    <t>X125166</t>
  </si>
  <si>
    <t>ACT-016</t>
  </si>
  <si>
    <t>16/ Moonen</t>
  </si>
  <si>
    <t>SW180540029</t>
  </si>
  <si>
    <t>X545161</t>
  </si>
  <si>
    <t>ACT-017</t>
  </si>
  <si>
    <t>17/ Van Looy - béquille cassée</t>
  </si>
  <si>
    <t>SW190848660</t>
  </si>
  <si>
    <t>X132151</t>
  </si>
  <si>
    <t>ACT-018</t>
  </si>
  <si>
    <t>18/ De Vlaeminck - béquille cassée</t>
  </si>
  <si>
    <t>SW180539998</t>
  </si>
  <si>
    <t>X141132</t>
  </si>
  <si>
    <t>ACT-019</t>
  </si>
  <si>
    <t>19/ Delgado</t>
  </si>
  <si>
    <t>SW190848612</t>
  </si>
  <si>
    <t>X134162</t>
  </si>
  <si>
    <t>ACT-020</t>
  </si>
  <si>
    <t xml:space="preserve">20/ Verbeke </t>
  </si>
  <si>
    <t>SW180540116</t>
  </si>
  <si>
    <t>X131213</t>
  </si>
  <si>
    <t>Vélos de service IT</t>
  </si>
  <si>
    <t>ACT-021</t>
  </si>
  <si>
    <t>21/ Agostinho</t>
  </si>
  <si>
    <t>SW190542357</t>
  </si>
  <si>
    <t>X133654</t>
  </si>
  <si>
    <t>ACT-022</t>
  </si>
  <si>
    <t>22/ Herse - display cassé</t>
  </si>
  <si>
    <t>SW190542112</t>
  </si>
  <si>
    <t>X134662</t>
  </si>
  <si>
    <t>ACT-023</t>
  </si>
  <si>
    <t>23/ Gambillon</t>
  </si>
  <si>
    <t>SW190542334</t>
  </si>
  <si>
    <t>X132616</t>
  </si>
  <si>
    <t>ACT-024</t>
  </si>
  <si>
    <t>24/ Bartali - béquille cassée</t>
  </si>
  <si>
    <t>SW190542075</t>
  </si>
  <si>
    <t>X566522</t>
  </si>
  <si>
    <t>ACT-025</t>
  </si>
  <si>
    <t>25/ Lambert</t>
  </si>
  <si>
    <t>SW190542056</t>
  </si>
  <si>
    <t>X544366</t>
  </si>
  <si>
    <t>ACT-026</t>
  </si>
  <si>
    <t>Gris métal</t>
  </si>
  <si>
    <t>2020-01-01</t>
  </si>
  <si>
    <t>2015-12-21</t>
  </si>
  <si>
    <t>26/ Kopecky</t>
  </si>
  <si>
    <t>AV15915940</t>
  </si>
  <si>
    <t>ACT-027</t>
  </si>
  <si>
    <t>27/ Lemond</t>
  </si>
  <si>
    <t>AV15915665</t>
  </si>
  <si>
    <t>ACT-028</t>
  </si>
  <si>
    <t>28/ Wellens</t>
  </si>
  <si>
    <t>AV15915881</t>
  </si>
  <si>
    <t>ACT-029</t>
  </si>
  <si>
    <t>29/ Arndt</t>
  </si>
  <si>
    <t>314201012</t>
  </si>
  <si>
    <t>ACT-030</t>
  </si>
  <si>
    <t>30/ Vos</t>
  </si>
  <si>
    <t>AV15915650</t>
  </si>
  <si>
    <t>ACT-031</t>
  </si>
  <si>
    <t>31/ Lampaert</t>
  </si>
  <si>
    <t>AV15915743</t>
  </si>
  <si>
    <t>ACT-032</t>
  </si>
  <si>
    <t>32/ Gilbert</t>
  </si>
  <si>
    <t>314190033</t>
  </si>
  <si>
    <t>ACT-033</t>
  </si>
  <si>
    <t>33/ Nibali</t>
  </si>
  <si>
    <t>314190038</t>
  </si>
  <si>
    <t>ACT-034</t>
  </si>
  <si>
    <t>2016-02-19</t>
  </si>
  <si>
    <t>34/ Froome</t>
  </si>
  <si>
    <t>314431030</t>
  </si>
  <si>
    <t>ACT-035</t>
  </si>
  <si>
    <t>35/ van der Breggen</t>
  </si>
  <si>
    <t>320451003</t>
  </si>
  <si>
    <t>ACT-036</t>
  </si>
  <si>
    <t>36/ van Vleuten</t>
  </si>
  <si>
    <t>320451016</t>
  </si>
  <si>
    <t>ACT-037</t>
  </si>
  <si>
    <t>37/ Marsal</t>
  </si>
  <si>
    <t>320448019</t>
  </si>
  <si>
    <t>ACT-038</t>
  </si>
  <si>
    <t>38/ Kolbinger</t>
  </si>
  <si>
    <t>314202009</t>
  </si>
  <si>
    <t>AD-001</t>
  </si>
  <si>
    <t>2021-03-09</t>
  </si>
  <si>
    <t>Andre Delvaux SPRL</t>
  </si>
  <si>
    <t>cle velo : ML308821</t>
  </si>
  <si>
    <t>Abus : 511362</t>
  </si>
  <si>
    <t>julien.jamar@afelio.be</t>
  </si>
  <si>
    <t>AFE-001</t>
  </si>
  <si>
    <t>2023-01-01</t>
  </si>
  <si>
    <t>AFELIO</t>
  </si>
  <si>
    <t>Conway ETS-200 se - Dame</t>
  </si>
  <si>
    <t>SW190100120</t>
  </si>
  <si>
    <t>84</t>
  </si>
  <si>
    <t>2019-09-11</t>
  </si>
  <si>
    <t>AFE-002</t>
  </si>
  <si>
    <t>SW190100101</t>
  </si>
  <si>
    <t>AFE-003</t>
  </si>
  <si>
    <t>Conway ETS-300 se - Homme</t>
  </si>
  <si>
    <t>D8J10681</t>
  </si>
  <si>
    <t>2019-02-26</t>
  </si>
  <si>
    <t>AGC-Conway-001</t>
  </si>
  <si>
    <t>2019-07-01</t>
  </si>
  <si>
    <t>2022-07-01</t>
  </si>
  <si>
    <t>AGC</t>
  </si>
  <si>
    <t>Conway ets 500</t>
  </si>
  <si>
    <t>CROSS D8H0744</t>
  </si>
  <si>
    <t>103</t>
  </si>
  <si>
    <t>2019-04-09</t>
  </si>
  <si>
    <t>AGC-conway-002</t>
  </si>
  <si>
    <t>CROSS D8H06924</t>
  </si>
  <si>
    <t>AGC-conway-003</t>
  </si>
  <si>
    <t>CROSS D8H07154</t>
  </si>
  <si>
    <t>AGC-geebee-001</t>
  </si>
  <si>
    <t>2019-09-01</t>
  </si>
  <si>
    <t>2022-09-01</t>
  </si>
  <si>
    <t>Geebee</t>
  </si>
  <si>
    <t>XXX</t>
  </si>
  <si>
    <t>115</t>
  </si>
  <si>
    <t>2019-08-22</t>
  </si>
  <si>
    <t>AGC-geebee-002</t>
  </si>
  <si>
    <t>AJR-001</t>
  </si>
  <si>
    <t>AJR srl</t>
  </si>
  <si>
    <t>Orbea Gain f10</t>
  </si>
  <si>
    <t>2019-05-20</t>
  </si>
  <si>
    <t>antoine@kameobikes.com</t>
  </si>
  <si>
    <t>Alice Salmon</t>
  </si>
  <si>
    <t>Noir Mat/ Anthracite</t>
  </si>
  <si>
    <t>2020-12-18</t>
  </si>
  <si>
    <t>2021-12-18</t>
  </si>
  <si>
    <t>2020-06-19</t>
  </si>
  <si>
    <t>19.06.2020 - 12:31</t>
  </si>
  <si>
    <t>ARSIA-001</t>
  </si>
  <si>
    <t>2021-02-11</t>
  </si>
  <si>
    <t>2021-02-22</t>
  </si>
  <si>
    <t>Association Régionale de Santé et d Iden</t>
  </si>
  <si>
    <t>2020-12-09</t>
  </si>
  <si>
    <t>110 rue de Wavre – 5140 Sombreffe</t>
  </si>
  <si>
    <t>ATR-001</t>
  </si>
  <si>
    <t>2019-10-18</t>
  </si>
  <si>
    <t>2022-10-18</t>
  </si>
  <si>
    <t>ATR</t>
  </si>
  <si>
    <t>Bzen Amsterdam</t>
  </si>
  <si>
    <t>BAA9011</t>
  </si>
  <si>
    <t>105</t>
  </si>
  <si>
    <t>2019-07-12</t>
  </si>
  <si>
    <t>ATR-002</t>
  </si>
  <si>
    <t>BAA9012</t>
  </si>
  <si>
    <t>Axiome-001</t>
  </si>
  <si>
    <t>Noir Mat/ Gris</t>
  </si>
  <si>
    <t>2024-05-18</t>
  </si>
  <si>
    <t>2020-10-28</t>
  </si>
  <si>
    <t>Axiome Food</t>
  </si>
  <si>
    <t>132</t>
  </si>
  <si>
    <t>Axiome-002</t>
  </si>
  <si>
    <t>2020-12-01</t>
  </si>
  <si>
    <t>20G29H540034</t>
  </si>
  <si>
    <t>436163</t>
  </si>
  <si>
    <t>1565V</t>
  </si>
  <si>
    <t>Axiome-003</t>
  </si>
  <si>
    <t>Axiome-004</t>
  </si>
  <si>
    <t>20ETOUR8810861</t>
  </si>
  <si>
    <t>413665</t>
  </si>
  <si>
    <t>1842V</t>
  </si>
  <si>
    <t>Azzana-001</t>
  </si>
  <si>
    <t>2020-04-27</t>
  </si>
  <si>
    <t>2023-04-27</t>
  </si>
  <si>
    <t>AZZANA</t>
  </si>
  <si>
    <t>Conway Xyron 427</t>
  </si>
  <si>
    <t>6 A9J43271</t>
  </si>
  <si>
    <t>2020-04-10</t>
  </si>
  <si>
    <t>Azzana-003</t>
  </si>
  <si>
    <t>2023-07-20</t>
  </si>
  <si>
    <t>SW19K00365A30351</t>
  </si>
  <si>
    <t>98</t>
  </si>
  <si>
    <t>Azzana-004</t>
  </si>
  <si>
    <t>2020-07-31</t>
  </si>
  <si>
    <t>2023-07-31</t>
  </si>
  <si>
    <t>2020-07-22</t>
  </si>
  <si>
    <t>CROSS D9A00397</t>
  </si>
  <si>
    <t>2020-07-15</t>
  </si>
  <si>
    <t>15-07-2020</t>
  </si>
  <si>
    <t>Azzana-005</t>
  </si>
  <si>
    <t>2023-09-23</t>
  </si>
  <si>
    <t>CROSS D9A00544</t>
  </si>
  <si>
    <t>contec</t>
  </si>
  <si>
    <t>15.07.2020</t>
  </si>
  <si>
    <t>Azzana-006</t>
  </si>
  <si>
    <t>XS</t>
  </si>
  <si>
    <t>2020-10-03</t>
  </si>
  <si>
    <t>2023-10-03</t>
  </si>
  <si>
    <t>2020-09-22</t>
  </si>
  <si>
    <t>Hydric 8</t>
  </si>
  <si>
    <t>K080860789</t>
  </si>
  <si>
    <t>441612</t>
  </si>
  <si>
    <t>100</t>
  </si>
  <si>
    <t>2020-09-10</t>
  </si>
  <si>
    <t>2020.09.10</t>
  </si>
  <si>
    <t>Rue des Salanganes 28 – 1428 Lillois</t>
  </si>
  <si>
    <t>Azzana-007</t>
  </si>
  <si>
    <t>2020-10-26</t>
  </si>
  <si>
    <t>2023-10-26</t>
  </si>
  <si>
    <t>205923293</t>
  </si>
  <si>
    <t>Clos du champ de Coquiane 12, 7580 Petit-Enghien</t>
  </si>
  <si>
    <t>Azzana-008</t>
  </si>
  <si>
    <t>2021-02-04</t>
  </si>
  <si>
    <t>2024-02-04</t>
  </si>
  <si>
    <t>Modular Bike Hybrid</t>
  </si>
  <si>
    <t>80</t>
  </si>
  <si>
    <t>Azzana-009</t>
  </si>
  <si>
    <t>2021-05-14</t>
  </si>
  <si>
    <t>2021-05-17</t>
  </si>
  <si>
    <t>Modular Bike Low Step</t>
  </si>
  <si>
    <t>88</t>
  </si>
  <si>
    <t>2020-11-27</t>
  </si>
  <si>
    <t>4145</t>
  </si>
  <si>
    <t>Avenue Paul Deschanel 53, 1030 Schaerbeek</t>
  </si>
  <si>
    <t>Azzana-010</t>
  </si>
  <si>
    <t>2021-04-02</t>
  </si>
  <si>
    <t>2024-04-02</t>
  </si>
  <si>
    <t>2021-04-07</t>
  </si>
  <si>
    <t>GRV 1200 Carbon</t>
  </si>
  <si>
    <t>2020-11-18</t>
  </si>
  <si>
    <t>Azzana-011</t>
  </si>
  <si>
    <t>2024-03-12</t>
  </si>
  <si>
    <t>2021-02-17</t>
  </si>
  <si>
    <t>97</t>
  </si>
  <si>
    <t>13-02-2021</t>
  </si>
  <si>
    <t>Avenue Frans Van Kalken 18, 1070 Anderlecht</t>
  </si>
  <si>
    <t>Azzana-012</t>
  </si>
  <si>
    <t>2024-05-14</t>
  </si>
  <si>
    <t>rue stevin 216 1000 Bruxelles</t>
  </si>
  <si>
    <t>Azzana-013</t>
  </si>
  <si>
    <t>2021-06-09</t>
  </si>
  <si>
    <t>2024-06-09</t>
  </si>
  <si>
    <t>CCO210900000107</t>
  </si>
  <si>
    <t>avenue Victor Jacobs 29 - 1040 Etterbeek</t>
  </si>
  <si>
    <t>Bal-001</t>
  </si>
  <si>
    <t>2020-07-06</t>
  </si>
  <si>
    <t>2020-06-02</t>
  </si>
  <si>
    <t>Michel Bal</t>
  </si>
  <si>
    <t>Xyron 427</t>
  </si>
  <si>
    <t>6A9143475</t>
  </si>
  <si>
    <t>08.10.2019</t>
  </si>
  <si>
    <t>BEANGEL-001</t>
  </si>
  <si>
    <t>2020-06-03</t>
  </si>
  <si>
    <t>2023-06-03</t>
  </si>
  <si>
    <t>Be Angels</t>
  </si>
  <si>
    <t>Cairon C 327</t>
  </si>
  <si>
    <t>2020-05-25</t>
  </si>
  <si>
    <t>BF-001</t>
  </si>
  <si>
    <t>2020-09-03</t>
  </si>
  <si>
    <t>2023-09-03</t>
  </si>
  <si>
    <t>BF Company</t>
  </si>
  <si>
    <t>Tanana Dry 5</t>
  </si>
  <si>
    <t>SW190531619</t>
  </si>
  <si>
    <t>141165</t>
  </si>
  <si>
    <t>BF-002</t>
  </si>
  <si>
    <t>2020-05-03</t>
  </si>
  <si>
    <t>2023-05-03</t>
  </si>
  <si>
    <t>Conway ets 200</t>
  </si>
  <si>
    <t>SW190100031</t>
  </si>
  <si>
    <t>345462</t>
  </si>
  <si>
    <t>BRI-001</t>
  </si>
  <si>
    <t>2019-03-28</t>
  </si>
  <si>
    <t>BRIAN</t>
  </si>
  <si>
    <t>108</t>
  </si>
  <si>
    <t>2019-06-28</t>
  </si>
  <si>
    <t>BRIAN-001</t>
  </si>
  <si>
    <t>H2DVM11319</t>
  </si>
  <si>
    <t>324261</t>
  </si>
  <si>
    <t>M601442</t>
  </si>
  <si>
    <t>BRIAN-002</t>
  </si>
  <si>
    <t>2019-07-26</t>
  </si>
  <si>
    <t>2022-07-26</t>
  </si>
  <si>
    <t>20EADVE8810741</t>
  </si>
  <si>
    <t>315366</t>
  </si>
  <si>
    <t>M308069</t>
  </si>
  <si>
    <t>bruccu - 002</t>
  </si>
  <si>
    <t>2020-07-05</t>
  </si>
  <si>
    <t>Bruccu - 004</t>
  </si>
  <si>
    <t>2021-03-11</t>
  </si>
  <si>
    <t>2021-05-11</t>
  </si>
  <si>
    <t>Catosphère 001</t>
  </si>
  <si>
    <t>2024-02-01</t>
  </si>
  <si>
    <t>Laurie Yans</t>
  </si>
  <si>
    <t>Conway ets 370</t>
  </si>
  <si>
    <t>SW180527779</t>
  </si>
  <si>
    <t>65</t>
  </si>
  <si>
    <t>2019-03-22</t>
  </si>
  <si>
    <t>CET-001</t>
  </si>
  <si>
    <t>Rouge/Noir</t>
  </si>
  <si>
    <t>2021-09-13</t>
  </si>
  <si>
    <t>2024-09-13</t>
  </si>
  <si>
    <t>CET Power</t>
  </si>
  <si>
    <t>CET-001 - Vélo Ville Femme</t>
  </si>
  <si>
    <t>20CAT200WM10468</t>
  </si>
  <si>
    <t>ABUS 435346</t>
  </si>
  <si>
    <t>AXA ML 306 774</t>
  </si>
  <si>
    <t>CET-002</t>
  </si>
  <si>
    <t>CET-002 - Vélo Ville Mixte</t>
  </si>
  <si>
    <t>20CAT200512937</t>
  </si>
  <si>
    <t>ABUS 345634</t>
  </si>
  <si>
    <t>AXA ML 300 391</t>
  </si>
  <si>
    <t>LdGSbqqlImr0BGns5ZMr5W7cMVRygEuG</t>
  </si>
  <si>
    <t>CET-003</t>
  </si>
  <si>
    <t>CET-003 - Velo Ville Mixte</t>
  </si>
  <si>
    <t>20CAT200512964</t>
  </si>
  <si>
    <t>ABUS 465126</t>
  </si>
  <si>
    <t>AXA ML 308 496</t>
  </si>
  <si>
    <t>CET-004</t>
  </si>
  <si>
    <t>CET-004 - Vélo Tout Chemin</t>
  </si>
  <si>
    <t>CCR21000017104</t>
  </si>
  <si>
    <t>ABUS 316634</t>
  </si>
  <si>
    <t>AXA 7183V</t>
  </si>
  <si>
    <t>95</t>
  </si>
  <si>
    <t>CET-005</t>
  </si>
  <si>
    <t>CET-005 - VTT</t>
  </si>
  <si>
    <t>CCR21000016107</t>
  </si>
  <si>
    <t>ABUS X143624</t>
  </si>
  <si>
    <t>AXA 3941V</t>
  </si>
  <si>
    <t>Charleroi - 001</t>
  </si>
  <si>
    <t>2024-04-28</t>
  </si>
  <si>
    <t>Ville de Charleroi</t>
  </si>
  <si>
    <t>20CAT200WM10440</t>
  </si>
  <si>
    <t>466242</t>
  </si>
  <si>
    <t>Bon de commande: 2021-791</t>
  </si>
  <si>
    <t>Charleroi - 002</t>
  </si>
  <si>
    <t>20CAT200WM10470</t>
  </si>
  <si>
    <t>334226</t>
  </si>
  <si>
    <t>Charleroi - 003</t>
  </si>
  <si>
    <t>20CAT200WM10463</t>
  </si>
  <si>
    <t>463624</t>
  </si>
  <si>
    <t>Charleroi - 004</t>
  </si>
  <si>
    <t>20CAT200WM10442</t>
  </si>
  <si>
    <t>526163</t>
  </si>
  <si>
    <t>Charleroi - 005</t>
  </si>
  <si>
    <t>20CAT200WM10448</t>
  </si>
  <si>
    <t>455636</t>
  </si>
  <si>
    <t>Charleroi - 006</t>
  </si>
  <si>
    <t>20CAT200WM10395</t>
  </si>
  <si>
    <t>446461</t>
  </si>
  <si>
    <t>Charleroi - 007</t>
  </si>
  <si>
    <t>20CAT200WM10451</t>
  </si>
  <si>
    <t>344655</t>
  </si>
  <si>
    <t>CHU-MEURIS</t>
  </si>
  <si>
    <t>2020-06-18</t>
  </si>
  <si>
    <t>2020-06-13</t>
  </si>
  <si>
    <t>CHU</t>
  </si>
  <si>
    <t>BBM9033</t>
  </si>
  <si>
    <t>13.06.2020-Bzen</t>
  </si>
  <si>
    <t>City Dev - 001</t>
  </si>
  <si>
    <t>City Dev</t>
  </si>
  <si>
    <t>SW19K00354A30351</t>
  </si>
  <si>
    <t>466431</t>
  </si>
  <si>
    <t>City Dev - 002</t>
  </si>
  <si>
    <t>SW19K00376A30351</t>
  </si>
  <si>
    <t>416342</t>
  </si>
  <si>
    <t>City Dev - 004</t>
  </si>
  <si>
    <t>24EL0812WNAD00214</t>
  </si>
  <si>
    <t>2020-10-09</t>
  </si>
  <si>
    <t>avenue des coquelicots 5, 1970 Wezembeek</t>
  </si>
  <si>
    <t>City Dev - 005</t>
  </si>
  <si>
    <t>650BD9A01222</t>
  </si>
  <si>
    <t>Abus 432634</t>
  </si>
  <si>
    <t>City Dev - 006</t>
  </si>
  <si>
    <t>SW191269253</t>
  </si>
  <si>
    <t>Abus 362664</t>
  </si>
  <si>
    <t>City Dev - 007</t>
  </si>
  <si>
    <t>SW19E01405A30351</t>
  </si>
  <si>
    <t>Abus 425256</t>
  </si>
  <si>
    <t>City Dev - 008</t>
  </si>
  <si>
    <t>205923913</t>
  </si>
  <si>
    <t>City Dev - 009</t>
  </si>
  <si>
    <t>2023-12-01</t>
  </si>
  <si>
    <t>Contec</t>
  </si>
  <si>
    <t>City Dev - 010</t>
  </si>
  <si>
    <t>2021-02-10</t>
  </si>
  <si>
    <t>2024-02-10</t>
  </si>
  <si>
    <t>Samedi 27 Xroad 5</t>
  </si>
  <si>
    <t>Numéro moteur : 0275007074</t>
  </si>
  <si>
    <t>City Dev - 011</t>
  </si>
  <si>
    <t>Gris</t>
  </si>
  <si>
    <t>2021-03-24</t>
  </si>
  <si>
    <t>2021-04-19</t>
  </si>
  <si>
    <t>SD3 Urban</t>
  </si>
  <si>
    <t>2020-11-24</t>
  </si>
  <si>
    <t>312023</t>
  </si>
  <si>
    <t>City Dev - 013</t>
  </si>
  <si>
    <t>Anthracite</t>
  </si>
  <si>
    <t>24EL0719WNBL00129</t>
  </si>
  <si>
    <t>512566</t>
  </si>
  <si>
    <t>T82 9133</t>
  </si>
  <si>
    <t>2021-06-17</t>
  </si>
  <si>
    <t>Rue Gabrielle Petit 6, 1080 Bruxelles</t>
  </si>
  <si>
    <t>City Dev - 014</t>
  </si>
  <si>
    <t>2021-07-01</t>
  </si>
  <si>
    <t>2024-07-01</t>
  </si>
  <si>
    <t>20CAT200512402</t>
  </si>
  <si>
    <t>436266</t>
  </si>
  <si>
    <t>ML306697</t>
  </si>
  <si>
    <t>City Dev - 015</t>
  </si>
  <si>
    <t>Gris Anthracite</t>
  </si>
  <si>
    <t>2022-01-01</t>
  </si>
  <si>
    <t>2025-01-01</t>
  </si>
  <si>
    <t>Benno Boost E 500Wh</t>
  </si>
  <si>
    <t>AA0619WN9C00116</t>
  </si>
  <si>
    <t>414136</t>
  </si>
  <si>
    <t>T823408</t>
  </si>
  <si>
    <t>City Dev - Volé</t>
  </si>
  <si>
    <t>24EL0819WNAB01146</t>
  </si>
  <si>
    <t>City Dev -012</t>
  </si>
  <si>
    <t>2024-05-01</t>
  </si>
  <si>
    <t>20CAT200WM10459</t>
  </si>
  <si>
    <t>ML300839</t>
  </si>
  <si>
    <t>CJS- 001</t>
  </si>
  <si>
    <t>20CAT200512952</t>
  </si>
  <si>
    <t>455262</t>
  </si>
  <si>
    <t>ML307602</t>
  </si>
  <si>
    <t>CMKB-001</t>
  </si>
  <si>
    <t>SRL CMKB</t>
  </si>
  <si>
    <t>CCR21000008394</t>
  </si>
  <si>
    <t>DAH-001</t>
  </si>
  <si>
    <t>2020-12-31</t>
  </si>
  <si>
    <t>Daniel Humblet</t>
  </si>
  <si>
    <t>VL5M0344FLT120467</t>
  </si>
  <si>
    <t>SPCB 179</t>
  </si>
  <si>
    <t>175</t>
  </si>
  <si>
    <t>2020-12-23</t>
  </si>
  <si>
    <t>Daniel Humblet - 002</t>
  </si>
  <si>
    <t>2021-03-19</t>
  </si>
  <si>
    <t>2024-03-19</t>
  </si>
  <si>
    <t>VL5M0344FLT120146</t>
  </si>
  <si>
    <t>351156</t>
  </si>
  <si>
    <t>DB-001</t>
  </si>
  <si>
    <t>2021-01-15</t>
  </si>
  <si>
    <t xml:space="preserve">WEYKMANS Jean-Yves </t>
  </si>
  <si>
    <t>DDE-001</t>
  </si>
  <si>
    <t>2021-07-15</t>
  </si>
  <si>
    <t>Dominique Delcourt</t>
  </si>
  <si>
    <t>21H98H530135</t>
  </si>
  <si>
    <t>2021-01-21</t>
  </si>
  <si>
    <t>21.01.21 21:46</t>
  </si>
  <si>
    <t>DDE-002</t>
  </si>
  <si>
    <t>2021-04-14</t>
  </si>
  <si>
    <t>Cle velo : T824955</t>
  </si>
  <si>
    <t>DICI-001</t>
  </si>
  <si>
    <t>D ici</t>
  </si>
  <si>
    <t>CCR21000019569</t>
  </si>
  <si>
    <t>356512</t>
  </si>
  <si>
    <t xml:space="preserve"> 6286V</t>
  </si>
  <si>
    <t>DICI-002</t>
  </si>
  <si>
    <t>Jaune</t>
  </si>
  <si>
    <t>2021-08-01</t>
  </si>
  <si>
    <t>2024-08-01</t>
  </si>
  <si>
    <t>D ici Wépion</t>
  </si>
  <si>
    <t>20F71S460039</t>
  </si>
  <si>
    <t>532652</t>
  </si>
  <si>
    <t>T82 3297</t>
  </si>
  <si>
    <t>2020-09-07</t>
  </si>
  <si>
    <t>DIENER - 001</t>
  </si>
  <si>
    <t>Diener Béatrice</t>
  </si>
  <si>
    <t>Hydric Dry 6</t>
  </si>
  <si>
    <t>DieselMot-001</t>
  </si>
  <si>
    <t>2022-02-14</t>
  </si>
  <si>
    <t>2022-03-14</t>
  </si>
  <si>
    <t>DieselMot SRL</t>
  </si>
  <si>
    <t>24EL0719WNBK00240</t>
  </si>
  <si>
    <t>521536</t>
  </si>
  <si>
    <t>KAMEO Bikes</t>
  </si>
  <si>
    <t>Dock 001</t>
  </si>
  <si>
    <t>2020-11-17</t>
  </si>
  <si>
    <t>2023-11-17</t>
  </si>
  <si>
    <t>2020-11-16</t>
  </si>
  <si>
    <t>DOCK</t>
  </si>
  <si>
    <t>Alexandre De Vits</t>
  </si>
  <si>
    <t>SW190542683</t>
  </si>
  <si>
    <t>225116</t>
  </si>
  <si>
    <t>DUBOIS-001</t>
  </si>
  <si>
    <t>2019-06-01</t>
  </si>
  <si>
    <t>DUBOIS</t>
  </si>
  <si>
    <t>Conway emc 627</t>
  </si>
  <si>
    <t>D9A01525</t>
  </si>
  <si>
    <t>117</t>
  </si>
  <si>
    <t>2019-05-17</t>
  </si>
  <si>
    <t>DUNER-001</t>
  </si>
  <si>
    <t>2021-11-01</t>
  </si>
  <si>
    <t>2024-11-01</t>
  </si>
  <si>
    <t>DUNER</t>
  </si>
  <si>
    <t>KCR21000003824</t>
  </si>
  <si>
    <t>412526</t>
  </si>
  <si>
    <t>5300V</t>
  </si>
  <si>
    <t>DYN-001</t>
  </si>
  <si>
    <t>01.09.2020</t>
  </si>
  <si>
    <t>DYN-002</t>
  </si>
  <si>
    <t>bleu/jaune</t>
  </si>
  <si>
    <t>Cairon C 629</t>
  </si>
  <si>
    <t>CCR21000021697</t>
  </si>
  <si>
    <t>326513</t>
  </si>
  <si>
    <t>2960V</t>
  </si>
  <si>
    <t>2021-01-13</t>
  </si>
  <si>
    <t>13-01-2021 16h36</t>
  </si>
  <si>
    <t>DYN-003</t>
  </si>
  <si>
    <t>renting</t>
  </si>
  <si>
    <t>2021-01-16</t>
  </si>
  <si>
    <t>2020-06-12</t>
  </si>
  <si>
    <t>20CAT500TM10021</t>
  </si>
  <si>
    <t>316126 (abus )</t>
  </si>
  <si>
    <t>20.06.2020 17:26</t>
  </si>
  <si>
    <t>ELE-001</t>
  </si>
  <si>
    <t>ELE</t>
  </si>
  <si>
    <t>SW190100103</t>
  </si>
  <si>
    <t>ELE-002</t>
  </si>
  <si>
    <t>SW190100076</t>
  </si>
  <si>
    <t>ELNEO - 005</t>
  </si>
  <si>
    <t>2025-02-01</t>
  </si>
  <si>
    <t>Elneo</t>
  </si>
  <si>
    <t>CL2103000000131</t>
  </si>
  <si>
    <t>ABUS 326366</t>
  </si>
  <si>
    <t>ELNEO-001</t>
  </si>
  <si>
    <t>2022-01-05</t>
  </si>
  <si>
    <t>2025-01-05</t>
  </si>
  <si>
    <t>20CAT200512953</t>
  </si>
  <si>
    <t>ML308769</t>
  </si>
  <si>
    <t>363254</t>
  </si>
  <si>
    <t>ELNEO-002</t>
  </si>
  <si>
    <t>CSW211100007833</t>
  </si>
  <si>
    <t>366232</t>
  </si>
  <si>
    <t>-1133V</t>
  </si>
  <si>
    <t>ELNEO-003</t>
  </si>
  <si>
    <t>CJ2101000001651</t>
  </si>
  <si>
    <t>365311</t>
  </si>
  <si>
    <t>-ML303190</t>
  </si>
  <si>
    <t>ELNEO-004</t>
  </si>
  <si>
    <t>WEUHNF2BXKCX04414</t>
  </si>
  <si>
    <t>ABUS 342116</t>
  </si>
  <si>
    <t>462665</t>
  </si>
  <si>
    <t>2020-10-31</t>
  </si>
  <si>
    <t>antoine.steiner@kameobikes.com</t>
  </si>
  <si>
    <t>EN ATTENTE DE LIVRAISON</t>
  </si>
  <si>
    <t>noir mat/ rouge</t>
  </si>
  <si>
    <t>2020-06-20</t>
  </si>
  <si>
    <t>Guy Lorquet</t>
  </si>
  <si>
    <t>Talik Dry 6</t>
  </si>
  <si>
    <t>2020-05-23</t>
  </si>
  <si>
    <t>annual</t>
  </si>
  <si>
    <t>EoM-001</t>
  </si>
  <si>
    <t>EoM Solutions</t>
  </si>
  <si>
    <t>VCR21000003003</t>
  </si>
  <si>
    <t>EPinto001</t>
  </si>
  <si>
    <t>2023-10-28</t>
  </si>
  <si>
    <t>Emmanuel Pinto</t>
  </si>
  <si>
    <t>W19061102780725B</t>
  </si>
  <si>
    <t>233162</t>
  </si>
  <si>
    <t>EPS-001</t>
  </si>
  <si>
    <t>2019-05-15</t>
  </si>
  <si>
    <t>2022-05-15</t>
  </si>
  <si>
    <t>EPS</t>
  </si>
  <si>
    <t>Conway ETS 370</t>
  </si>
  <si>
    <t>SW180628273</t>
  </si>
  <si>
    <t>86</t>
  </si>
  <si>
    <t>EPS-002</t>
  </si>
  <si>
    <t>SW180527884</t>
  </si>
  <si>
    <t>2019-05-03</t>
  </si>
  <si>
    <t>EPS-003</t>
  </si>
  <si>
    <t>SW180526464</t>
  </si>
  <si>
    <t>EPS-004</t>
  </si>
  <si>
    <t>SW180626377</t>
  </si>
  <si>
    <t>EPS-005</t>
  </si>
  <si>
    <t>SW180527028</t>
  </si>
  <si>
    <t>2019-05-10</t>
  </si>
  <si>
    <t>EPS-006</t>
  </si>
  <si>
    <t>SW181053374</t>
  </si>
  <si>
    <t>FaN-001</t>
  </si>
  <si>
    <t>2024-03-24</t>
  </si>
  <si>
    <t>Fanny Natalis</t>
  </si>
  <si>
    <t>FB-001</t>
  </si>
  <si>
    <t>HHB01101316</t>
  </si>
  <si>
    <t>T82 7663</t>
  </si>
  <si>
    <t>323362</t>
  </si>
  <si>
    <t>Fedasil-001</t>
  </si>
  <si>
    <t>Fedasil</t>
  </si>
  <si>
    <t>ML4</t>
  </si>
  <si>
    <t>2020-01-09</t>
  </si>
  <si>
    <t>09.01.2020 9:04</t>
  </si>
  <si>
    <t>Fedasil-002</t>
  </si>
  <si>
    <t>Fedasil-003</t>
  </si>
  <si>
    <t>Fedasil-004</t>
  </si>
  <si>
    <t>Fedasil-005</t>
  </si>
  <si>
    <t>Fedasil-006</t>
  </si>
  <si>
    <t>Fedasil-007</t>
  </si>
  <si>
    <t>Fedasil-008</t>
  </si>
  <si>
    <t>FG-001</t>
  </si>
  <si>
    <t>2021-04-16</t>
  </si>
  <si>
    <t>Flore Grogna</t>
  </si>
  <si>
    <t>ML309941</t>
  </si>
  <si>
    <t>FUN-001</t>
  </si>
  <si>
    <t>Funtomata</t>
  </si>
  <si>
    <t>CCR21000017160</t>
  </si>
  <si>
    <t>GAMING-001</t>
  </si>
  <si>
    <t>2024-12-03</t>
  </si>
  <si>
    <t>2021-07-27</t>
  </si>
  <si>
    <t>Gaming1</t>
  </si>
  <si>
    <t>Brussels-001</t>
  </si>
  <si>
    <t>CDS20552407</t>
  </si>
  <si>
    <t>342265</t>
  </si>
  <si>
    <t>106</t>
  </si>
  <si>
    <t>GAMING-002</t>
  </si>
  <si>
    <t>CDS20552517</t>
  </si>
  <si>
    <t>336236</t>
  </si>
  <si>
    <t>GAMING-003</t>
  </si>
  <si>
    <t>Brussels-003</t>
  </si>
  <si>
    <t>CDS20552255</t>
  </si>
  <si>
    <t>326125</t>
  </si>
  <si>
    <t>GAMING-004</t>
  </si>
  <si>
    <t>Brussels-004</t>
  </si>
  <si>
    <t>CDS20552493</t>
  </si>
  <si>
    <t>316563</t>
  </si>
  <si>
    <t>GAMING-005</t>
  </si>
  <si>
    <t>CDS20552274</t>
  </si>
  <si>
    <t>344623</t>
  </si>
  <si>
    <t>GENE-001</t>
  </si>
  <si>
    <t>2021-06-02</t>
  </si>
  <si>
    <t>2019-05-01</t>
  </si>
  <si>
    <t>2021-06-05</t>
  </si>
  <si>
    <t>Geneviève Pesser</t>
  </si>
  <si>
    <t>D9A01865</t>
  </si>
  <si>
    <t>GG-001</t>
  </si>
  <si>
    <t>2020-05-02</t>
  </si>
  <si>
    <t>2023-05-02</t>
  </si>
  <si>
    <t>Geoffrey George</t>
  </si>
  <si>
    <t>SW190532908</t>
  </si>
  <si>
    <t>341146</t>
  </si>
  <si>
    <t>120</t>
  </si>
  <si>
    <t>2020-04-29</t>
  </si>
  <si>
    <t>GIG-001</t>
  </si>
  <si>
    <t>2021-01-31</t>
  </si>
  <si>
    <t>2021-01-22</t>
  </si>
  <si>
    <t>Gilops group</t>
  </si>
  <si>
    <t>456645</t>
  </si>
  <si>
    <t>16806</t>
  </si>
  <si>
    <t>GRE - 002</t>
  </si>
  <si>
    <t>2021-05-21</t>
  </si>
  <si>
    <t>20CAT200WM10455</t>
  </si>
  <si>
    <t>422565</t>
  </si>
  <si>
    <t>ML307110</t>
  </si>
  <si>
    <t>GRE-001</t>
  </si>
  <si>
    <t>2021-02-05</t>
  </si>
  <si>
    <t>Greisch</t>
  </si>
  <si>
    <t>GREEN-GO-001</t>
  </si>
  <si>
    <t>2023-06-01</t>
  </si>
  <si>
    <t>2019-01-29</t>
  </si>
  <si>
    <t>Green Go</t>
  </si>
  <si>
    <t>Douze G4 traveller</t>
  </si>
  <si>
    <t>P18479097</t>
  </si>
  <si>
    <t>155</t>
  </si>
  <si>
    <t>GV-001</t>
  </si>
  <si>
    <t>2020-10-05</t>
  </si>
  <si>
    <t>Georges Vroonen</t>
  </si>
  <si>
    <t>20CAT200WM10471</t>
  </si>
  <si>
    <t>H1AVM00119</t>
  </si>
  <si>
    <t>2021-05-10</t>
  </si>
  <si>
    <t>H1BVM04329</t>
  </si>
  <si>
    <t>M304270</t>
  </si>
  <si>
    <t>HORUS - 001</t>
  </si>
  <si>
    <t>2024-09-01</t>
  </si>
  <si>
    <t>2021-06-08</t>
  </si>
  <si>
    <t>Horus Software</t>
  </si>
  <si>
    <t>H1CVM11849</t>
  </si>
  <si>
    <t>451561</t>
  </si>
  <si>
    <t>M309784</t>
  </si>
  <si>
    <t>HORUS - 002</t>
  </si>
  <si>
    <t>2021-11-29</t>
  </si>
  <si>
    <t>2024-11-29</t>
  </si>
  <si>
    <t>20CAT200512949</t>
  </si>
  <si>
    <t>346526</t>
  </si>
  <si>
    <t>ML309222</t>
  </si>
  <si>
    <t>IAN-001</t>
  </si>
  <si>
    <t>2021-02-13</t>
  </si>
  <si>
    <t>2024-02-13</t>
  </si>
  <si>
    <t>Iandolina Vincenza</t>
  </si>
  <si>
    <t>20CAT200WM10443</t>
  </si>
  <si>
    <t>413634</t>
  </si>
  <si>
    <t>IDE-001</t>
  </si>
  <si>
    <t>IDEA</t>
  </si>
  <si>
    <t>Conway ets 370 Taille L</t>
  </si>
  <si>
    <t>SW180526936</t>
  </si>
  <si>
    <t>IDE-002</t>
  </si>
  <si>
    <t>Conway ets 370 Taille S</t>
  </si>
  <si>
    <t>SW180527692</t>
  </si>
  <si>
    <t>catherine.thiernesse@idea.be</t>
  </si>
  <si>
    <t>IDE-003</t>
  </si>
  <si>
    <t>Ahooga</t>
  </si>
  <si>
    <t>0119</t>
  </si>
  <si>
    <t>2019-05-29</t>
  </si>
  <si>
    <t>IDE-004</t>
  </si>
  <si>
    <t>SW180527885</t>
  </si>
  <si>
    <t>IDE-005</t>
  </si>
  <si>
    <t xml:space="preserve">Conway ets 370 Taille L </t>
  </si>
  <si>
    <t>SW180628145</t>
  </si>
  <si>
    <t>IDE-006</t>
  </si>
  <si>
    <t>0175</t>
  </si>
  <si>
    <t>IDE-007</t>
  </si>
  <si>
    <t xml:space="preserve">Conway ets 370 Taille M </t>
  </si>
  <si>
    <t>SW180628270</t>
  </si>
  <si>
    <t>IEM - 001</t>
  </si>
  <si>
    <t>2021-02-19</t>
  </si>
  <si>
    <t>2024-02-19</t>
  </si>
  <si>
    <t>2021-02-20</t>
  </si>
  <si>
    <t>IEM Power systems</t>
  </si>
  <si>
    <t>Hydric 12_i</t>
  </si>
  <si>
    <t>20HYDRIC121039</t>
  </si>
  <si>
    <t>1400</t>
  </si>
  <si>
    <t>2020-11-19</t>
  </si>
  <si>
    <t>0.270.172/0</t>
  </si>
  <si>
    <t>IEM - 002</t>
  </si>
  <si>
    <t>2021-03-25</t>
  </si>
  <si>
    <t>2024-03-25</t>
  </si>
  <si>
    <t>2021-03-15</t>
  </si>
  <si>
    <t>e adventure 125</t>
  </si>
  <si>
    <t>0.297.193/5</t>
  </si>
  <si>
    <t>IEM-003</t>
  </si>
  <si>
    <t>2024-08-06</t>
  </si>
  <si>
    <t>CSW210100009723</t>
  </si>
  <si>
    <t>ABUS 325316</t>
  </si>
  <si>
    <t>AXA 2797V</t>
  </si>
  <si>
    <t>Ikigai-001</t>
  </si>
  <si>
    <t>Anthracite gray</t>
  </si>
  <si>
    <t>2022-01-26</t>
  </si>
  <si>
    <t>2025-01-26</t>
  </si>
  <si>
    <t>Ikigai Management</t>
  </si>
  <si>
    <t>WNBC00580</t>
  </si>
  <si>
    <t>ABUS 365651</t>
  </si>
  <si>
    <t>ABUS T82 3355</t>
  </si>
  <si>
    <t>143</t>
  </si>
  <si>
    <t>2021-10-01</t>
  </si>
  <si>
    <t>IMCYSE-001</t>
  </si>
  <si>
    <t>2021-12-01</t>
  </si>
  <si>
    <t>2024-12-01</t>
  </si>
  <si>
    <t>Imcyse</t>
  </si>
  <si>
    <t>CMA210700000632</t>
  </si>
  <si>
    <t>322463</t>
  </si>
  <si>
    <t>-1111V</t>
  </si>
  <si>
    <t>112</t>
  </si>
  <si>
    <t>Immat : SBMJ 523</t>
  </si>
  <si>
    <t>2024-06-23</t>
  </si>
  <si>
    <t>Collections et Patrimoines ASBL</t>
  </si>
  <si>
    <t>WEUHNF2BXKCX02763</t>
  </si>
  <si>
    <t>562163</t>
  </si>
  <si>
    <t>ABUS 562163</t>
  </si>
  <si>
    <t>SBMJ523</t>
  </si>
  <si>
    <t>166</t>
  </si>
  <si>
    <t>MA33008363</t>
  </si>
  <si>
    <t>rue Hauzeur 17, 4031 Angleur</t>
  </si>
  <si>
    <t>INF-001</t>
  </si>
  <si>
    <t>2019-07-21</t>
  </si>
  <si>
    <t>2022-07-21</t>
  </si>
  <si>
    <t>INF</t>
  </si>
  <si>
    <t>Vélo Orbea Gain F10</t>
  </si>
  <si>
    <t>ABUS 415526</t>
  </si>
  <si>
    <t>82</t>
  </si>
  <si>
    <t>INF-002</t>
  </si>
  <si>
    <t>2020-07-03</t>
  </si>
  <si>
    <t>2023-07-03</t>
  </si>
  <si>
    <t>AA0619WN9C00156</t>
  </si>
  <si>
    <t>Cadenas contec</t>
  </si>
  <si>
    <t>2020-06-15</t>
  </si>
  <si>
    <t>15.06.20 - 18h21</t>
  </si>
  <si>
    <t>INFANTINO-001</t>
  </si>
  <si>
    <t>2022-01-14</t>
  </si>
  <si>
    <t>2025-01-14</t>
  </si>
  <si>
    <t>Vincent Infantino</t>
  </si>
  <si>
    <t>CMA210700001305</t>
  </si>
  <si>
    <t>521565/2489V</t>
  </si>
  <si>
    <t>1217V</t>
  </si>
  <si>
    <t>INFODATA-001</t>
  </si>
  <si>
    <t>2020-06-22</t>
  </si>
  <si>
    <t>2021-06-22</t>
  </si>
  <si>
    <t>2020-06-17</t>
  </si>
  <si>
    <t>Fergus BNV</t>
  </si>
  <si>
    <t>eWME 329</t>
  </si>
  <si>
    <t>23.05.2020 14:43</t>
  </si>
  <si>
    <t>INFODATA-002</t>
  </si>
  <si>
    <t>Cairon S 227 SE</t>
  </si>
  <si>
    <t>W1970100230731B</t>
  </si>
  <si>
    <t>INFRA-001</t>
  </si>
  <si>
    <t>2023-12-15</t>
  </si>
  <si>
    <t>2020-05-06</t>
  </si>
  <si>
    <t>Infrabel</t>
  </si>
  <si>
    <t>Amsterdam - 1</t>
  </si>
  <si>
    <t>BAA9022</t>
  </si>
  <si>
    <t>153622</t>
  </si>
  <si>
    <t>110</t>
  </si>
  <si>
    <t>2020-04-15</t>
  </si>
  <si>
    <t>18b79efff00c84f6</t>
  </si>
  <si>
    <t>3</t>
  </si>
  <si>
    <t>Bzen-avril-2020</t>
  </si>
  <si>
    <t>GPS inclus (5€/mois) - N° de commande : 4501096406</t>
  </si>
  <si>
    <t>DqsvRO5RtOm6I1exSfb6VwFTAYFJNviS</t>
  </si>
  <si>
    <t>INFRA-002</t>
  </si>
  <si>
    <t>Amsterdam - 2</t>
  </si>
  <si>
    <t>BAD9075</t>
  </si>
  <si>
    <t>361534</t>
  </si>
  <si>
    <t>18b79efff00c82f0</t>
  </si>
  <si>
    <t>BZEN-AVRIL-2020</t>
  </si>
  <si>
    <t>INFRA-003</t>
  </si>
  <si>
    <t>Amsterdam - 3</t>
  </si>
  <si>
    <t>BAD9073</t>
  </si>
  <si>
    <t>161455</t>
  </si>
  <si>
    <t>18b79efff00c7eac</t>
  </si>
  <si>
    <t>INFRA-004</t>
  </si>
  <si>
    <t>Amsterdam - 4</t>
  </si>
  <si>
    <t>BAB9058</t>
  </si>
  <si>
    <t>163256</t>
  </si>
  <si>
    <t>2020-03-15</t>
  </si>
  <si>
    <t>18b79efff00c803d</t>
  </si>
  <si>
    <t>Rue du tir de Ronet 39 5020 Flawinne</t>
  </si>
  <si>
    <t>INFRA-005</t>
  </si>
  <si>
    <t>Amsterdam - 5</t>
  </si>
  <si>
    <t>BAA9024</t>
  </si>
  <si>
    <t>166432</t>
  </si>
  <si>
    <t>18b79efff00c81bc</t>
  </si>
  <si>
    <t>154</t>
  </si>
  <si>
    <t>Institut des radioéléments</t>
  </si>
  <si>
    <t>2023-10-01</t>
  </si>
  <si>
    <t>Cairon C 627</t>
  </si>
  <si>
    <t>220</t>
  </si>
  <si>
    <t>Rouge mat/ foncé</t>
  </si>
  <si>
    <t>Tanana Dry  6</t>
  </si>
  <si>
    <t>2021-01-01</t>
  </si>
  <si>
    <t>2024-01-01</t>
  </si>
  <si>
    <t>2021-05-02</t>
  </si>
  <si>
    <t>2021-03-31</t>
  </si>
  <si>
    <t>180</t>
  </si>
  <si>
    <t>2021-06-16</t>
  </si>
  <si>
    <t>IRE-014</t>
  </si>
  <si>
    <t>CC0211200000103</t>
  </si>
  <si>
    <t>461643</t>
  </si>
  <si>
    <t>4773V</t>
  </si>
  <si>
    <t>183</t>
  </si>
  <si>
    <t>IRE-015</t>
  </si>
  <si>
    <t>2021-10-29</t>
  </si>
  <si>
    <t>CCR21000021704</t>
  </si>
  <si>
    <t>343162</t>
  </si>
  <si>
    <t>1816V</t>
  </si>
  <si>
    <t>119</t>
  </si>
  <si>
    <t>IT-001</t>
  </si>
  <si>
    <t>2020-10-10</t>
  </si>
  <si>
    <t>2021-10-10</t>
  </si>
  <si>
    <t>Isaline Thirion</t>
  </si>
  <si>
    <t>20CAT200WM10473</t>
  </si>
  <si>
    <t>125656</t>
  </si>
  <si>
    <t>JMB-001</t>
  </si>
  <si>
    <t>Jean Marc Boelet</t>
  </si>
  <si>
    <t>Justine Gerard</t>
  </si>
  <si>
    <t>20CAT200512940</t>
  </si>
  <si>
    <t>KAMEO - Amsterdam</t>
  </si>
  <si>
    <t>Gris metal</t>
  </si>
  <si>
    <t>BAD9066</t>
  </si>
  <si>
    <t>534256</t>
  </si>
  <si>
    <t>Kameo --</t>
  </si>
  <si>
    <t>H0BVM05645</t>
  </si>
  <si>
    <t>KAMEO TBC 2</t>
  </si>
  <si>
    <t>H0BVM05964</t>
  </si>
  <si>
    <t>KAMEO-001</t>
  </si>
  <si>
    <t>20CAT200512948</t>
  </si>
  <si>
    <t>KAMEO-002</t>
  </si>
  <si>
    <t>2020-11-29</t>
  </si>
  <si>
    <t>20CAT200512273</t>
  </si>
  <si>
    <t>ML309262</t>
  </si>
  <si>
    <t>KAMEO-004</t>
  </si>
  <si>
    <t>2020-06-05</t>
  </si>
  <si>
    <t>20CAC627100504</t>
  </si>
  <si>
    <t>KAMEO-Antoine</t>
  </si>
  <si>
    <t>2018-09-08</t>
  </si>
  <si>
    <t>Decathlon XC 500</t>
  </si>
  <si>
    <t>La Renomee</t>
  </si>
  <si>
    <t>2021-04-12</t>
  </si>
  <si>
    <t>2023-04-12</t>
  </si>
  <si>
    <t>2019-10-15</t>
  </si>
  <si>
    <t>La renommee</t>
  </si>
  <si>
    <t>HNF Nicolai XD2 Urban Rouge</t>
  </si>
  <si>
    <t>WEUHNF2BXKLD00269</t>
  </si>
  <si>
    <t>150</t>
  </si>
  <si>
    <t>2019-10-01</t>
  </si>
  <si>
    <t>Lamberechts-001</t>
  </si>
  <si>
    <t>2020-07-08</t>
  </si>
  <si>
    <t>Lamberechts - Anne</t>
  </si>
  <si>
    <t>SW1908455747</t>
  </si>
  <si>
    <t>LAMPIRIS-001</t>
  </si>
  <si>
    <t>2024-10-01</t>
  </si>
  <si>
    <t>2021-08-15</t>
  </si>
  <si>
    <t>CDS20552163</t>
  </si>
  <si>
    <t>431624</t>
  </si>
  <si>
    <t>LAMPIRIS-002</t>
  </si>
  <si>
    <t>20EADVE8810195</t>
  </si>
  <si>
    <t>362526</t>
  </si>
  <si>
    <t>M302740</t>
  </si>
  <si>
    <t>LAMPIRIS-003</t>
  </si>
  <si>
    <t>2021-11-04</t>
  </si>
  <si>
    <t>2024-11-04</t>
  </si>
  <si>
    <t>2021-06-10</t>
  </si>
  <si>
    <t>CMA210400000655</t>
  </si>
  <si>
    <t>414263</t>
  </si>
  <si>
    <t>75</t>
  </si>
  <si>
    <t>LEM-Vélo</t>
  </si>
  <si>
    <t>2024-01-13</t>
  </si>
  <si>
    <t>LEM intérim</t>
  </si>
  <si>
    <t>LG-002</t>
  </si>
  <si>
    <t>2023-09-15</t>
  </si>
  <si>
    <t>Logements sociaux - En bord de soignes</t>
  </si>
  <si>
    <t>KCR21000003529</t>
  </si>
  <si>
    <t>ABUS 446216</t>
  </si>
  <si>
    <t>AXA 7253V</t>
  </si>
  <si>
    <t>135</t>
  </si>
  <si>
    <t>LG-003</t>
  </si>
  <si>
    <t>KCR21000003222</t>
  </si>
  <si>
    <t>526246</t>
  </si>
  <si>
    <t>-6916V</t>
  </si>
  <si>
    <t>Lorquet-001</t>
  </si>
  <si>
    <t>SW19F00670B24752</t>
  </si>
  <si>
    <t>Lorquet-002</t>
  </si>
  <si>
    <t>2020-09-15</t>
  </si>
  <si>
    <t>SW191061318</t>
  </si>
  <si>
    <t>Louis-001</t>
  </si>
  <si>
    <t>2023-06-29</t>
  </si>
  <si>
    <t>2020-05-01</t>
  </si>
  <si>
    <t>Louis Maraite</t>
  </si>
  <si>
    <t>20CAC627100484</t>
  </si>
  <si>
    <t>Axa</t>
  </si>
  <si>
    <t>2020-05-15</t>
  </si>
  <si>
    <t>Louis-002</t>
  </si>
  <si>
    <t>2020-06-29</t>
  </si>
  <si>
    <t>LPC-001</t>
  </si>
  <si>
    <t>2021-02-08</t>
  </si>
  <si>
    <t>2024-02-08</t>
  </si>
  <si>
    <t>LUC</t>
  </si>
  <si>
    <t>20G29H540120</t>
  </si>
  <si>
    <t>LPP-001</t>
  </si>
  <si>
    <t>2023-07-15</t>
  </si>
  <si>
    <t>Les petits producteurs</t>
  </si>
  <si>
    <t>2020-05-20</t>
  </si>
  <si>
    <t>LPP-002</t>
  </si>
  <si>
    <t>2021-01-05</t>
  </si>
  <si>
    <t>LPP-003</t>
  </si>
  <si>
    <t>2020-07-01</t>
  </si>
  <si>
    <t>2023-07-01</t>
  </si>
  <si>
    <t>Tanana Dry 4</t>
  </si>
  <si>
    <t>20TANDRY410565</t>
  </si>
  <si>
    <t>02.06.2020 9:34</t>
  </si>
  <si>
    <t>LSM-001</t>
  </si>
  <si>
    <t>2020-11-11</t>
  </si>
  <si>
    <t>La SMALA</t>
  </si>
  <si>
    <t>24EL0819WNAB01149</t>
  </si>
  <si>
    <t>126</t>
  </si>
  <si>
    <t>Rue de Rodeuhaie, 1 , 1348 Louvain la Neuve</t>
  </si>
  <si>
    <t>Lucie Moutschen</t>
  </si>
  <si>
    <t>2020-04-01</t>
  </si>
  <si>
    <t>2020-07-12</t>
  </si>
  <si>
    <t>SW180528591</t>
  </si>
  <si>
    <t>2019-03-17</t>
  </si>
  <si>
    <t>M3SYSTEMS - 001</t>
  </si>
  <si>
    <t>M3 Systems Belgium</t>
  </si>
  <si>
    <t>WNBC00628</t>
  </si>
  <si>
    <t>322615</t>
  </si>
  <si>
    <t>T82 8875</t>
  </si>
  <si>
    <t>MC - 001</t>
  </si>
  <si>
    <t>Maxime Colsoul</t>
  </si>
  <si>
    <t>20CAC627100510</t>
  </si>
  <si>
    <t>MC-001</t>
  </si>
  <si>
    <t>Marc Courtois</t>
  </si>
  <si>
    <t>SW19F00153B24752</t>
  </si>
  <si>
    <t>MD-001</t>
  </si>
  <si>
    <t>2021-04-11</t>
  </si>
  <si>
    <t>Melanie Darchambeau</t>
  </si>
  <si>
    <t>205924043</t>
  </si>
  <si>
    <t>MEC-001</t>
  </si>
  <si>
    <t>2024-04-16</t>
  </si>
  <si>
    <t>Methanex Corporation</t>
  </si>
  <si>
    <t>MP-001</t>
  </si>
  <si>
    <t>2020-08-21</t>
  </si>
  <si>
    <t>2021-08-21</t>
  </si>
  <si>
    <t>Marcelle Paillot</t>
  </si>
  <si>
    <t>20CAT200WM10456</t>
  </si>
  <si>
    <t>MR-001</t>
  </si>
  <si>
    <t>2020-09-08</t>
  </si>
  <si>
    <t>2021-09-08</t>
  </si>
  <si>
    <t>2020-07-13</t>
  </si>
  <si>
    <t>Marie Rigo</t>
  </si>
  <si>
    <t>AA0619WN9C00122</t>
  </si>
  <si>
    <t>146235</t>
  </si>
  <si>
    <t>MW-001</t>
  </si>
  <si>
    <t>Martine Weyer</t>
  </si>
  <si>
    <t>20cat200wm10432</t>
  </si>
  <si>
    <t>MW-002</t>
  </si>
  <si>
    <t>SW190581569</t>
  </si>
  <si>
    <t>Natacha Parma</t>
  </si>
  <si>
    <t>2024-08-11</t>
  </si>
  <si>
    <t>20CAT200512950</t>
  </si>
  <si>
    <t>AXA-ML-309203</t>
  </si>
  <si>
    <t>OC-001</t>
  </si>
  <si>
    <t>2021-10-09</t>
  </si>
  <si>
    <t>Odile Collinet</t>
  </si>
  <si>
    <t>SW191062754</t>
  </si>
  <si>
    <t>132655</t>
  </si>
  <si>
    <t>OST-001</t>
  </si>
  <si>
    <t>Sebastien Ost</t>
  </si>
  <si>
    <t>24EL0719WNBK00323</t>
  </si>
  <si>
    <t>355646</t>
  </si>
  <si>
    <t>140</t>
  </si>
  <si>
    <t>OTH-001</t>
  </si>
  <si>
    <t>2023-02-04</t>
  </si>
  <si>
    <t>2021-02-02</t>
  </si>
  <si>
    <t>2021-01-11</t>
  </si>
  <si>
    <t>2934</t>
  </si>
  <si>
    <t>Morgenlandstraat 113, 1040 etterbeek</t>
  </si>
  <si>
    <t>julien.jamar@kameobikes.com</t>
  </si>
  <si>
    <t>Petitjean-001</t>
  </si>
  <si>
    <t>2020-05-04</t>
  </si>
  <si>
    <t>Petitjean</t>
  </si>
  <si>
    <t>Peugeot Schyns 1</t>
  </si>
  <si>
    <t>2021-04-08</t>
  </si>
  <si>
    <t>2024-04-08</t>
  </si>
  <si>
    <t>Peugeot Schyns Chênée</t>
  </si>
  <si>
    <t>Peugeot Schyns 2</t>
  </si>
  <si>
    <t>Peugeot Schyns Liege-Waremme 1</t>
  </si>
  <si>
    <t>2024-06-22</t>
  </si>
  <si>
    <t>Peugeot Schyns Waremme</t>
  </si>
  <si>
    <t>H1BVM04331</t>
  </si>
  <si>
    <t>462366</t>
  </si>
  <si>
    <t>M307380</t>
  </si>
  <si>
    <t>PG-001</t>
  </si>
  <si>
    <t>Pierre Greco</t>
  </si>
  <si>
    <t>PREFAB-001</t>
  </si>
  <si>
    <t>2024-05-05</t>
  </si>
  <si>
    <t>Prefer</t>
  </si>
  <si>
    <t>Friday 27 FS Speed dual</t>
  </si>
  <si>
    <t>VL5M0549FMT010057</t>
  </si>
  <si>
    <t>190</t>
  </si>
  <si>
    <t>2021-03-29</t>
  </si>
  <si>
    <t>00090856</t>
  </si>
  <si>
    <t>PREFER-001</t>
  </si>
  <si>
    <t>2020-11-09</t>
  </si>
  <si>
    <t>PREFER METAL</t>
  </si>
  <si>
    <t>Prefer Metal</t>
  </si>
  <si>
    <t>WEUHNF2BXKCX02084</t>
  </si>
  <si>
    <t>JpGRRAziKk5byBEOnzfUDYMkEAoztZkK</t>
  </si>
  <si>
    <t>PRO-001</t>
  </si>
  <si>
    <t>2021-07-12</t>
  </si>
  <si>
    <t>Province de Liege</t>
  </si>
  <si>
    <t>PDL01</t>
  </si>
  <si>
    <t>PRO-002</t>
  </si>
  <si>
    <t>2021-09-12</t>
  </si>
  <si>
    <t>PDL02</t>
  </si>
  <si>
    <t>PRO-003</t>
  </si>
  <si>
    <t>PLD03</t>
  </si>
  <si>
    <t>PRO-004</t>
  </si>
  <si>
    <t>PLD04</t>
  </si>
  <si>
    <t>PRO-005</t>
  </si>
  <si>
    <t>PLD05</t>
  </si>
  <si>
    <t>PRO-006</t>
  </si>
  <si>
    <t>PLD06</t>
  </si>
  <si>
    <t>PRO-007</t>
  </si>
  <si>
    <t>PLD07</t>
  </si>
  <si>
    <t>PRO-008</t>
  </si>
  <si>
    <t>PLD08</t>
  </si>
  <si>
    <t>PRO-009</t>
  </si>
  <si>
    <t>PLD09</t>
  </si>
  <si>
    <t>PRO-010</t>
  </si>
  <si>
    <t>PLD10</t>
  </si>
  <si>
    <t>PRO-011</t>
  </si>
  <si>
    <t>PLD11</t>
  </si>
  <si>
    <t>PRO-012</t>
  </si>
  <si>
    <t>PLD12</t>
  </si>
  <si>
    <t>PRO-013</t>
  </si>
  <si>
    <t>PLD13</t>
  </si>
  <si>
    <t>PRO-014</t>
  </si>
  <si>
    <t>PLD14</t>
  </si>
  <si>
    <t>PRO-015</t>
  </si>
  <si>
    <t>PLD15 (2019)</t>
  </si>
  <si>
    <t>RAYON9-001</t>
  </si>
  <si>
    <t>2021-01-25</t>
  </si>
  <si>
    <t>RAYON 9</t>
  </si>
  <si>
    <t>P18479114</t>
  </si>
  <si>
    <t>2019-03-15</t>
  </si>
  <si>
    <t>Romain Dorsimont</t>
  </si>
  <si>
    <t>20CAT200512285</t>
  </si>
  <si>
    <t>ABUS 466314</t>
  </si>
  <si>
    <t>AXA ML309935</t>
  </si>
  <si>
    <t>RS-001</t>
  </si>
  <si>
    <t>2020-08-20</t>
  </si>
  <si>
    <t>Renaud Sanders</t>
  </si>
  <si>
    <t>2020-08-01</t>
  </si>
  <si>
    <t>01-08-2020-Bzen</t>
  </si>
  <si>
    <t>2020-05-28</t>
  </si>
  <si>
    <t>2023-05-28</t>
  </si>
  <si>
    <t>2021-05-27</t>
  </si>
  <si>
    <t>SW181182788</t>
  </si>
  <si>
    <t>102</t>
  </si>
  <si>
    <t>SW181182798</t>
  </si>
  <si>
    <t>SFS-001</t>
  </si>
  <si>
    <t>2021-03-17</t>
  </si>
  <si>
    <t>2024-03-17</t>
  </si>
  <si>
    <t>STEPFORWARD SPRL</t>
  </si>
  <si>
    <t>SIA-001</t>
  </si>
  <si>
    <t>SIA</t>
  </si>
  <si>
    <t>BROMPTON NOIR 6V</t>
  </si>
  <si>
    <t>1805290289</t>
  </si>
  <si>
    <t>SIA-002</t>
  </si>
  <si>
    <t>2018-08-23</t>
  </si>
  <si>
    <t>2021-08-23</t>
  </si>
  <si>
    <t>2018-07-05</t>
  </si>
  <si>
    <t>ORBEA GAIN D40 M NAR-NEG</t>
  </si>
  <si>
    <t>01180078576</t>
  </si>
  <si>
    <t>SIA-003</t>
  </si>
  <si>
    <t>2018-07-21</t>
  </si>
  <si>
    <t>2021-07-21</t>
  </si>
  <si>
    <t>2021-07-22</t>
  </si>
  <si>
    <t>ORBEA GAIN F30</t>
  </si>
  <si>
    <t>01170171595</t>
  </si>
  <si>
    <t>SimonSpineux</t>
  </si>
  <si>
    <t>2021-02-16</t>
  </si>
  <si>
    <t>Specialized SJ evo</t>
  </si>
  <si>
    <t>SLGH-001</t>
  </si>
  <si>
    <t>Société de logement de Grâce-hollogne</t>
  </si>
  <si>
    <t>SLGH-002</t>
  </si>
  <si>
    <t>SOI-001</t>
  </si>
  <si>
    <t>2019-03-12</t>
  </si>
  <si>
    <t>SOI</t>
  </si>
  <si>
    <t>Conway ETS 400</t>
  </si>
  <si>
    <t>D8G08951</t>
  </si>
  <si>
    <t>SPI-001</t>
  </si>
  <si>
    <t>2019-12-20</t>
  </si>
  <si>
    <t>2021-12-20</t>
  </si>
  <si>
    <t>2022-01-28</t>
  </si>
  <si>
    <t>SPI</t>
  </si>
  <si>
    <t>Conway ets 300</t>
  </si>
  <si>
    <t>SW181164457</t>
  </si>
  <si>
    <t>34574</t>
  </si>
  <si>
    <t>SPI-002</t>
  </si>
  <si>
    <t>SW181164158</t>
  </si>
  <si>
    <t>34571</t>
  </si>
  <si>
    <t>SPI-003</t>
  </si>
  <si>
    <t>SW181164168</t>
  </si>
  <si>
    <t>34569</t>
  </si>
  <si>
    <t>SPI-004</t>
  </si>
  <si>
    <t>SW181164949</t>
  </si>
  <si>
    <t>34566</t>
  </si>
  <si>
    <t>SPI-005</t>
  </si>
  <si>
    <t>2019-11-22</t>
  </si>
  <si>
    <t>Ahooga power +</t>
  </si>
  <si>
    <t>18b79efff00c17a7</t>
  </si>
  <si>
    <t>SPI-006</t>
  </si>
  <si>
    <t>18b79efff00c1624</t>
  </si>
  <si>
    <t>SPI-007</t>
  </si>
  <si>
    <t>18b79efff00c150f</t>
  </si>
  <si>
    <t>SPI-008</t>
  </si>
  <si>
    <t>18b79efff00c1428</t>
  </si>
  <si>
    <t>SPIRLET-001</t>
  </si>
  <si>
    <t>Spirlet Automobiles</t>
  </si>
  <si>
    <t>89</t>
  </si>
  <si>
    <t>SPIRLET-002</t>
  </si>
  <si>
    <t>TB-001</t>
  </si>
  <si>
    <t>Thierry Beguin</t>
  </si>
  <si>
    <t>20CAT200512276</t>
  </si>
  <si>
    <t>20CAT200512281</t>
  </si>
  <si>
    <t>19F71S460527</t>
  </si>
  <si>
    <t>Gray / Black</t>
  </si>
  <si>
    <t>2022-01-17</t>
  </si>
  <si>
    <t>2025-01-17</t>
  </si>
  <si>
    <t>TARACOOP sc</t>
  </si>
  <si>
    <t>Xyron C 427</t>
  </si>
  <si>
    <t>CSW211100007536</t>
  </si>
  <si>
    <t>ABUS 521636</t>
  </si>
  <si>
    <t>AXA 4930V</t>
  </si>
  <si>
    <t>131</t>
  </si>
  <si>
    <t>2021-07-02</t>
  </si>
  <si>
    <t>CDS22552235</t>
  </si>
  <si>
    <t>CDS22552231</t>
  </si>
  <si>
    <t>2021-04-15</t>
  </si>
  <si>
    <t>4072</t>
  </si>
  <si>
    <t>2019-07-18</t>
  </si>
  <si>
    <t>Folding bike 24V</t>
  </si>
  <si>
    <t>WNBC00550</t>
  </si>
  <si>
    <t>WNBC00545</t>
  </si>
  <si>
    <t>Alpster Eshift</t>
  </si>
  <si>
    <t>G211215</t>
  </si>
  <si>
    <t>562154</t>
  </si>
  <si>
    <t>361561</t>
  </si>
  <si>
    <t>2021-12-17</t>
  </si>
  <si>
    <t>2022-02-07</t>
  </si>
  <si>
    <t>EHPA</t>
  </si>
  <si>
    <t>Mutli</t>
  </si>
  <si>
    <t>2022-01-07</t>
  </si>
  <si>
    <t>2022-01-29</t>
  </si>
  <si>
    <t>Booster ES</t>
  </si>
  <si>
    <t>Booster GT SL</t>
  </si>
  <si>
    <t>BP5o87DypARSwI0duuwYvCJtRbxEFdZL</t>
  </si>
  <si>
    <t>test</t>
  </si>
  <si>
    <t>2025-02-09</t>
  </si>
  <si>
    <t>Foyer Anderlechtois</t>
  </si>
  <si>
    <t>eTouring - 1</t>
  </si>
  <si>
    <t>eTouring - 2</t>
  </si>
  <si>
    <t>eTouring - 3</t>
  </si>
  <si>
    <t>eTouring - 4</t>
  </si>
  <si>
    <t>eTouring - 5</t>
  </si>
  <si>
    <t>eTouring - 6</t>
  </si>
  <si>
    <t>TBC-kj</t>
  </si>
  <si>
    <t>2020-11-10</t>
  </si>
  <si>
    <t>A verifier : WNAB01113</t>
  </si>
  <si>
    <t>TBC-speed</t>
  </si>
  <si>
    <t>VL5M0349FLT120619</t>
  </si>
  <si>
    <t>AXA 1137V</t>
  </si>
  <si>
    <t>342462</t>
  </si>
  <si>
    <t>SPCG153</t>
  </si>
  <si>
    <t>TBC105</t>
  </si>
  <si>
    <t>SW19E02493C41346</t>
  </si>
  <si>
    <t>TBC106</t>
  </si>
  <si>
    <t>20HYDDRY610060</t>
  </si>
  <si>
    <t>1246X</t>
  </si>
  <si>
    <t>TBC111</t>
  </si>
  <si>
    <t>2020-08-12</t>
  </si>
  <si>
    <t>20TANDRY610407</t>
  </si>
  <si>
    <t>TBC114</t>
  </si>
  <si>
    <t>Noir Mat/ Vert</t>
  </si>
  <si>
    <t>Xenia Gawra</t>
  </si>
  <si>
    <t>TBC115</t>
  </si>
  <si>
    <t>20EADVE8810197</t>
  </si>
  <si>
    <t>TBC118</t>
  </si>
  <si>
    <t>20EADVE8810621</t>
  </si>
  <si>
    <t>TBC12</t>
  </si>
  <si>
    <t>Martine briffoz</t>
  </si>
  <si>
    <t>20TANDRY510083</t>
  </si>
  <si>
    <t>TBC32</t>
  </si>
  <si>
    <t>Cairon T 400</t>
  </si>
  <si>
    <t>TBC33</t>
  </si>
  <si>
    <t>TBC34</t>
  </si>
  <si>
    <t>TBC35</t>
  </si>
  <si>
    <t>TBC38</t>
  </si>
  <si>
    <t>Gerardy Pierre</t>
  </si>
  <si>
    <t>TBC50</t>
  </si>
  <si>
    <t>20CAT200WM10464</t>
  </si>
  <si>
    <t>20CAT200WM10430</t>
  </si>
  <si>
    <t>312634</t>
  </si>
  <si>
    <t>ML300769</t>
  </si>
  <si>
    <t>Goffinet Marjorie</t>
  </si>
  <si>
    <t>TBC51</t>
  </si>
  <si>
    <t>Joel Bouillon</t>
  </si>
  <si>
    <t>20CAT200512957</t>
  </si>
  <si>
    <t>20CAT200512946</t>
  </si>
  <si>
    <t>2021-10-17</t>
  </si>
  <si>
    <t>Besix</t>
  </si>
  <si>
    <t>20CAT200512956</t>
  </si>
  <si>
    <t>TEMPORA-001</t>
  </si>
  <si>
    <t>Tempora</t>
  </si>
  <si>
    <t>W190611027807253</t>
  </si>
  <si>
    <t>6000/120</t>
  </si>
  <si>
    <t>Thibaut Mativa</t>
  </si>
  <si>
    <t>2020-12-28</t>
  </si>
  <si>
    <t>Thomas Tymen</t>
  </si>
  <si>
    <t>2020-11-21</t>
  </si>
  <si>
    <t>thomas tymen</t>
  </si>
  <si>
    <t>AA0619WN9C00142</t>
  </si>
  <si>
    <t>162364</t>
  </si>
  <si>
    <t>TIC-001</t>
  </si>
  <si>
    <t xml:space="preserve">TIC COUNCIL </t>
  </si>
  <si>
    <t>G4</t>
  </si>
  <si>
    <t>P20427102</t>
  </si>
  <si>
    <t>full</t>
  </si>
  <si>
    <t>TRA-001</t>
  </si>
  <si>
    <t>2021-03-16</t>
  </si>
  <si>
    <t>2022-03-16</t>
  </si>
  <si>
    <t>Trasis</t>
  </si>
  <si>
    <t>20CAT200512951</t>
  </si>
  <si>
    <t>Abus</t>
  </si>
  <si>
    <t>Upway-001</t>
  </si>
  <si>
    <t>2021-11-28</t>
  </si>
  <si>
    <t>Upway</t>
  </si>
  <si>
    <t>20EADVE8810490</t>
  </si>
  <si>
    <t>Upway-002</t>
  </si>
  <si>
    <t>91EURBT0000412</t>
  </si>
  <si>
    <t>Upway-003</t>
  </si>
  <si>
    <t>20TANDRY510105</t>
  </si>
  <si>
    <t>AXA 2023V</t>
  </si>
  <si>
    <t>346633</t>
  </si>
  <si>
    <t>Upway-004</t>
  </si>
  <si>
    <t>20EADVE8810605</t>
  </si>
  <si>
    <t>Van Bedaf</t>
  </si>
  <si>
    <t>Van bedaf</t>
  </si>
  <si>
    <t>WBF030346R</t>
  </si>
  <si>
    <t>Van Haren-001</t>
  </si>
  <si>
    <t>2020-06-10</t>
  </si>
  <si>
    <t>Claude Van Haren</t>
  </si>
  <si>
    <t>SW190531235</t>
  </si>
  <si>
    <t>2020-05-19</t>
  </si>
  <si>
    <t>19.05.2020 - 8:26</t>
  </si>
  <si>
    <t>VG-001</t>
  </si>
  <si>
    <t>2020-08-22</t>
  </si>
  <si>
    <t>Vincent Grandile</t>
  </si>
  <si>
    <t>Emc 627</t>
  </si>
  <si>
    <t>650BD8H07508</t>
  </si>
  <si>
    <t>2020-08-05</t>
  </si>
  <si>
    <t>05-08-2020</t>
  </si>
  <si>
    <t>Volé-003</t>
  </si>
  <si>
    <t>2020-06-21</t>
  </si>
  <si>
    <t>SW190845756</t>
  </si>
  <si>
    <t>2020-05-30</t>
  </si>
  <si>
    <t>30.05.2020 15:53</t>
  </si>
  <si>
    <t>WBACBEANGEL-001</t>
  </si>
  <si>
    <t>WBAC Be Angels Capital sprl</t>
  </si>
  <si>
    <t>CDS20552240</t>
  </si>
  <si>
    <t>361241</t>
  </si>
  <si>
    <t>114</t>
  </si>
  <si>
    <t>Rue stevin 8 1000 bruxelles</t>
  </si>
  <si>
    <t>Wizyou-255</t>
  </si>
  <si>
    <t>2023-10-20</t>
  </si>
  <si>
    <t>2020-10-14</t>
  </si>
  <si>
    <t xml:space="preserve">Pragm ethic SRL </t>
  </si>
  <si>
    <t>Xyron 827 Carbon</t>
  </si>
  <si>
    <t>DNI 15194</t>
  </si>
  <si>
    <t>116424</t>
  </si>
  <si>
    <t>2020.09.30-1</t>
  </si>
  <si>
    <t>Wolf-001</t>
  </si>
  <si>
    <t>2020-06-23</t>
  </si>
  <si>
    <t>Anthony Wolf</t>
  </si>
  <si>
    <t>SW190480227</t>
  </si>
  <si>
    <t>Victoria eTrekking 8,8</t>
  </si>
  <si>
    <t>E folding 7,1</t>
  </si>
  <si>
    <t>eManufaktur 12,9</t>
  </si>
  <si>
    <t>e Touring 8,8</t>
  </si>
  <si>
    <t>Dimanche 29,5 Gravel</t>
  </si>
  <si>
    <t>Dimanche 29,3 Gravel</t>
  </si>
  <si>
    <t>Lundi 27,1</t>
  </si>
  <si>
    <t>Samedi 28,2 Open</t>
  </si>
  <si>
    <t>Samedi 28,2</t>
  </si>
  <si>
    <t>thibaut@kameobikes,com</t>
  </si>
  <si>
    <t>Samedi 28,5</t>
  </si>
  <si>
    <t>Samedi 28,5 Open</t>
  </si>
  <si>
    <t>Lundi 27,5</t>
  </si>
  <si>
    <t>eTouring 6,4</t>
  </si>
  <si>
    <t>eTrekking 11,8</t>
  </si>
  <si>
    <t>eFolding 7,2</t>
  </si>
  <si>
    <t>eAdventure 12,8</t>
  </si>
  <si>
    <t>eUrban 11,8</t>
  </si>
  <si>
    <t>eTouring 8,8</t>
  </si>
  <si>
    <t>Victoria eAdventure 8,8</t>
  </si>
  <si>
    <t>th_decnop@hotmail,com</t>
  </si>
  <si>
    <t>E folding 7,2</t>
  </si>
  <si>
    <t>mvdbossche@azzana,net</t>
  </si>
  <si>
    <t>alust@azzana,net</t>
  </si>
  <si>
    <t>Victoria eUrban 11,9</t>
  </si>
  <si>
    <t>85,1</t>
  </si>
  <si>
    <t>anne-catherine,geurts@chuliege,be</t>
  </si>
  <si>
    <t>80,17</t>
  </si>
  <si>
    <t>114,05</t>
  </si>
  <si>
    <t>81,82</t>
  </si>
  <si>
    <t>PMurari@citydev,brussels</t>
  </si>
  <si>
    <t>84,3</t>
  </si>
  <si>
    <t>VPierchon@citydev,brussels</t>
  </si>
  <si>
    <t>Diminution du montant de leasing de 0,69 € car pas de sacoche prise</t>
  </si>
  <si>
    <t>89,26</t>
  </si>
  <si>
    <t>113,694</t>
  </si>
  <si>
    <t>julien,jamar@citydev,be</t>
  </si>
  <si>
    <t>108,26</t>
  </si>
  <si>
    <t>126,39</t>
  </si>
  <si>
    <t>74,93</t>
  </si>
  <si>
    <t>93,49</t>
  </si>
  <si>
    <t>eTrekking 9,8</t>
  </si>
  <si>
    <t>143,2</t>
  </si>
  <si>
    <t>163,1</t>
  </si>
  <si>
    <t>87,32</t>
  </si>
  <si>
    <t>141,45</t>
  </si>
  <si>
    <t>108,97</t>
  </si>
  <si>
    <t>157,74</t>
  </si>
  <si>
    <t>98,5</t>
  </si>
  <si>
    <t>fanny,natalis@upstate,be</t>
  </si>
  <si>
    <t>Friday 28,1</t>
  </si>
  <si>
    <t>105,42</t>
  </si>
  <si>
    <t>julien,jamar@iemps,eu</t>
  </si>
  <si>
    <t>1629,96</t>
  </si>
  <si>
    <t>2099,7</t>
  </si>
  <si>
    <t>111,86</t>
  </si>
  <si>
    <t>julien,jamar@ire,eu</t>
  </si>
  <si>
    <t>119,3</t>
  </si>
  <si>
    <t>sophie,joris@lasmala,be</t>
  </si>
  <si>
    <t>O,T,H,</t>
  </si>
  <si>
    <t>S,A, G,P,I,-001</t>
  </si>
  <si>
    <t>S,A, G,P,I,</t>
  </si>
  <si>
    <t>S,A, G,P,I,-002</t>
  </si>
  <si>
    <t>benoit,zonderman@venturelab,be</t>
  </si>
  <si>
    <t>57,5</t>
  </si>
  <si>
    <t>74,99</t>
  </si>
  <si>
    <t>83,5</t>
  </si>
  <si>
    <t>86,78</t>
  </si>
  <si>
    <t>julien,jamardebolsee@lepuck,be</t>
  </si>
  <si>
    <t>4783,22</t>
  </si>
  <si>
    <t>Victoria eTrekking 6,4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</si>
</sst>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3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217D69E-F3A4-4141-A408-C8B3B702D302}" autoFormatId="16" applyNumberFormats="0" applyBorderFormats="0" applyFontFormats="0" applyPatternFormats="0" applyAlignmentFormats="0" applyWidthHeightFormats="0">
  <queryTableRefresh nextId="42">
    <queryTableFields count="41">
      <queryTableField id="1" name="ID" tableColumnId="1"/>
      <queryTableField id="2" name="USR_MAJ" tableColumnId="2"/>
      <queryTableField id="3" name="HEU_MAJ" tableColumnId="3"/>
      <queryTableField id="4" name="FRAME_NUMBER" tableColumnId="4"/>
      <queryTableField id="5" name="TYPE" tableColumnId="5"/>
      <queryTableField id="6" name="SIZE" tableColumnId="6"/>
      <queryTableField id="7" name="COLOR" tableColumnId="7"/>
      <queryTableField id="8" name="CONTRACT_TYPE" tableColumnId="8"/>
      <queryTableField id="9" name="CONTRACT_START" tableColumnId="9"/>
      <queryTableField id="10" name="CONTRACT_END" tableColumnId="10"/>
      <queryTableField id="11" name="ESTIMATED_DELIVERY_DATE" tableColumnId="11"/>
      <queryTableField id="12" name="DELIVERY_DATE" tableColumnId="12"/>
      <queryTableField id="13" name="SELLING_DATE" tableColumnId="13"/>
      <queryTableField id="14" name="COMPANY" tableColumnId="14"/>
      <queryTableField id="15" name="MODEL" tableColumnId="15"/>
      <queryTableField id="16" name="FRAME_REFERENCE" tableColumnId="16"/>
      <queryTableField id="17" name="BIKE_KEY_REFERENCE" tableColumnId="17"/>
      <queryTableField id="18" name="LOCKER_REFERENCE" tableColumnId="18"/>
      <queryTableField id="19" name="PLATE_NUMBER" tableColumnId="19"/>
      <queryTableField id="20" name="AUTOMATIC_BILLING" tableColumnId="20"/>
      <queryTableField id="21" name="BILLING_TYPE" tableColumnId="21"/>
      <queryTableField id="22" name="LEASING_PRICE" tableColumnId="22"/>
      <queryTableField id="23" name="STATUS" tableColumnId="23"/>
      <queryTableField id="24" name="INSURANCE" tableColumnId="24"/>
      <queryTableField id="25" name="INSURANCE_INDIVIDUAL" tableColumnId="25"/>
      <queryTableField id="26" name="INSURANCE_CIVIL_RESPONSIBILITY" tableColumnId="26"/>
      <queryTableField id="27" name="INSURANCE_CIVIL_RESPONSIBILITY_CONTRACT" tableColumnId="27"/>
      <queryTableField id="28" name="BIKE_PRICE" tableColumnId="28"/>
      <queryTableField id="29" name="BIKE_BUYING_DATE" tableColumnId="29"/>
      <queryTableField id="30" name="BILLING_GROUP" tableColumnId="30"/>
      <queryTableField id="31" name="STAANN" tableColumnId="31"/>
      <queryTableField id="32" name="SOLD_PRICE" tableColumnId="32"/>
      <queryTableField id="33" name="GPS_ID" tableColumnId="33"/>
      <queryTableField id="34" name="LOCALISATION" tableColumnId="34"/>
      <queryTableField id="35" name="OFFER_ID" tableColumnId="35"/>
      <queryTableField id="36" name="ORDER_NUMBER" tableColumnId="36"/>
      <queryTableField id="37" name="EMAIL" tableColumnId="37"/>
      <queryTableField id="38" name="COMMENT_BILLING" tableColumnId="38"/>
      <queryTableField id="39" name="ADDRESS" tableColumnId="39"/>
      <queryTableField id="40" name="DISPLAY_GROUP" tableColumnId="40"/>
      <queryTableField id="41" name="ID_1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08EF03-C42E-4732-8273-358193FF1581}" name="customer_bikes__3" displayName="customer_bikes__3" ref="A1:AO572" tableType="queryTable" totalsRowShown="0">
  <autoFilter ref="A1:AO572" xr:uid="{A208EF03-C42E-4732-8273-358193FF1581}"/>
  <tableColumns count="41">
    <tableColumn id="1" xr3:uid="{885C759E-08BF-4D87-998B-C12F09DC9EF0}" uniqueName="1" name="ID" queryTableFieldId="1"/>
    <tableColumn id="2" xr3:uid="{E5D6C47E-166D-4FD8-9597-51AC064A7064}" uniqueName="2" name="USR_MAJ" queryTableFieldId="2" dataDxfId="32"/>
    <tableColumn id="3" xr3:uid="{315638B2-5D37-4BBA-9758-8224F361FC7C}" uniqueName="3" name="HEU_MAJ" queryTableFieldId="3" dataDxfId="31"/>
    <tableColumn id="4" xr3:uid="{A5BC97E5-1EF8-4514-8566-5FD47BDBD746}" uniqueName="4" name="FRAME_NUMBER" queryTableFieldId="4" dataDxfId="30"/>
    <tableColumn id="5" xr3:uid="{85A7ADD6-A4CA-4145-8DB7-05AD70071686}" uniqueName="5" name="TYPE" queryTableFieldId="5"/>
    <tableColumn id="6" xr3:uid="{DA28E158-A590-435A-8B8B-3112F11A74ED}" uniqueName="6" name="SIZE" queryTableFieldId="6" dataDxfId="29"/>
    <tableColumn id="7" xr3:uid="{6C7F0ADA-A4B2-469E-B955-E7018FBC51D6}" uniqueName="7" name="COLOR" queryTableFieldId="7" dataDxfId="28"/>
    <tableColumn id="8" xr3:uid="{8AFF590C-5AA3-450F-950D-CA3BB5F05BF3}" uniqueName="8" name="CONTRACT_TYPE" queryTableFieldId="8" dataDxfId="27"/>
    <tableColumn id="9" xr3:uid="{C3535DBB-D8B7-4E31-BECF-A01F8B888518}" uniqueName="9" name="CONTRACT_START" queryTableFieldId="9" dataDxfId="26"/>
    <tableColumn id="10" xr3:uid="{386C67A3-D07B-4C4D-931C-F79E4254690A}" uniqueName="10" name="CONTRACT_END" queryTableFieldId="10" dataDxfId="25"/>
    <tableColumn id="11" xr3:uid="{A024CD98-1204-4774-A0CE-7B829B0DB150}" uniqueName="11" name="ESTIMATED_DELIVERY_DATE" queryTableFieldId="11" dataDxfId="24"/>
    <tableColumn id="12" xr3:uid="{0A6399F5-04BF-4069-9FFB-14694B6CE590}" uniqueName="12" name="DELIVERY_DATE" queryTableFieldId="12" dataDxfId="23"/>
    <tableColumn id="13" xr3:uid="{FEA19013-3BA6-48B7-BC14-0BB53436EDD1}" uniqueName="13" name="SELLING_DATE" queryTableFieldId="13" dataDxfId="22"/>
    <tableColumn id="14" xr3:uid="{BDBBB919-985B-4DF6-99F7-3E10FE2DF05B}" uniqueName="14" name="COMPANY" queryTableFieldId="14" dataDxfId="21"/>
    <tableColumn id="15" xr3:uid="{E343892A-C6D5-4727-9DD8-F8C1C994C266}" uniqueName="15" name="MODEL" queryTableFieldId="15" dataDxfId="20"/>
    <tableColumn id="16" xr3:uid="{5999782B-8DA7-4CC3-8CC8-3345C5AA24CB}" uniqueName="16" name="FRAME_REFERENCE" queryTableFieldId="16" dataDxfId="19"/>
    <tableColumn id="17" xr3:uid="{7F9D2726-6F74-415D-BF8E-FCD24E967ECE}" uniqueName="17" name="BIKE_KEY_REFERENCE" queryTableFieldId="17" dataDxfId="18"/>
    <tableColumn id="18" xr3:uid="{9BA8D39D-F481-4B83-B398-37DA2E8BE5A5}" uniqueName="18" name="LOCKER_REFERENCE" queryTableFieldId="18" dataDxfId="17"/>
    <tableColumn id="19" xr3:uid="{6CFB3593-AF45-4D4B-ACDB-E7C3F53B8EED}" uniqueName="19" name="PLATE_NUMBER" queryTableFieldId="19" dataDxfId="16"/>
    <tableColumn id="20" xr3:uid="{1A637654-3000-4134-A905-78971EFB2641}" uniqueName="20" name="AUTOMATIC_BILLING" queryTableFieldId="20" dataDxfId="15"/>
    <tableColumn id="21" xr3:uid="{588DA6AA-F87F-4A0A-9E87-11F93954E3E1}" uniqueName="21" name="BILLING_TYPE" queryTableFieldId="21" dataDxfId="14"/>
    <tableColumn id="22" xr3:uid="{532E4932-D36F-4D8E-B249-09A69D8EB9CF}" uniqueName="22" name="LEASING_PRICE" queryTableFieldId="22" dataDxfId="13"/>
    <tableColumn id="23" xr3:uid="{BC755565-897F-4595-BEEA-5ED883D511F4}" uniqueName="23" name="STATUS" queryTableFieldId="23" dataDxfId="12"/>
    <tableColumn id="24" xr3:uid="{DB6C321B-1896-47F3-B384-5136F7182560}" uniqueName="24" name="INSURANCE" queryTableFieldId="24" dataDxfId="11"/>
    <tableColumn id="25" xr3:uid="{13CB2B26-D22E-4F39-8DBB-C6128E7B6FA6}" uniqueName="25" name="INSURANCE_INDIVIDUAL" queryTableFieldId="25"/>
    <tableColumn id="26" xr3:uid="{12DC2305-D8FE-43AA-ACA3-8E4BF0D0FE25}" uniqueName="26" name="INSURANCE_CIVIL_RESPONSIBILITY" queryTableFieldId="26"/>
    <tableColumn id="27" xr3:uid="{20C3FED9-8166-48DC-9A62-FB4329D50E96}" uniqueName="27" name="INSURANCE_CIVIL_RESPONSIBILITY_CONTRACT" queryTableFieldId="27" dataDxfId="10"/>
    <tableColumn id="28" xr3:uid="{3140BA22-4897-4804-A7C5-D294DD7A163D}" uniqueName="28" name="BIKE_PRICE" queryTableFieldId="28"/>
    <tableColumn id="29" xr3:uid="{77B9779B-B7DF-4CBF-83AB-BB6964243589}" uniqueName="29" name="BIKE_BUYING_DATE" queryTableFieldId="29" dataDxfId="9"/>
    <tableColumn id="30" xr3:uid="{8729BC43-EE2B-49DF-B806-46FB854CF926}" uniqueName="30" name="BILLING_GROUP" queryTableFieldId="30"/>
    <tableColumn id="31" xr3:uid="{0DDA1972-BDAB-42C0-A966-D7E1C83B9FFD}" uniqueName="31" name="STAANN" queryTableFieldId="31" dataDxfId="8"/>
    <tableColumn id="32" xr3:uid="{80955FF2-E04E-4CB3-9488-9BC073E7BE0E}" uniqueName="32" name="SOLD_PRICE" queryTableFieldId="32"/>
    <tableColumn id="33" xr3:uid="{EA6F6BF3-1EFC-465D-9FE6-4252B2A0063E}" uniqueName="33" name="GPS_ID" queryTableFieldId="33" dataDxfId="7"/>
    <tableColumn id="34" xr3:uid="{9D0A8EA8-F6C1-4E30-99F5-462B0CD23D76}" uniqueName="34" name="LOCALISATION" queryTableFieldId="34" dataDxfId="6"/>
    <tableColumn id="35" xr3:uid="{82A3FF51-4626-4845-A01A-17C5899210D8}" uniqueName="35" name="OFFER_ID" queryTableFieldId="35" dataDxfId="5"/>
    <tableColumn id="36" xr3:uid="{7410E319-4E71-4AC3-AD28-88097B3429D1}" uniqueName="36" name="ORDER_NUMBER" queryTableFieldId="36" dataDxfId="4"/>
    <tableColumn id="37" xr3:uid="{F2BD476D-C17D-4C58-BBBB-34E1C53684F8}" uniqueName="37" name="EMAIL" queryTableFieldId="37" dataDxfId="3"/>
    <tableColumn id="38" xr3:uid="{61FA03FD-F2E2-4B29-942D-EB4A7D2772F8}" uniqueName="38" name="COMMENT_BILLING" queryTableFieldId="38" dataDxfId="2"/>
    <tableColumn id="39" xr3:uid="{041184FB-442A-4857-AAE2-812E020B0DA2}" uniqueName="39" name="ADDRESS" queryTableFieldId="39" dataDxfId="1"/>
    <tableColumn id="40" xr3:uid="{3B9BF67A-0E62-49DD-B64A-AD9153127635}" uniqueName="40" name="DISPLAY_GROUP" queryTableFieldId="40" dataDxfId="0"/>
    <tableColumn id="41" xr3:uid="{C6A25865-37F4-48C4-A5B1-62ADFD44BD8D}" uniqueName="41" name="ID_1" queryTableFieldId="4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BF290-9074-4C2D-96C4-D8F915E73B5C}">
  <dimension ref="A1"/>
  <sheetViews>
    <sheetView workbookViewId="0">
      <selection activeCell="E34" sqref="E34"/>
    </sheetView>
  </sheetViews>
  <sheetFormatPr defaultRowHeight="15" x14ac:dyDescent="0.25"/>
  <sheetData>
    <row r="1" spans="1:1" x14ac:dyDescent="0.25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5EEAB-05E3-4BB2-977D-11EEB44BD154}">
  <dimension ref="A1:AO572"/>
  <sheetViews>
    <sheetView topLeftCell="A545" workbookViewId="0">
      <selection activeCell="A572" sqref="A572"/>
    </sheetView>
  </sheetViews>
  <sheetFormatPr defaultRowHeight="15" x14ac:dyDescent="0.25"/>
  <cols>
    <col min="1" max="1" width="5.140625" bestFit="1" customWidth="1"/>
    <col min="2" max="2" width="38" bestFit="1" customWidth="1"/>
    <col min="3" max="3" width="13.5703125" bestFit="1" customWidth="1"/>
    <col min="4" max="4" width="32.140625" bestFit="1" customWidth="1"/>
    <col min="5" max="5" width="7.5703125" bestFit="1" customWidth="1"/>
    <col min="6" max="6" width="7.28515625" bestFit="1" customWidth="1"/>
    <col min="7" max="7" width="19.5703125" bestFit="1" customWidth="1"/>
    <col min="8" max="8" width="18.28515625" bestFit="1" customWidth="1"/>
    <col min="9" max="9" width="19.5703125" bestFit="1" customWidth="1"/>
    <col min="10" max="10" width="17.7109375" bestFit="1" customWidth="1"/>
    <col min="11" max="11" width="28.7109375" bestFit="1" customWidth="1"/>
    <col min="12" max="12" width="17.28515625" bestFit="1" customWidth="1"/>
    <col min="13" max="13" width="16.140625" bestFit="1" customWidth="1"/>
    <col min="14" max="14" width="37.7109375" bestFit="1" customWidth="1"/>
    <col min="15" max="15" width="32.42578125" bestFit="1" customWidth="1"/>
    <col min="16" max="16" width="27.28515625" bestFit="1" customWidth="1"/>
    <col min="17" max="17" width="22.5703125" bestFit="1" customWidth="1"/>
    <col min="18" max="18" width="21.140625" bestFit="1" customWidth="1"/>
    <col min="19" max="19" width="17.7109375" bestFit="1" customWidth="1"/>
    <col min="20" max="20" width="22.42578125" bestFit="1" customWidth="1"/>
    <col min="21" max="21" width="15.5703125" bestFit="1" customWidth="1"/>
    <col min="22" max="22" width="17" bestFit="1" customWidth="1"/>
    <col min="23" max="23" width="10" bestFit="1" customWidth="1"/>
    <col min="24" max="24" width="13.7109375" bestFit="1" customWidth="1"/>
    <col min="25" max="25" width="25.7109375" bestFit="1" customWidth="1"/>
    <col min="26" max="26" width="34.85546875" bestFit="1" customWidth="1"/>
    <col min="27" max="27" width="45.85546875" bestFit="1" customWidth="1"/>
    <col min="28" max="28" width="13.140625" bestFit="1" customWidth="1"/>
    <col min="29" max="29" width="21.140625" bestFit="1" customWidth="1"/>
    <col min="30" max="30" width="17.85546875" bestFit="1" customWidth="1"/>
    <col min="31" max="31" width="10.7109375" bestFit="1" customWidth="1"/>
    <col min="32" max="32" width="13.85546875" bestFit="1" customWidth="1"/>
    <col min="33" max="33" width="16.5703125" bestFit="1" customWidth="1"/>
    <col min="34" max="34" width="16.28515625" bestFit="1" customWidth="1"/>
    <col min="35" max="35" width="11.7109375" bestFit="1" customWidth="1"/>
    <col min="36" max="36" width="18.42578125" bestFit="1" customWidth="1"/>
    <col min="37" max="37" width="33.85546875" bestFit="1" customWidth="1"/>
    <col min="38" max="38" width="62.42578125" bestFit="1" customWidth="1"/>
    <col min="39" max="39" width="46.5703125" bestFit="1" customWidth="1"/>
    <col min="40" max="40" width="18.28515625" bestFit="1" customWidth="1"/>
    <col min="41" max="41" width="7.140625" bestFit="1" customWidth="1"/>
  </cols>
  <sheetData>
    <row r="1" spans="1:41" x14ac:dyDescent="0.25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  <c r="S1" t="s">
        <v>54</v>
      </c>
      <c r="T1" t="s">
        <v>55</v>
      </c>
      <c r="U1" t="s">
        <v>56</v>
      </c>
      <c r="V1" t="s">
        <v>57</v>
      </c>
      <c r="W1" t="s">
        <v>58</v>
      </c>
      <c r="X1" t="s">
        <v>59</v>
      </c>
      <c r="Y1" t="s">
        <v>60</v>
      </c>
      <c r="Z1" t="s">
        <v>61</v>
      </c>
      <c r="AA1" t="s">
        <v>62</v>
      </c>
      <c r="AB1" t="s">
        <v>63</v>
      </c>
      <c r="AC1" t="s">
        <v>64</v>
      </c>
      <c r="AD1" t="s">
        <v>65</v>
      </c>
      <c r="AE1" t="s">
        <v>66</v>
      </c>
      <c r="AF1" t="s">
        <v>67</v>
      </c>
      <c r="AG1" t="s">
        <v>68</v>
      </c>
      <c r="AH1" t="s">
        <v>69</v>
      </c>
      <c r="AI1" t="s">
        <v>70</v>
      </c>
      <c r="AJ1" t="s">
        <v>71</v>
      </c>
      <c r="AK1" t="s">
        <v>72</v>
      </c>
      <c r="AL1" t="s">
        <v>73</v>
      </c>
      <c r="AM1" t="s">
        <v>74</v>
      </c>
      <c r="AN1" t="s">
        <v>75</v>
      </c>
      <c r="AO1" t="s">
        <v>76</v>
      </c>
    </row>
    <row r="2" spans="1:41" x14ac:dyDescent="0.25">
      <c r="A2">
        <v>147</v>
      </c>
      <c r="B2" s="1" t="s">
        <v>77</v>
      </c>
      <c r="C2" s="2">
        <v>44502.390567129631</v>
      </c>
      <c r="D2" s="1" t="s">
        <v>78</v>
      </c>
      <c r="E2">
        <v>64</v>
      </c>
      <c r="F2" s="1" t="s">
        <v>79</v>
      </c>
      <c r="G2" s="1" t="s">
        <v>78</v>
      </c>
      <c r="H2" s="1" t="s">
        <v>80</v>
      </c>
      <c r="I2" s="1" t="s">
        <v>81</v>
      </c>
      <c r="J2" s="1" t="s">
        <v>82</v>
      </c>
      <c r="K2" s="1" t="s">
        <v>83</v>
      </c>
      <c r="L2" s="1" t="s">
        <v>83</v>
      </c>
      <c r="M2" s="1" t="s">
        <v>82</v>
      </c>
      <c r="N2" s="1" t="s">
        <v>84</v>
      </c>
      <c r="O2" s="1" t="s">
        <v>85</v>
      </c>
      <c r="P2" s="1" t="s">
        <v>86</v>
      </c>
      <c r="Q2" s="1" t="s">
        <v>78</v>
      </c>
      <c r="R2" s="1" t="s">
        <v>78</v>
      </c>
      <c r="S2" s="1" t="s">
        <v>78</v>
      </c>
      <c r="T2" s="1" t="s">
        <v>87</v>
      </c>
      <c r="U2" s="1" t="s">
        <v>88</v>
      </c>
      <c r="V2" s="1" t="s">
        <v>89</v>
      </c>
      <c r="W2" s="1" t="s">
        <v>90</v>
      </c>
      <c r="X2" s="1" t="s">
        <v>87</v>
      </c>
      <c r="Y2">
        <v>0</v>
      </c>
      <c r="Z2">
        <v>0</v>
      </c>
      <c r="AA2" s="1" t="s">
        <v>82</v>
      </c>
      <c r="AB2">
        <v>1470.95</v>
      </c>
      <c r="AC2" s="1" t="s">
        <v>91</v>
      </c>
      <c r="AD2">
        <v>1</v>
      </c>
      <c r="AE2" s="1" t="s">
        <v>78</v>
      </c>
      <c r="AF2">
        <v>1476.9</v>
      </c>
      <c r="AG2" s="1" t="s">
        <v>78</v>
      </c>
      <c r="AH2" s="1" t="s">
        <v>82</v>
      </c>
      <c r="AI2" s="1" t="s">
        <v>89</v>
      </c>
      <c r="AJ2" s="1" t="s">
        <v>92</v>
      </c>
      <c r="AK2" s="1" t="s">
        <v>82</v>
      </c>
      <c r="AL2" s="1" t="s">
        <v>82</v>
      </c>
      <c r="AM2" s="1" t="s">
        <v>82</v>
      </c>
      <c r="AN2" s="1" t="s">
        <v>93</v>
      </c>
      <c r="AO2">
        <v>12</v>
      </c>
    </row>
    <row r="3" spans="1:41" x14ac:dyDescent="0.25">
      <c r="A3">
        <v>176</v>
      </c>
      <c r="B3" s="1" t="s">
        <v>77</v>
      </c>
      <c r="C3" s="2">
        <v>44582.367546296293</v>
      </c>
      <c r="D3" s="1" t="s">
        <v>78</v>
      </c>
      <c r="E3">
        <v>185</v>
      </c>
      <c r="F3" s="1" t="s">
        <v>94</v>
      </c>
      <c r="G3" s="1" t="s">
        <v>78</v>
      </c>
      <c r="H3" s="1" t="s">
        <v>80</v>
      </c>
      <c r="I3" s="1" t="s">
        <v>95</v>
      </c>
      <c r="J3" s="1" t="s">
        <v>96</v>
      </c>
      <c r="K3" s="1" t="s">
        <v>97</v>
      </c>
      <c r="L3" s="1" t="s">
        <v>97</v>
      </c>
      <c r="M3" s="1" t="s">
        <v>82</v>
      </c>
      <c r="N3" s="1" t="s">
        <v>98</v>
      </c>
      <c r="O3" s="1" t="s">
        <v>99</v>
      </c>
      <c r="P3" s="1" t="s">
        <v>100</v>
      </c>
      <c r="Q3" s="1" t="s">
        <v>78</v>
      </c>
      <c r="R3" s="1" t="s">
        <v>101</v>
      </c>
      <c r="S3" s="1" t="s">
        <v>78</v>
      </c>
      <c r="T3" s="1" t="s">
        <v>102</v>
      </c>
      <c r="U3" s="1" t="s">
        <v>88</v>
      </c>
      <c r="V3" s="1" t="s">
        <v>103</v>
      </c>
      <c r="W3" s="1" t="s">
        <v>90</v>
      </c>
      <c r="X3" s="1" t="s">
        <v>87</v>
      </c>
      <c r="Y3">
        <v>0</v>
      </c>
      <c r="Z3">
        <v>0</v>
      </c>
      <c r="AA3" s="1" t="s">
        <v>82</v>
      </c>
      <c r="AB3">
        <v>1450</v>
      </c>
      <c r="AC3" s="1" t="s">
        <v>104</v>
      </c>
      <c r="AD3">
        <v>1</v>
      </c>
      <c r="AE3" s="1" t="s">
        <v>78</v>
      </c>
      <c r="AF3">
        <v>0</v>
      </c>
      <c r="AG3" s="1" t="s">
        <v>78</v>
      </c>
      <c r="AH3" s="1" t="s">
        <v>82</v>
      </c>
      <c r="AI3" s="1" t="s">
        <v>89</v>
      </c>
      <c r="AJ3" s="1" t="s">
        <v>105</v>
      </c>
      <c r="AK3" s="1" t="s">
        <v>82</v>
      </c>
      <c r="AL3" s="1" t="s">
        <v>82</v>
      </c>
      <c r="AM3" s="1" t="s">
        <v>82</v>
      </c>
      <c r="AN3" s="1" t="s">
        <v>93</v>
      </c>
      <c r="AO3">
        <v>120</v>
      </c>
    </row>
    <row r="4" spans="1:41" x14ac:dyDescent="0.25">
      <c r="A4">
        <v>235</v>
      </c>
      <c r="B4" s="1" t="s">
        <v>77</v>
      </c>
      <c r="C4" s="2">
        <v>44537.411631944444</v>
      </c>
      <c r="D4" s="1" t="s">
        <v>78</v>
      </c>
      <c r="E4">
        <v>65</v>
      </c>
      <c r="F4" s="1" t="s">
        <v>79</v>
      </c>
      <c r="G4" s="1" t="s">
        <v>78</v>
      </c>
      <c r="H4" s="1" t="s">
        <v>106</v>
      </c>
      <c r="I4" s="1" t="s">
        <v>107</v>
      </c>
      <c r="J4" s="1" t="s">
        <v>107</v>
      </c>
      <c r="K4" s="1" t="s">
        <v>108</v>
      </c>
      <c r="L4" s="1" t="s">
        <v>109</v>
      </c>
      <c r="M4" s="1" t="s">
        <v>110</v>
      </c>
      <c r="N4" s="1" t="s">
        <v>111</v>
      </c>
      <c r="O4" s="1" t="s">
        <v>85</v>
      </c>
      <c r="P4" s="1" t="s">
        <v>112</v>
      </c>
      <c r="Q4" s="1" t="s">
        <v>78</v>
      </c>
      <c r="R4" s="1" t="s">
        <v>113</v>
      </c>
      <c r="S4" s="1" t="s">
        <v>78</v>
      </c>
      <c r="T4" s="1" t="s">
        <v>87</v>
      </c>
      <c r="U4" s="1" t="s">
        <v>114</v>
      </c>
      <c r="V4" s="1" t="s">
        <v>89</v>
      </c>
      <c r="W4" s="1" t="s">
        <v>90</v>
      </c>
      <c r="X4" s="1" t="s">
        <v>87</v>
      </c>
      <c r="Y4">
        <v>0</v>
      </c>
      <c r="Z4">
        <v>0</v>
      </c>
      <c r="AA4" s="1" t="s">
        <v>82</v>
      </c>
      <c r="AB4">
        <v>1470.95</v>
      </c>
      <c r="AC4" s="1" t="s">
        <v>115</v>
      </c>
      <c r="AD4">
        <v>1</v>
      </c>
      <c r="AE4" s="1" t="s">
        <v>78</v>
      </c>
      <c r="AF4">
        <v>1884.29</v>
      </c>
      <c r="AG4" s="1" t="s">
        <v>78</v>
      </c>
      <c r="AH4" s="1" t="s">
        <v>82</v>
      </c>
      <c r="AI4" s="1" t="s">
        <v>89</v>
      </c>
      <c r="AJ4" s="1" t="s">
        <v>116</v>
      </c>
      <c r="AK4" s="1" t="s">
        <v>82</v>
      </c>
      <c r="AL4" s="1" t="s">
        <v>82</v>
      </c>
      <c r="AM4" s="1" t="s">
        <v>82</v>
      </c>
      <c r="AN4" s="1" t="s">
        <v>93</v>
      </c>
      <c r="AO4">
        <v>731</v>
      </c>
    </row>
    <row r="5" spans="1:41" x14ac:dyDescent="0.25">
      <c r="A5">
        <v>238</v>
      </c>
      <c r="B5" s="1" t="s">
        <v>77</v>
      </c>
      <c r="C5" s="2">
        <v>44502.391006944446</v>
      </c>
      <c r="D5" s="1" t="s">
        <v>78</v>
      </c>
      <c r="E5">
        <v>65</v>
      </c>
      <c r="F5" s="1" t="s">
        <v>79</v>
      </c>
      <c r="G5" s="1" t="s">
        <v>117</v>
      </c>
      <c r="H5" s="1" t="s">
        <v>80</v>
      </c>
      <c r="I5" s="1" t="s">
        <v>81</v>
      </c>
      <c r="J5" s="1" t="s">
        <v>82</v>
      </c>
      <c r="K5" s="1" t="s">
        <v>108</v>
      </c>
      <c r="L5" s="1" t="s">
        <v>109</v>
      </c>
      <c r="M5" s="1" t="s">
        <v>82</v>
      </c>
      <c r="N5" s="1" t="s">
        <v>84</v>
      </c>
      <c r="O5" s="1" t="s">
        <v>85</v>
      </c>
      <c r="P5" s="1" t="s">
        <v>118</v>
      </c>
      <c r="Q5" s="1" t="s">
        <v>119</v>
      </c>
      <c r="R5" s="1" t="s">
        <v>120</v>
      </c>
      <c r="S5" s="1" t="s">
        <v>78</v>
      </c>
      <c r="T5" s="1" t="s">
        <v>87</v>
      </c>
      <c r="U5" s="1" t="s">
        <v>88</v>
      </c>
      <c r="V5" s="1" t="s">
        <v>89</v>
      </c>
      <c r="W5" s="1" t="s">
        <v>90</v>
      </c>
      <c r="X5" s="1" t="s">
        <v>87</v>
      </c>
      <c r="Y5">
        <v>0</v>
      </c>
      <c r="Z5">
        <v>0</v>
      </c>
      <c r="AA5" s="1" t="s">
        <v>82</v>
      </c>
      <c r="AB5">
        <v>1470.95</v>
      </c>
      <c r="AC5" s="1" t="s">
        <v>115</v>
      </c>
      <c r="AD5">
        <v>1</v>
      </c>
      <c r="AE5" s="1" t="s">
        <v>78</v>
      </c>
      <c r="AF5">
        <v>1478.9</v>
      </c>
      <c r="AG5" s="1" t="s">
        <v>78</v>
      </c>
      <c r="AH5" s="1" t="s">
        <v>82</v>
      </c>
      <c r="AI5" s="1" t="s">
        <v>89</v>
      </c>
      <c r="AJ5" s="1" t="s">
        <v>116</v>
      </c>
      <c r="AK5" s="1" t="s">
        <v>82</v>
      </c>
      <c r="AL5" s="1" t="s">
        <v>82</v>
      </c>
      <c r="AM5" s="1" t="s">
        <v>82</v>
      </c>
      <c r="AN5" s="1" t="s">
        <v>93</v>
      </c>
      <c r="AO5">
        <v>12</v>
      </c>
    </row>
    <row r="6" spans="1:41" x14ac:dyDescent="0.25">
      <c r="A6">
        <v>287</v>
      </c>
      <c r="B6" s="1" t="s">
        <v>121</v>
      </c>
      <c r="C6" s="2">
        <v>44552.695879629631</v>
      </c>
      <c r="D6" s="1" t="s">
        <v>78</v>
      </c>
      <c r="E6">
        <v>63</v>
      </c>
      <c r="F6" s="1" t="s">
        <v>79</v>
      </c>
      <c r="G6" s="1" t="s">
        <v>78</v>
      </c>
      <c r="H6" s="1" t="s">
        <v>122</v>
      </c>
      <c r="I6" s="1" t="s">
        <v>82</v>
      </c>
      <c r="J6" s="1" t="s">
        <v>82</v>
      </c>
      <c r="K6" s="1" t="s">
        <v>123</v>
      </c>
      <c r="L6" s="1" t="s">
        <v>123</v>
      </c>
      <c r="M6" s="1" t="s">
        <v>82</v>
      </c>
      <c r="N6" s="1" t="s">
        <v>84</v>
      </c>
      <c r="O6" s="1" t="s">
        <v>124</v>
      </c>
      <c r="P6" s="1" t="s">
        <v>125</v>
      </c>
      <c r="Q6" s="1" t="s">
        <v>78</v>
      </c>
      <c r="R6" s="1" t="s">
        <v>126</v>
      </c>
      <c r="S6" s="1" t="s">
        <v>78</v>
      </c>
      <c r="T6" s="1" t="s">
        <v>102</v>
      </c>
      <c r="U6" s="1" t="s">
        <v>88</v>
      </c>
      <c r="V6" s="1" t="s">
        <v>89</v>
      </c>
      <c r="W6" s="1" t="s">
        <v>90</v>
      </c>
      <c r="X6" s="1" t="s">
        <v>87</v>
      </c>
      <c r="Y6">
        <v>0</v>
      </c>
      <c r="Z6">
        <v>0</v>
      </c>
      <c r="AA6" s="1" t="s">
        <v>82</v>
      </c>
      <c r="AB6">
        <v>1470.95</v>
      </c>
      <c r="AC6" s="1" t="s">
        <v>91</v>
      </c>
      <c r="AD6">
        <v>1</v>
      </c>
      <c r="AE6" s="1" t="s">
        <v>78</v>
      </c>
      <c r="AF6">
        <v>0</v>
      </c>
      <c r="AG6" s="1" t="s">
        <v>78</v>
      </c>
      <c r="AH6" s="1" t="s">
        <v>84</v>
      </c>
      <c r="AI6" s="1" t="s">
        <v>89</v>
      </c>
      <c r="AJ6" s="1" t="s">
        <v>127</v>
      </c>
      <c r="AK6" s="1" t="s">
        <v>82</v>
      </c>
      <c r="AL6" s="1" t="s">
        <v>82</v>
      </c>
      <c r="AM6" s="1" t="s">
        <v>82</v>
      </c>
      <c r="AN6" s="1" t="s">
        <v>93</v>
      </c>
      <c r="AO6">
        <v>12</v>
      </c>
    </row>
    <row r="7" spans="1:41" x14ac:dyDescent="0.25">
      <c r="A7">
        <v>378</v>
      </c>
      <c r="B7" s="1" t="s">
        <v>128</v>
      </c>
      <c r="C7" s="2">
        <v>44153.420277777775</v>
      </c>
      <c r="D7" s="1" t="s">
        <v>78</v>
      </c>
      <c r="E7">
        <v>194</v>
      </c>
      <c r="F7" s="1" t="s">
        <v>79</v>
      </c>
      <c r="G7" s="1" t="s">
        <v>129</v>
      </c>
      <c r="H7" s="1" t="s">
        <v>130</v>
      </c>
      <c r="I7" s="1" t="s">
        <v>82</v>
      </c>
      <c r="J7" s="1" t="s">
        <v>82</v>
      </c>
      <c r="K7" s="1" t="s">
        <v>82</v>
      </c>
      <c r="L7" s="1" t="s">
        <v>131</v>
      </c>
      <c r="M7" s="1" t="s">
        <v>82</v>
      </c>
      <c r="N7" s="1" t="s">
        <v>84</v>
      </c>
      <c r="O7" s="1" t="s">
        <v>132</v>
      </c>
      <c r="P7" s="1" t="s">
        <v>101</v>
      </c>
      <c r="Q7" s="1" t="s">
        <v>82</v>
      </c>
      <c r="R7" s="1" t="s">
        <v>82</v>
      </c>
      <c r="S7" s="1" t="s">
        <v>82</v>
      </c>
      <c r="T7" s="1" t="s">
        <v>87</v>
      </c>
      <c r="U7" s="1" t="s">
        <v>78</v>
      </c>
      <c r="V7" s="1" t="s">
        <v>82</v>
      </c>
      <c r="W7" s="1" t="s">
        <v>90</v>
      </c>
      <c r="X7" s="1" t="s">
        <v>87</v>
      </c>
      <c r="Y7">
        <v>0</v>
      </c>
      <c r="Z7">
        <v>0</v>
      </c>
      <c r="AA7" s="1" t="s">
        <v>82</v>
      </c>
      <c r="AB7">
        <v>1559.75</v>
      </c>
      <c r="AC7" s="1" t="s">
        <v>131</v>
      </c>
      <c r="AD7">
        <v>1</v>
      </c>
      <c r="AE7" s="1" t="s">
        <v>133</v>
      </c>
      <c r="AF7">
        <v>0</v>
      </c>
      <c r="AG7" s="1" t="s">
        <v>82</v>
      </c>
      <c r="AH7" s="1" t="s">
        <v>82</v>
      </c>
      <c r="AI7" s="1" t="s">
        <v>82</v>
      </c>
      <c r="AJ7" s="1" t="s">
        <v>78</v>
      </c>
      <c r="AK7" s="1" t="s">
        <v>82</v>
      </c>
      <c r="AL7" s="1" t="s">
        <v>82</v>
      </c>
      <c r="AM7" s="1" t="s">
        <v>82</v>
      </c>
      <c r="AN7" s="1" t="s">
        <v>93</v>
      </c>
      <c r="AO7">
        <v>12</v>
      </c>
    </row>
    <row r="8" spans="1:41" x14ac:dyDescent="0.25">
      <c r="A8">
        <v>379</v>
      </c>
      <c r="B8" s="1" t="s">
        <v>128</v>
      </c>
      <c r="C8" s="2">
        <v>44129.795370370368</v>
      </c>
      <c r="D8" s="1" t="s">
        <v>78</v>
      </c>
      <c r="E8">
        <v>151</v>
      </c>
      <c r="F8" s="1" t="s">
        <v>79</v>
      </c>
      <c r="G8" s="1" t="s">
        <v>134</v>
      </c>
      <c r="H8" s="1" t="s">
        <v>130</v>
      </c>
      <c r="I8" s="1" t="s">
        <v>82</v>
      </c>
      <c r="J8" s="1" t="s">
        <v>82</v>
      </c>
      <c r="K8" s="1" t="s">
        <v>82</v>
      </c>
      <c r="L8" s="1" t="s">
        <v>131</v>
      </c>
      <c r="M8" s="1" t="s">
        <v>82</v>
      </c>
      <c r="N8" s="1" t="s">
        <v>84</v>
      </c>
      <c r="O8" s="1" t="s">
        <v>2021</v>
      </c>
      <c r="P8" s="1" t="s">
        <v>101</v>
      </c>
      <c r="Q8" s="1" t="s">
        <v>82</v>
      </c>
      <c r="R8" s="1" t="s">
        <v>82</v>
      </c>
      <c r="S8" s="1" t="s">
        <v>82</v>
      </c>
      <c r="T8" s="1" t="s">
        <v>87</v>
      </c>
      <c r="U8" s="1" t="s">
        <v>78</v>
      </c>
      <c r="V8" s="1" t="s">
        <v>82</v>
      </c>
      <c r="W8" s="1" t="s">
        <v>90</v>
      </c>
      <c r="X8" s="1" t="s">
        <v>87</v>
      </c>
      <c r="Y8">
        <v>0</v>
      </c>
      <c r="Z8">
        <v>0</v>
      </c>
      <c r="AA8" s="1" t="s">
        <v>82</v>
      </c>
      <c r="AB8">
        <v>1619.26</v>
      </c>
      <c r="AC8" s="1" t="s">
        <v>131</v>
      </c>
      <c r="AD8">
        <v>1</v>
      </c>
      <c r="AE8" s="1" t="s">
        <v>133</v>
      </c>
      <c r="AF8">
        <v>0</v>
      </c>
      <c r="AG8" s="1" t="s">
        <v>82</v>
      </c>
      <c r="AH8" s="1" t="s">
        <v>82</v>
      </c>
      <c r="AI8" s="1" t="s">
        <v>82</v>
      </c>
      <c r="AJ8" s="1" t="s">
        <v>78</v>
      </c>
      <c r="AK8" s="1" t="s">
        <v>82</v>
      </c>
      <c r="AL8" s="1" t="s">
        <v>82</v>
      </c>
      <c r="AM8" s="1" t="s">
        <v>82</v>
      </c>
      <c r="AN8" s="1" t="s">
        <v>93</v>
      </c>
      <c r="AO8">
        <v>12</v>
      </c>
    </row>
    <row r="9" spans="1:41" x14ac:dyDescent="0.25">
      <c r="A9">
        <v>380</v>
      </c>
      <c r="B9" s="1" t="s">
        <v>128</v>
      </c>
      <c r="C9" s="2">
        <v>44129.795555555553</v>
      </c>
      <c r="D9" s="1" t="s">
        <v>78</v>
      </c>
      <c r="E9">
        <v>220</v>
      </c>
      <c r="F9" s="1" t="s">
        <v>101</v>
      </c>
      <c r="G9" s="1" t="s">
        <v>135</v>
      </c>
      <c r="H9" s="1" t="s">
        <v>130</v>
      </c>
      <c r="I9" s="1" t="s">
        <v>82</v>
      </c>
      <c r="J9" s="1" t="s">
        <v>82</v>
      </c>
      <c r="K9" s="1" t="s">
        <v>82</v>
      </c>
      <c r="L9" s="1" t="s">
        <v>131</v>
      </c>
      <c r="M9" s="1" t="s">
        <v>82</v>
      </c>
      <c r="N9" s="1" t="s">
        <v>84</v>
      </c>
      <c r="O9" s="1" t="s">
        <v>2022</v>
      </c>
      <c r="P9" s="1" t="s">
        <v>101</v>
      </c>
      <c r="Q9" s="1" t="s">
        <v>82</v>
      </c>
      <c r="R9" s="1" t="s">
        <v>82</v>
      </c>
      <c r="S9" s="1" t="s">
        <v>82</v>
      </c>
      <c r="T9" s="1" t="s">
        <v>87</v>
      </c>
      <c r="U9" s="1" t="s">
        <v>78</v>
      </c>
      <c r="V9" s="1" t="s">
        <v>82</v>
      </c>
      <c r="W9" s="1" t="s">
        <v>90</v>
      </c>
      <c r="X9" s="1" t="s">
        <v>87</v>
      </c>
      <c r="Y9">
        <v>0</v>
      </c>
      <c r="Z9">
        <v>0</v>
      </c>
      <c r="AA9" s="1" t="s">
        <v>82</v>
      </c>
      <c r="AB9">
        <v>1712</v>
      </c>
      <c r="AC9" s="1" t="s">
        <v>131</v>
      </c>
      <c r="AD9">
        <v>1</v>
      </c>
      <c r="AE9" s="1" t="s">
        <v>133</v>
      </c>
      <c r="AF9">
        <v>0</v>
      </c>
      <c r="AG9" s="1" t="s">
        <v>82</v>
      </c>
      <c r="AH9" s="1" t="s">
        <v>82</v>
      </c>
      <c r="AI9" s="1" t="s">
        <v>82</v>
      </c>
      <c r="AJ9" s="1" t="s">
        <v>78</v>
      </c>
      <c r="AK9" s="1" t="s">
        <v>82</v>
      </c>
      <c r="AL9" s="1" t="s">
        <v>82</v>
      </c>
      <c r="AM9" s="1" t="s">
        <v>82</v>
      </c>
      <c r="AN9" s="1" t="s">
        <v>93</v>
      </c>
      <c r="AO9">
        <v>12</v>
      </c>
    </row>
    <row r="10" spans="1:41" x14ac:dyDescent="0.25">
      <c r="A10">
        <v>381</v>
      </c>
      <c r="B10" s="1" t="s">
        <v>128</v>
      </c>
      <c r="C10" s="2">
        <v>44129.795682870368</v>
      </c>
      <c r="D10" s="1" t="s">
        <v>78</v>
      </c>
      <c r="E10">
        <v>220</v>
      </c>
      <c r="F10" s="1" t="s">
        <v>101</v>
      </c>
      <c r="G10" s="1" t="s">
        <v>135</v>
      </c>
      <c r="H10" s="1" t="s">
        <v>130</v>
      </c>
      <c r="I10" s="1" t="s">
        <v>82</v>
      </c>
      <c r="J10" s="1" t="s">
        <v>82</v>
      </c>
      <c r="K10" s="1" t="s">
        <v>82</v>
      </c>
      <c r="L10" s="1" t="s">
        <v>131</v>
      </c>
      <c r="M10" s="1" t="s">
        <v>82</v>
      </c>
      <c r="N10" s="1" t="s">
        <v>84</v>
      </c>
      <c r="O10" s="1" t="s">
        <v>2022</v>
      </c>
      <c r="P10" s="1" t="s">
        <v>101</v>
      </c>
      <c r="Q10" s="1" t="s">
        <v>82</v>
      </c>
      <c r="R10" s="1" t="s">
        <v>82</v>
      </c>
      <c r="S10" s="1" t="s">
        <v>82</v>
      </c>
      <c r="T10" s="1" t="s">
        <v>87</v>
      </c>
      <c r="U10" s="1" t="s">
        <v>78</v>
      </c>
      <c r="V10" s="1" t="s">
        <v>82</v>
      </c>
      <c r="W10" s="1" t="s">
        <v>90</v>
      </c>
      <c r="X10" s="1" t="s">
        <v>87</v>
      </c>
      <c r="Y10">
        <v>0</v>
      </c>
      <c r="Z10">
        <v>0</v>
      </c>
      <c r="AA10" s="1" t="s">
        <v>82</v>
      </c>
      <c r="AB10">
        <v>1712</v>
      </c>
      <c r="AC10" s="1" t="s">
        <v>131</v>
      </c>
      <c r="AD10">
        <v>1</v>
      </c>
      <c r="AE10" s="1" t="s">
        <v>133</v>
      </c>
      <c r="AF10">
        <v>0</v>
      </c>
      <c r="AG10" s="1" t="s">
        <v>82</v>
      </c>
      <c r="AH10" s="1" t="s">
        <v>82</v>
      </c>
      <c r="AI10" s="1" t="s">
        <v>82</v>
      </c>
      <c r="AJ10" s="1" t="s">
        <v>78</v>
      </c>
      <c r="AK10" s="1" t="s">
        <v>82</v>
      </c>
      <c r="AL10" s="1" t="s">
        <v>82</v>
      </c>
      <c r="AM10" s="1" t="s">
        <v>82</v>
      </c>
      <c r="AN10" s="1" t="s">
        <v>93</v>
      </c>
      <c r="AO10">
        <v>12</v>
      </c>
    </row>
    <row r="11" spans="1:41" x14ac:dyDescent="0.25">
      <c r="A11">
        <v>393</v>
      </c>
      <c r="B11" s="1" t="s">
        <v>128</v>
      </c>
      <c r="C11" s="2">
        <v>44134.532037037039</v>
      </c>
      <c r="D11" s="1" t="s">
        <v>78</v>
      </c>
      <c r="E11">
        <v>195</v>
      </c>
      <c r="F11" s="1" t="s">
        <v>101</v>
      </c>
      <c r="G11" s="1" t="s">
        <v>136</v>
      </c>
      <c r="H11" s="1" t="s">
        <v>130</v>
      </c>
      <c r="I11" s="1" t="s">
        <v>82</v>
      </c>
      <c r="J11" s="1" t="s">
        <v>82</v>
      </c>
      <c r="K11" s="1" t="s">
        <v>82</v>
      </c>
      <c r="L11" s="1" t="s">
        <v>137</v>
      </c>
      <c r="M11" s="1" t="s">
        <v>82</v>
      </c>
      <c r="N11" s="1" t="s">
        <v>84</v>
      </c>
      <c r="O11" s="1" t="s">
        <v>2023</v>
      </c>
      <c r="P11" s="1" t="s">
        <v>138</v>
      </c>
      <c r="Q11" s="1" t="s">
        <v>82</v>
      </c>
      <c r="R11" s="1" t="s">
        <v>138</v>
      </c>
      <c r="S11" s="1" t="s">
        <v>82</v>
      </c>
      <c r="T11" s="1" t="s">
        <v>87</v>
      </c>
      <c r="U11" s="1" t="s">
        <v>78</v>
      </c>
      <c r="V11" s="1" t="s">
        <v>82</v>
      </c>
      <c r="W11" s="1" t="s">
        <v>90</v>
      </c>
      <c r="X11" s="1" t="s">
        <v>87</v>
      </c>
      <c r="Y11">
        <v>0</v>
      </c>
      <c r="Z11">
        <v>0</v>
      </c>
      <c r="AA11" s="1" t="s">
        <v>82</v>
      </c>
      <c r="AB11">
        <v>2100.8000000000002</v>
      </c>
      <c r="AC11" s="1" t="s">
        <v>137</v>
      </c>
      <c r="AD11">
        <v>1</v>
      </c>
      <c r="AE11" s="1" t="s">
        <v>133</v>
      </c>
      <c r="AF11">
        <v>0</v>
      </c>
      <c r="AG11" s="1" t="s">
        <v>82</v>
      </c>
      <c r="AH11" s="1" t="s">
        <v>82</v>
      </c>
      <c r="AI11" s="1" t="s">
        <v>82</v>
      </c>
      <c r="AJ11" s="1" t="s">
        <v>78</v>
      </c>
      <c r="AK11" s="1" t="s">
        <v>82</v>
      </c>
      <c r="AL11" s="1" t="s">
        <v>82</v>
      </c>
      <c r="AM11" s="1" t="s">
        <v>82</v>
      </c>
      <c r="AN11" s="1" t="s">
        <v>93</v>
      </c>
      <c r="AO11">
        <v>12</v>
      </c>
    </row>
    <row r="12" spans="1:41" x14ac:dyDescent="0.25">
      <c r="A12">
        <v>408</v>
      </c>
      <c r="B12" s="1" t="s">
        <v>139</v>
      </c>
      <c r="C12" s="2">
        <v>44441.418981481482</v>
      </c>
      <c r="D12" s="1" t="s">
        <v>78</v>
      </c>
      <c r="E12">
        <v>347</v>
      </c>
      <c r="F12" s="1" t="s">
        <v>94</v>
      </c>
      <c r="G12" s="1" t="s">
        <v>140</v>
      </c>
      <c r="H12" s="1" t="s">
        <v>141</v>
      </c>
      <c r="I12" s="1" t="s">
        <v>142</v>
      </c>
      <c r="J12" s="1" t="s">
        <v>143</v>
      </c>
      <c r="K12" s="1" t="s">
        <v>144</v>
      </c>
      <c r="L12" s="1" t="s">
        <v>145</v>
      </c>
      <c r="M12" s="1" t="s">
        <v>82</v>
      </c>
      <c r="N12" s="1" t="s">
        <v>146</v>
      </c>
      <c r="O12" s="1" t="s">
        <v>147</v>
      </c>
      <c r="P12" s="1" t="s">
        <v>148</v>
      </c>
      <c r="Q12" s="1" t="s">
        <v>78</v>
      </c>
      <c r="R12" s="1" t="s">
        <v>101</v>
      </c>
      <c r="S12" s="1" t="s">
        <v>78</v>
      </c>
      <c r="T12" s="1" t="s">
        <v>102</v>
      </c>
      <c r="U12" s="1" t="s">
        <v>114</v>
      </c>
      <c r="V12" s="1" t="s">
        <v>149</v>
      </c>
      <c r="W12" s="1" t="s">
        <v>90</v>
      </c>
      <c r="X12" s="1" t="s">
        <v>102</v>
      </c>
      <c r="Y12">
        <v>0</v>
      </c>
      <c r="Z12">
        <v>0</v>
      </c>
      <c r="AA12" s="1" t="s">
        <v>82</v>
      </c>
      <c r="AB12">
        <v>3143</v>
      </c>
      <c r="AC12" s="1" t="s">
        <v>150</v>
      </c>
      <c r="AD12">
        <v>1</v>
      </c>
      <c r="AE12" s="1" t="s">
        <v>78</v>
      </c>
      <c r="AF12">
        <v>0</v>
      </c>
      <c r="AG12" s="1" t="s">
        <v>78</v>
      </c>
      <c r="AH12" s="1" t="s">
        <v>151</v>
      </c>
      <c r="AI12" s="1" t="s">
        <v>82</v>
      </c>
      <c r="AJ12" s="1" t="s">
        <v>152</v>
      </c>
      <c r="AK12" s="1" t="s">
        <v>82</v>
      </c>
      <c r="AL12" s="1" t="s">
        <v>82</v>
      </c>
      <c r="AM12" s="1" t="s">
        <v>82</v>
      </c>
      <c r="AN12" s="1" t="s">
        <v>93</v>
      </c>
      <c r="AO12">
        <v>404</v>
      </c>
    </row>
    <row r="13" spans="1:41" x14ac:dyDescent="0.25">
      <c r="A13">
        <v>414</v>
      </c>
      <c r="B13" s="1" t="s">
        <v>153</v>
      </c>
      <c r="C13" s="2">
        <v>44192.577002314814</v>
      </c>
      <c r="D13" s="1" t="s">
        <v>78</v>
      </c>
      <c r="E13">
        <v>132</v>
      </c>
      <c r="F13" s="1" t="s">
        <v>154</v>
      </c>
      <c r="G13" s="1" t="s">
        <v>82</v>
      </c>
      <c r="H13" s="1" t="s">
        <v>130</v>
      </c>
      <c r="I13" s="1" t="s">
        <v>82</v>
      </c>
      <c r="J13" s="1" t="s">
        <v>82</v>
      </c>
      <c r="K13" s="1" t="s">
        <v>82</v>
      </c>
      <c r="L13" s="1" t="s">
        <v>131</v>
      </c>
      <c r="M13" s="1" t="s">
        <v>82</v>
      </c>
      <c r="N13" s="1" t="s">
        <v>84</v>
      </c>
      <c r="O13" s="1" t="s">
        <v>155</v>
      </c>
      <c r="P13" s="1" t="s">
        <v>101</v>
      </c>
      <c r="Q13" s="1" t="s">
        <v>82</v>
      </c>
      <c r="R13" s="1" t="s">
        <v>82</v>
      </c>
      <c r="S13" s="1" t="s">
        <v>82</v>
      </c>
      <c r="T13" s="1" t="s">
        <v>87</v>
      </c>
      <c r="U13" s="1" t="s">
        <v>78</v>
      </c>
      <c r="V13" s="1" t="s">
        <v>82</v>
      </c>
      <c r="W13" s="1" t="s">
        <v>90</v>
      </c>
      <c r="X13" s="1" t="s">
        <v>87</v>
      </c>
      <c r="Y13">
        <v>0</v>
      </c>
      <c r="Z13">
        <v>0</v>
      </c>
      <c r="AA13" s="1" t="s">
        <v>82</v>
      </c>
      <c r="AB13">
        <v>1504.13</v>
      </c>
      <c r="AC13" s="1" t="s">
        <v>131</v>
      </c>
      <c r="AD13">
        <v>1</v>
      </c>
      <c r="AE13" s="1" t="s">
        <v>133</v>
      </c>
      <c r="AF13">
        <v>0</v>
      </c>
      <c r="AG13" s="1" t="s">
        <v>82</v>
      </c>
      <c r="AH13" s="1" t="s">
        <v>82</v>
      </c>
      <c r="AI13" s="1" t="s">
        <v>82</v>
      </c>
      <c r="AJ13" s="1" t="s">
        <v>78</v>
      </c>
      <c r="AK13" s="1" t="s">
        <v>82</v>
      </c>
      <c r="AL13" s="1" t="s">
        <v>82</v>
      </c>
      <c r="AM13" s="1" t="s">
        <v>82</v>
      </c>
      <c r="AN13" s="1" t="s">
        <v>93</v>
      </c>
      <c r="AO13">
        <v>12</v>
      </c>
    </row>
    <row r="14" spans="1:41" x14ac:dyDescent="0.25">
      <c r="A14">
        <v>431</v>
      </c>
      <c r="B14" s="1" t="s">
        <v>77</v>
      </c>
      <c r="C14" s="2">
        <v>44547.376736111109</v>
      </c>
      <c r="D14" s="1" t="s">
        <v>78</v>
      </c>
      <c r="E14">
        <v>498</v>
      </c>
      <c r="F14" s="1" t="s">
        <v>156</v>
      </c>
      <c r="G14" s="1" t="s">
        <v>157</v>
      </c>
      <c r="H14" s="1" t="s">
        <v>122</v>
      </c>
      <c r="I14" s="1" t="s">
        <v>82</v>
      </c>
      <c r="J14" s="1" t="s">
        <v>82</v>
      </c>
      <c r="K14" s="1" t="s">
        <v>82</v>
      </c>
      <c r="L14" s="1" t="s">
        <v>158</v>
      </c>
      <c r="M14" s="1" t="s">
        <v>82</v>
      </c>
      <c r="N14" s="1" t="s">
        <v>84</v>
      </c>
      <c r="O14" s="1" t="s">
        <v>2024</v>
      </c>
      <c r="P14" s="1" t="s">
        <v>159</v>
      </c>
      <c r="Q14" s="1" t="s">
        <v>160</v>
      </c>
      <c r="R14" s="1" t="s">
        <v>161</v>
      </c>
      <c r="S14" s="1" t="s">
        <v>78</v>
      </c>
      <c r="T14" s="1" t="s">
        <v>102</v>
      </c>
      <c r="U14" s="1" t="s">
        <v>88</v>
      </c>
      <c r="V14" s="1" t="s">
        <v>89</v>
      </c>
      <c r="W14" s="1" t="s">
        <v>90</v>
      </c>
      <c r="X14" s="1" t="s">
        <v>87</v>
      </c>
      <c r="Y14">
        <v>0</v>
      </c>
      <c r="Z14">
        <v>0</v>
      </c>
      <c r="AA14" s="1" t="s">
        <v>82</v>
      </c>
      <c r="AB14">
        <v>1652</v>
      </c>
      <c r="AC14" s="1" t="s">
        <v>158</v>
      </c>
      <c r="AD14">
        <v>1</v>
      </c>
      <c r="AE14" s="1" t="s">
        <v>78</v>
      </c>
      <c r="AF14">
        <v>0</v>
      </c>
      <c r="AG14" s="1" t="s">
        <v>78</v>
      </c>
      <c r="AH14" s="1" t="s">
        <v>84</v>
      </c>
      <c r="AI14" s="1" t="s">
        <v>82</v>
      </c>
      <c r="AJ14" s="1" t="s">
        <v>101</v>
      </c>
      <c r="AK14" s="1" t="s">
        <v>82</v>
      </c>
      <c r="AL14" s="1" t="s">
        <v>82</v>
      </c>
      <c r="AM14" s="1" t="s">
        <v>82</v>
      </c>
      <c r="AN14" s="1" t="s">
        <v>93</v>
      </c>
      <c r="AO14">
        <v>12</v>
      </c>
    </row>
    <row r="15" spans="1:41" x14ac:dyDescent="0.25">
      <c r="A15">
        <v>435</v>
      </c>
      <c r="B15" s="1" t="s">
        <v>162</v>
      </c>
      <c r="C15" s="2">
        <v>44589.684074074074</v>
      </c>
      <c r="D15" s="1" t="s">
        <v>78</v>
      </c>
      <c r="E15">
        <v>389</v>
      </c>
      <c r="F15" s="1" t="s">
        <v>79</v>
      </c>
      <c r="G15" s="1" t="s">
        <v>78</v>
      </c>
      <c r="H15" s="1" t="s">
        <v>122</v>
      </c>
      <c r="I15" s="1" t="s">
        <v>82</v>
      </c>
      <c r="J15" s="1" t="s">
        <v>82</v>
      </c>
      <c r="K15" s="1" t="s">
        <v>82</v>
      </c>
      <c r="L15" s="1" t="s">
        <v>158</v>
      </c>
      <c r="M15" s="1" t="s">
        <v>82</v>
      </c>
      <c r="N15" s="1" t="s">
        <v>84</v>
      </c>
      <c r="O15" s="1" t="s">
        <v>163</v>
      </c>
      <c r="P15" s="1" t="s">
        <v>164</v>
      </c>
      <c r="Q15" s="1" t="s">
        <v>78</v>
      </c>
      <c r="R15" s="1" t="s">
        <v>165</v>
      </c>
      <c r="S15" s="1" t="s">
        <v>166</v>
      </c>
      <c r="T15" s="1" t="s">
        <v>87</v>
      </c>
      <c r="U15" s="1" t="s">
        <v>88</v>
      </c>
      <c r="V15" s="1" t="s">
        <v>89</v>
      </c>
      <c r="W15" s="1" t="s">
        <v>90</v>
      </c>
      <c r="X15" s="1" t="s">
        <v>87</v>
      </c>
      <c r="Y15">
        <v>0</v>
      </c>
      <c r="Z15">
        <v>0</v>
      </c>
      <c r="AA15" s="1" t="s">
        <v>82</v>
      </c>
      <c r="AB15">
        <v>3230.5</v>
      </c>
      <c r="AC15" s="1" t="s">
        <v>158</v>
      </c>
      <c r="AD15">
        <v>1</v>
      </c>
      <c r="AE15" s="1" t="s">
        <v>78</v>
      </c>
      <c r="AF15">
        <v>0</v>
      </c>
      <c r="AG15" s="1" t="s">
        <v>78</v>
      </c>
      <c r="AH15" s="1" t="s">
        <v>84</v>
      </c>
      <c r="AI15" s="1" t="s">
        <v>82</v>
      </c>
      <c r="AJ15" s="1" t="s">
        <v>101</v>
      </c>
      <c r="AK15" s="1" t="s">
        <v>82</v>
      </c>
      <c r="AL15" s="1" t="s">
        <v>82</v>
      </c>
      <c r="AM15" s="1" t="s">
        <v>82</v>
      </c>
      <c r="AN15" s="1" t="s">
        <v>93</v>
      </c>
      <c r="AO15">
        <v>12</v>
      </c>
    </row>
    <row r="16" spans="1:41" x14ac:dyDescent="0.25">
      <c r="A16">
        <v>436</v>
      </c>
      <c r="B16" s="1" t="s">
        <v>139</v>
      </c>
      <c r="C16" s="2">
        <v>44331.672476851854</v>
      </c>
      <c r="D16" s="1" t="s">
        <v>78</v>
      </c>
      <c r="E16">
        <v>346</v>
      </c>
      <c r="F16" s="1" t="s">
        <v>79</v>
      </c>
      <c r="G16" s="1" t="s">
        <v>117</v>
      </c>
      <c r="H16" s="1" t="s">
        <v>122</v>
      </c>
      <c r="I16" s="1" t="s">
        <v>82</v>
      </c>
      <c r="J16" s="1" t="s">
        <v>82</v>
      </c>
      <c r="K16" s="1" t="s">
        <v>167</v>
      </c>
      <c r="L16" s="1" t="s">
        <v>168</v>
      </c>
      <c r="M16" s="1" t="s">
        <v>82</v>
      </c>
      <c r="N16" s="1" t="s">
        <v>84</v>
      </c>
      <c r="O16" s="1" t="s">
        <v>169</v>
      </c>
      <c r="P16" s="1" t="s">
        <v>170</v>
      </c>
      <c r="Q16" s="1" t="s">
        <v>82</v>
      </c>
      <c r="R16" s="1" t="s">
        <v>101</v>
      </c>
      <c r="S16" s="1" t="s">
        <v>82</v>
      </c>
      <c r="T16" s="1" t="s">
        <v>87</v>
      </c>
      <c r="U16" s="1" t="s">
        <v>78</v>
      </c>
      <c r="V16" s="1" t="s">
        <v>89</v>
      </c>
      <c r="W16" s="1" t="s">
        <v>90</v>
      </c>
      <c r="X16" s="1" t="s">
        <v>87</v>
      </c>
      <c r="Y16">
        <v>0</v>
      </c>
      <c r="Z16">
        <v>0</v>
      </c>
      <c r="AA16" s="1" t="s">
        <v>82</v>
      </c>
      <c r="AB16">
        <v>2796.67</v>
      </c>
      <c r="AC16" s="1" t="s">
        <v>171</v>
      </c>
      <c r="AD16">
        <v>1</v>
      </c>
      <c r="AE16" s="1" t="s">
        <v>78</v>
      </c>
      <c r="AF16">
        <v>0</v>
      </c>
      <c r="AG16" s="1" t="s">
        <v>78</v>
      </c>
      <c r="AH16" s="1" t="s">
        <v>84</v>
      </c>
      <c r="AI16" s="1" t="s">
        <v>82</v>
      </c>
      <c r="AJ16" s="1" t="s">
        <v>172</v>
      </c>
      <c r="AK16" s="1" t="s">
        <v>82</v>
      </c>
      <c r="AL16" s="1" t="s">
        <v>82</v>
      </c>
      <c r="AM16" s="1" t="s">
        <v>82</v>
      </c>
      <c r="AN16" s="1" t="s">
        <v>93</v>
      </c>
      <c r="AO16">
        <v>12</v>
      </c>
    </row>
    <row r="17" spans="1:41" x14ac:dyDescent="0.25">
      <c r="A17">
        <v>445</v>
      </c>
      <c r="B17" s="1" t="s">
        <v>77</v>
      </c>
      <c r="C17" s="2">
        <v>44360.661608796298</v>
      </c>
      <c r="D17" s="1" t="s">
        <v>78</v>
      </c>
      <c r="E17">
        <v>471</v>
      </c>
      <c r="F17" s="1" t="s">
        <v>79</v>
      </c>
      <c r="G17" s="1" t="s">
        <v>78</v>
      </c>
      <c r="H17" s="1" t="s">
        <v>122</v>
      </c>
      <c r="I17" s="1" t="s">
        <v>82</v>
      </c>
      <c r="J17" s="1" t="s">
        <v>82</v>
      </c>
      <c r="K17" s="1" t="s">
        <v>173</v>
      </c>
      <c r="L17" s="1" t="s">
        <v>174</v>
      </c>
      <c r="M17" s="1" t="s">
        <v>82</v>
      </c>
      <c r="N17" s="1" t="s">
        <v>84</v>
      </c>
      <c r="O17" s="1" t="s">
        <v>2025</v>
      </c>
      <c r="P17" s="1" t="s">
        <v>175</v>
      </c>
      <c r="Q17" s="1" t="s">
        <v>78</v>
      </c>
      <c r="R17" s="1" t="s">
        <v>176</v>
      </c>
      <c r="S17" s="1" t="s">
        <v>78</v>
      </c>
      <c r="T17" s="1" t="s">
        <v>87</v>
      </c>
      <c r="U17" s="1" t="s">
        <v>88</v>
      </c>
      <c r="V17" s="1" t="s">
        <v>89</v>
      </c>
      <c r="W17" s="1" t="s">
        <v>90</v>
      </c>
      <c r="X17" s="1" t="s">
        <v>87</v>
      </c>
      <c r="Y17">
        <v>0</v>
      </c>
      <c r="Z17">
        <v>0</v>
      </c>
      <c r="AA17" s="1" t="s">
        <v>82</v>
      </c>
      <c r="AB17">
        <v>2119.5</v>
      </c>
      <c r="AC17" s="1" t="s">
        <v>177</v>
      </c>
      <c r="AD17">
        <v>1</v>
      </c>
      <c r="AE17" s="1" t="s">
        <v>78</v>
      </c>
      <c r="AF17">
        <v>0</v>
      </c>
      <c r="AG17" s="1" t="s">
        <v>176</v>
      </c>
      <c r="AH17" s="1" t="s">
        <v>151</v>
      </c>
      <c r="AI17" s="1" t="s">
        <v>82</v>
      </c>
      <c r="AJ17" s="1" t="s">
        <v>178</v>
      </c>
      <c r="AK17" s="1" t="s">
        <v>82</v>
      </c>
      <c r="AL17" s="1" t="s">
        <v>82</v>
      </c>
      <c r="AM17" s="1" t="s">
        <v>82</v>
      </c>
      <c r="AN17" s="1" t="s">
        <v>93</v>
      </c>
      <c r="AO17">
        <v>12</v>
      </c>
    </row>
    <row r="18" spans="1:41" x14ac:dyDescent="0.25">
      <c r="A18">
        <v>446</v>
      </c>
      <c r="B18" s="1" t="s">
        <v>139</v>
      </c>
      <c r="C18" s="2">
        <v>44313.579432870371</v>
      </c>
      <c r="D18" s="1" t="s">
        <v>78</v>
      </c>
      <c r="E18">
        <v>471</v>
      </c>
      <c r="F18" s="1" t="s">
        <v>79</v>
      </c>
      <c r="G18" s="1" t="s">
        <v>78</v>
      </c>
      <c r="H18" s="1" t="s">
        <v>122</v>
      </c>
      <c r="I18" s="1" t="s">
        <v>82</v>
      </c>
      <c r="J18" s="1" t="s">
        <v>82</v>
      </c>
      <c r="K18" s="1" t="s">
        <v>173</v>
      </c>
      <c r="L18" s="1" t="s">
        <v>179</v>
      </c>
      <c r="M18" s="1" t="s">
        <v>82</v>
      </c>
      <c r="N18" s="1" t="s">
        <v>84</v>
      </c>
      <c r="O18" s="1" t="s">
        <v>2026</v>
      </c>
      <c r="P18" s="1" t="s">
        <v>180</v>
      </c>
      <c r="Q18" s="1" t="s">
        <v>82</v>
      </c>
      <c r="R18" s="1" t="s">
        <v>176</v>
      </c>
      <c r="S18" s="1" t="s">
        <v>82</v>
      </c>
      <c r="T18" s="1" t="s">
        <v>87</v>
      </c>
      <c r="U18" s="1" t="s">
        <v>88</v>
      </c>
      <c r="V18" s="1" t="s">
        <v>89</v>
      </c>
      <c r="W18" s="1" t="s">
        <v>90</v>
      </c>
      <c r="X18" s="1" t="s">
        <v>87</v>
      </c>
      <c r="Y18">
        <v>0</v>
      </c>
      <c r="Z18">
        <v>0</v>
      </c>
      <c r="AA18" s="1" t="s">
        <v>82</v>
      </c>
      <c r="AB18">
        <v>2119.5</v>
      </c>
      <c r="AC18" s="1" t="s">
        <v>177</v>
      </c>
      <c r="AD18">
        <v>1</v>
      </c>
      <c r="AE18" s="1" t="s">
        <v>78</v>
      </c>
      <c r="AF18">
        <v>0</v>
      </c>
      <c r="AG18" s="1" t="s">
        <v>176</v>
      </c>
      <c r="AH18" s="1" t="s">
        <v>84</v>
      </c>
      <c r="AI18" s="1" t="s">
        <v>82</v>
      </c>
      <c r="AJ18" s="1" t="s">
        <v>178</v>
      </c>
      <c r="AK18" s="1" t="s">
        <v>82</v>
      </c>
      <c r="AL18" s="1" t="s">
        <v>82</v>
      </c>
      <c r="AM18" s="1" t="s">
        <v>82</v>
      </c>
      <c r="AN18" s="1" t="s">
        <v>93</v>
      </c>
      <c r="AO18">
        <v>12</v>
      </c>
    </row>
    <row r="19" spans="1:41" x14ac:dyDescent="0.25">
      <c r="A19">
        <v>447</v>
      </c>
      <c r="B19" s="1" t="s">
        <v>181</v>
      </c>
      <c r="C19" s="2">
        <v>44347.600555555553</v>
      </c>
      <c r="D19" s="1" t="s">
        <v>78</v>
      </c>
      <c r="E19">
        <v>471</v>
      </c>
      <c r="F19" s="1" t="s">
        <v>94</v>
      </c>
      <c r="G19" s="1" t="s">
        <v>78</v>
      </c>
      <c r="H19" s="1" t="s">
        <v>122</v>
      </c>
      <c r="I19" s="1" t="s">
        <v>82</v>
      </c>
      <c r="J19" s="1" t="s">
        <v>82</v>
      </c>
      <c r="K19" s="1" t="s">
        <v>173</v>
      </c>
      <c r="L19" s="1" t="s">
        <v>174</v>
      </c>
      <c r="M19" s="1" t="s">
        <v>82</v>
      </c>
      <c r="N19" s="1" t="s">
        <v>84</v>
      </c>
      <c r="O19" s="1" t="s">
        <v>2026</v>
      </c>
      <c r="P19" s="1" t="s">
        <v>182</v>
      </c>
      <c r="Q19" s="1" t="s">
        <v>183</v>
      </c>
      <c r="R19" s="1" t="s">
        <v>184</v>
      </c>
      <c r="S19" s="1" t="s">
        <v>78</v>
      </c>
      <c r="T19" s="1" t="s">
        <v>87</v>
      </c>
      <c r="U19" s="1" t="s">
        <v>88</v>
      </c>
      <c r="V19" s="1" t="s">
        <v>89</v>
      </c>
      <c r="W19" s="1" t="s">
        <v>90</v>
      </c>
      <c r="X19" s="1" t="s">
        <v>87</v>
      </c>
      <c r="Y19">
        <v>0</v>
      </c>
      <c r="Z19">
        <v>0</v>
      </c>
      <c r="AA19" s="1" t="s">
        <v>82</v>
      </c>
      <c r="AB19">
        <v>2119.5</v>
      </c>
      <c r="AC19" s="1" t="s">
        <v>177</v>
      </c>
      <c r="AD19">
        <v>1</v>
      </c>
      <c r="AE19" s="1" t="s">
        <v>78</v>
      </c>
      <c r="AF19">
        <v>0</v>
      </c>
      <c r="AG19" s="1" t="s">
        <v>176</v>
      </c>
      <c r="AH19" s="1" t="s">
        <v>84</v>
      </c>
      <c r="AI19" s="1" t="s">
        <v>82</v>
      </c>
      <c r="AJ19" s="1" t="s">
        <v>178</v>
      </c>
      <c r="AK19" s="1" t="s">
        <v>82</v>
      </c>
      <c r="AL19" s="1" t="s">
        <v>82</v>
      </c>
      <c r="AM19" s="1" t="s">
        <v>82</v>
      </c>
      <c r="AN19" s="1" t="s">
        <v>93</v>
      </c>
      <c r="AO19">
        <v>12</v>
      </c>
    </row>
    <row r="20" spans="1:41" x14ac:dyDescent="0.25">
      <c r="A20">
        <v>449</v>
      </c>
      <c r="B20" s="1" t="s">
        <v>139</v>
      </c>
      <c r="C20" s="2">
        <v>44331.662638888891</v>
      </c>
      <c r="D20" s="1" t="s">
        <v>78</v>
      </c>
      <c r="E20">
        <v>389</v>
      </c>
      <c r="F20" s="1" t="s">
        <v>94</v>
      </c>
      <c r="G20" s="1" t="s">
        <v>117</v>
      </c>
      <c r="H20" s="1" t="s">
        <v>122</v>
      </c>
      <c r="I20" s="1" t="s">
        <v>82</v>
      </c>
      <c r="J20" s="1" t="s">
        <v>82</v>
      </c>
      <c r="K20" s="1" t="s">
        <v>185</v>
      </c>
      <c r="L20" s="1" t="s">
        <v>186</v>
      </c>
      <c r="M20" s="1" t="s">
        <v>82</v>
      </c>
      <c r="N20" s="1" t="s">
        <v>84</v>
      </c>
      <c r="O20" s="1" t="s">
        <v>163</v>
      </c>
      <c r="P20" s="1" t="s">
        <v>187</v>
      </c>
      <c r="Q20" s="1" t="s">
        <v>82</v>
      </c>
      <c r="R20" s="1" t="s">
        <v>176</v>
      </c>
      <c r="S20" s="1" t="s">
        <v>82</v>
      </c>
      <c r="T20" s="1" t="s">
        <v>87</v>
      </c>
      <c r="U20" s="1" t="s">
        <v>88</v>
      </c>
      <c r="V20" s="1" t="s">
        <v>89</v>
      </c>
      <c r="W20" s="1" t="s">
        <v>90</v>
      </c>
      <c r="X20" s="1" t="s">
        <v>87</v>
      </c>
      <c r="Y20">
        <v>0</v>
      </c>
      <c r="Z20">
        <v>0</v>
      </c>
      <c r="AA20" s="1" t="s">
        <v>82</v>
      </c>
      <c r="AB20">
        <v>3230.5</v>
      </c>
      <c r="AC20" s="1" t="s">
        <v>177</v>
      </c>
      <c r="AD20">
        <v>1</v>
      </c>
      <c r="AE20" s="1" t="s">
        <v>78</v>
      </c>
      <c r="AF20">
        <v>0</v>
      </c>
      <c r="AG20" s="1" t="s">
        <v>176</v>
      </c>
      <c r="AH20" s="1" t="s">
        <v>84</v>
      </c>
      <c r="AI20" s="1" t="s">
        <v>82</v>
      </c>
      <c r="AJ20" s="1" t="s">
        <v>178</v>
      </c>
      <c r="AK20" s="1" t="s">
        <v>82</v>
      </c>
      <c r="AL20" s="1" t="s">
        <v>82</v>
      </c>
      <c r="AM20" s="1" t="s">
        <v>82</v>
      </c>
      <c r="AN20" s="1" t="s">
        <v>93</v>
      </c>
      <c r="AO20">
        <v>12</v>
      </c>
    </row>
    <row r="21" spans="1:41" x14ac:dyDescent="0.25">
      <c r="A21">
        <v>452</v>
      </c>
      <c r="B21" s="1" t="s">
        <v>77</v>
      </c>
      <c r="C21" s="2">
        <v>44382.752916666665</v>
      </c>
      <c r="D21" s="1" t="s">
        <v>78</v>
      </c>
      <c r="E21">
        <v>460</v>
      </c>
      <c r="F21" s="1" t="s">
        <v>79</v>
      </c>
      <c r="G21" s="1" t="s">
        <v>78</v>
      </c>
      <c r="H21" s="1" t="s">
        <v>122</v>
      </c>
      <c r="I21" s="1" t="s">
        <v>82</v>
      </c>
      <c r="J21" s="1" t="s">
        <v>82</v>
      </c>
      <c r="K21" s="1" t="s">
        <v>188</v>
      </c>
      <c r="L21" s="1" t="s">
        <v>189</v>
      </c>
      <c r="M21" s="1" t="s">
        <v>82</v>
      </c>
      <c r="N21" s="1" t="s">
        <v>84</v>
      </c>
      <c r="O21" s="1" t="s">
        <v>190</v>
      </c>
      <c r="P21" s="1" t="s">
        <v>191</v>
      </c>
      <c r="Q21" s="1" t="s">
        <v>78</v>
      </c>
      <c r="R21" s="1" t="s">
        <v>176</v>
      </c>
      <c r="S21" s="1" t="s">
        <v>78</v>
      </c>
      <c r="T21" s="1" t="s">
        <v>87</v>
      </c>
      <c r="U21" s="1" t="s">
        <v>88</v>
      </c>
      <c r="V21" s="1" t="s">
        <v>89</v>
      </c>
      <c r="W21" s="1" t="s">
        <v>90</v>
      </c>
      <c r="X21" s="1" t="s">
        <v>87</v>
      </c>
      <c r="Y21">
        <v>0</v>
      </c>
      <c r="Z21">
        <v>0</v>
      </c>
      <c r="AA21" s="1" t="s">
        <v>82</v>
      </c>
      <c r="AB21">
        <v>2063.5</v>
      </c>
      <c r="AC21" s="1" t="s">
        <v>177</v>
      </c>
      <c r="AD21">
        <v>1</v>
      </c>
      <c r="AE21" s="1" t="s">
        <v>78</v>
      </c>
      <c r="AF21">
        <v>0</v>
      </c>
      <c r="AG21" s="1" t="s">
        <v>176</v>
      </c>
      <c r="AH21" s="1" t="s">
        <v>151</v>
      </c>
      <c r="AI21" s="1" t="s">
        <v>82</v>
      </c>
      <c r="AJ21" s="1" t="s">
        <v>192</v>
      </c>
      <c r="AK21" s="1" t="s">
        <v>82</v>
      </c>
      <c r="AL21" s="1" t="s">
        <v>82</v>
      </c>
      <c r="AM21" s="1" t="s">
        <v>82</v>
      </c>
      <c r="AN21" s="1" t="s">
        <v>93</v>
      </c>
      <c r="AO21">
        <v>12</v>
      </c>
    </row>
    <row r="22" spans="1:41" x14ac:dyDescent="0.25">
      <c r="A22">
        <v>453</v>
      </c>
      <c r="B22" s="1" t="s">
        <v>139</v>
      </c>
      <c r="C22" s="2">
        <v>44382.409432870372</v>
      </c>
      <c r="D22" s="1" t="s">
        <v>78</v>
      </c>
      <c r="E22">
        <v>460</v>
      </c>
      <c r="F22" s="1" t="s">
        <v>79</v>
      </c>
      <c r="G22" s="1" t="s">
        <v>78</v>
      </c>
      <c r="H22" s="1" t="s">
        <v>122</v>
      </c>
      <c r="I22" s="1" t="s">
        <v>82</v>
      </c>
      <c r="J22" s="1" t="s">
        <v>82</v>
      </c>
      <c r="K22" s="1" t="s">
        <v>188</v>
      </c>
      <c r="L22" s="1" t="s">
        <v>189</v>
      </c>
      <c r="M22" s="1" t="s">
        <v>82</v>
      </c>
      <c r="N22" s="1" t="s">
        <v>84</v>
      </c>
      <c r="O22" s="1" t="s">
        <v>190</v>
      </c>
      <c r="P22" s="1" t="s">
        <v>193</v>
      </c>
      <c r="Q22" s="1" t="s">
        <v>78</v>
      </c>
      <c r="R22" s="1" t="s">
        <v>176</v>
      </c>
      <c r="S22" s="1" t="s">
        <v>78</v>
      </c>
      <c r="T22" s="1" t="s">
        <v>87</v>
      </c>
      <c r="U22" s="1" t="s">
        <v>88</v>
      </c>
      <c r="V22" s="1" t="s">
        <v>89</v>
      </c>
      <c r="W22" s="1" t="s">
        <v>90</v>
      </c>
      <c r="X22" s="1" t="s">
        <v>87</v>
      </c>
      <c r="Y22">
        <v>0</v>
      </c>
      <c r="Z22">
        <v>0</v>
      </c>
      <c r="AA22" s="1" t="s">
        <v>82</v>
      </c>
      <c r="AB22">
        <v>2507.5</v>
      </c>
      <c r="AC22" s="1" t="s">
        <v>177</v>
      </c>
      <c r="AD22">
        <v>1</v>
      </c>
      <c r="AE22" s="1" t="s">
        <v>78</v>
      </c>
      <c r="AF22">
        <v>0</v>
      </c>
      <c r="AG22" s="1" t="s">
        <v>176</v>
      </c>
      <c r="AH22" s="1" t="s">
        <v>84</v>
      </c>
      <c r="AI22" s="1" t="s">
        <v>82</v>
      </c>
      <c r="AJ22" s="1" t="s">
        <v>192</v>
      </c>
      <c r="AK22" s="1" t="s">
        <v>82</v>
      </c>
      <c r="AL22" s="1" t="s">
        <v>82</v>
      </c>
      <c r="AM22" s="1" t="s">
        <v>82</v>
      </c>
      <c r="AN22" s="1" t="s">
        <v>93</v>
      </c>
      <c r="AO22">
        <v>12</v>
      </c>
    </row>
    <row r="23" spans="1:41" x14ac:dyDescent="0.25">
      <c r="A23">
        <v>455</v>
      </c>
      <c r="B23" s="1" t="s">
        <v>77</v>
      </c>
      <c r="C23" s="2">
        <v>44502.387511574074</v>
      </c>
      <c r="D23" s="1" t="s">
        <v>78</v>
      </c>
      <c r="E23">
        <v>431</v>
      </c>
      <c r="F23" s="1" t="s">
        <v>154</v>
      </c>
      <c r="G23" s="1" t="s">
        <v>135</v>
      </c>
      <c r="H23" s="1" t="s">
        <v>80</v>
      </c>
      <c r="I23" s="1" t="s">
        <v>81</v>
      </c>
      <c r="J23" s="1" t="s">
        <v>82</v>
      </c>
      <c r="K23" s="1" t="s">
        <v>194</v>
      </c>
      <c r="L23" s="1" t="s">
        <v>195</v>
      </c>
      <c r="M23" s="1" t="s">
        <v>82</v>
      </c>
      <c r="N23" s="1" t="s">
        <v>84</v>
      </c>
      <c r="O23" s="1" t="s">
        <v>2027</v>
      </c>
      <c r="P23" s="1" t="s">
        <v>196</v>
      </c>
      <c r="Q23" s="1" t="s">
        <v>78</v>
      </c>
      <c r="R23" s="1" t="s">
        <v>197</v>
      </c>
      <c r="S23" s="1" t="s">
        <v>78</v>
      </c>
      <c r="T23" s="1" t="s">
        <v>87</v>
      </c>
      <c r="U23" s="1" t="s">
        <v>88</v>
      </c>
      <c r="V23" s="1" t="s">
        <v>89</v>
      </c>
      <c r="W23" s="1" t="s">
        <v>90</v>
      </c>
      <c r="X23" s="1" t="s">
        <v>87</v>
      </c>
      <c r="Y23">
        <v>0</v>
      </c>
      <c r="Z23">
        <v>0</v>
      </c>
      <c r="AA23" s="1" t="s">
        <v>82</v>
      </c>
      <c r="AB23">
        <v>1686</v>
      </c>
      <c r="AC23" s="1" t="s">
        <v>177</v>
      </c>
      <c r="AD23">
        <v>1</v>
      </c>
      <c r="AE23" s="1" t="s">
        <v>78</v>
      </c>
      <c r="AF23">
        <v>0</v>
      </c>
      <c r="AG23" s="1" t="s">
        <v>176</v>
      </c>
      <c r="AH23" s="1" t="s">
        <v>82</v>
      </c>
      <c r="AI23" s="1" t="s">
        <v>82</v>
      </c>
      <c r="AJ23" s="1" t="s">
        <v>198</v>
      </c>
      <c r="AK23" s="1" t="s">
        <v>82</v>
      </c>
      <c r="AL23" s="1" t="s">
        <v>82</v>
      </c>
      <c r="AM23" s="1" t="s">
        <v>82</v>
      </c>
      <c r="AN23" s="1" t="s">
        <v>93</v>
      </c>
      <c r="AO23">
        <v>12</v>
      </c>
    </row>
    <row r="24" spans="1:41" x14ac:dyDescent="0.25">
      <c r="A24">
        <v>456</v>
      </c>
      <c r="B24" s="1" t="s">
        <v>139</v>
      </c>
      <c r="C24" s="2">
        <v>44594.635185185187</v>
      </c>
      <c r="D24" s="1" t="s">
        <v>78</v>
      </c>
      <c r="E24">
        <v>483</v>
      </c>
      <c r="F24" s="1" t="s">
        <v>94</v>
      </c>
      <c r="G24" s="1" t="s">
        <v>134</v>
      </c>
      <c r="H24" s="1" t="s">
        <v>199</v>
      </c>
      <c r="I24" s="1" t="s">
        <v>82</v>
      </c>
      <c r="J24" s="1" t="s">
        <v>82</v>
      </c>
      <c r="K24" s="1" t="s">
        <v>144</v>
      </c>
      <c r="L24" s="1" t="s">
        <v>195</v>
      </c>
      <c r="M24" s="1" t="s">
        <v>82</v>
      </c>
      <c r="N24" s="1" t="s">
        <v>200</v>
      </c>
      <c r="O24" s="1" t="s">
        <v>201</v>
      </c>
      <c r="P24" s="1" t="s">
        <v>202</v>
      </c>
      <c r="Q24" s="1" t="s">
        <v>78</v>
      </c>
      <c r="R24" s="1" t="s">
        <v>101</v>
      </c>
      <c r="S24" s="1" t="s">
        <v>78</v>
      </c>
      <c r="T24" s="1" t="s">
        <v>87</v>
      </c>
      <c r="U24" s="1" t="s">
        <v>88</v>
      </c>
      <c r="V24" s="1" t="s">
        <v>89</v>
      </c>
      <c r="W24" s="1" t="s">
        <v>90</v>
      </c>
      <c r="X24" s="1" t="s">
        <v>87</v>
      </c>
      <c r="Y24">
        <v>0</v>
      </c>
      <c r="Z24">
        <v>0</v>
      </c>
      <c r="AA24" s="1" t="s">
        <v>82</v>
      </c>
      <c r="AB24">
        <v>2785.5</v>
      </c>
      <c r="AC24" s="1" t="s">
        <v>177</v>
      </c>
      <c r="AD24">
        <v>1</v>
      </c>
      <c r="AE24" s="1" t="s">
        <v>78</v>
      </c>
      <c r="AF24">
        <v>0</v>
      </c>
      <c r="AG24" s="1" t="s">
        <v>101</v>
      </c>
      <c r="AH24" s="1" t="s">
        <v>84</v>
      </c>
      <c r="AI24" s="1" t="s">
        <v>82</v>
      </c>
      <c r="AJ24" s="1" t="s">
        <v>192</v>
      </c>
      <c r="AK24" s="1" t="s">
        <v>82</v>
      </c>
      <c r="AL24" s="1" t="s">
        <v>82</v>
      </c>
      <c r="AM24" s="1" t="s">
        <v>82</v>
      </c>
      <c r="AN24" s="1" t="s">
        <v>93</v>
      </c>
      <c r="AO24">
        <v>282</v>
      </c>
    </row>
    <row r="25" spans="1:41" x14ac:dyDescent="0.25">
      <c r="A25">
        <v>457</v>
      </c>
      <c r="B25" s="1" t="s">
        <v>139</v>
      </c>
      <c r="C25" s="2">
        <v>44497.762245370373</v>
      </c>
      <c r="D25" s="1" t="s">
        <v>78</v>
      </c>
      <c r="E25">
        <v>483</v>
      </c>
      <c r="F25" s="1" t="s">
        <v>94</v>
      </c>
      <c r="G25" s="1" t="s">
        <v>203</v>
      </c>
      <c r="H25" s="1" t="s">
        <v>122</v>
      </c>
      <c r="I25" s="1" t="s">
        <v>82</v>
      </c>
      <c r="J25" s="1" t="s">
        <v>82</v>
      </c>
      <c r="K25" s="1" t="s">
        <v>144</v>
      </c>
      <c r="L25" s="1" t="s">
        <v>195</v>
      </c>
      <c r="M25" s="1" t="s">
        <v>82</v>
      </c>
      <c r="N25" s="1" t="s">
        <v>84</v>
      </c>
      <c r="O25" s="1" t="s">
        <v>201</v>
      </c>
      <c r="P25" s="1" t="s">
        <v>204</v>
      </c>
      <c r="Q25" s="1" t="s">
        <v>78</v>
      </c>
      <c r="R25" s="1" t="s">
        <v>101</v>
      </c>
      <c r="S25" s="1" t="s">
        <v>78</v>
      </c>
      <c r="T25" s="1" t="s">
        <v>87</v>
      </c>
      <c r="U25" s="1" t="s">
        <v>88</v>
      </c>
      <c r="V25" s="1" t="s">
        <v>89</v>
      </c>
      <c r="W25" s="1" t="s">
        <v>90</v>
      </c>
      <c r="X25" s="1" t="s">
        <v>87</v>
      </c>
      <c r="Y25">
        <v>0</v>
      </c>
      <c r="Z25">
        <v>0</v>
      </c>
      <c r="AA25" s="1" t="s">
        <v>82</v>
      </c>
      <c r="AB25">
        <v>2785.5</v>
      </c>
      <c r="AC25" s="1" t="s">
        <v>177</v>
      </c>
      <c r="AD25">
        <v>1</v>
      </c>
      <c r="AE25" s="1" t="s">
        <v>78</v>
      </c>
      <c r="AF25">
        <v>0</v>
      </c>
      <c r="AG25" s="1" t="s">
        <v>101</v>
      </c>
      <c r="AH25" s="1" t="s">
        <v>84</v>
      </c>
      <c r="AI25" s="1" t="s">
        <v>82</v>
      </c>
      <c r="AJ25" s="1" t="s">
        <v>192</v>
      </c>
      <c r="AK25" s="1" t="s">
        <v>82</v>
      </c>
      <c r="AL25" s="1" t="s">
        <v>82</v>
      </c>
      <c r="AM25" s="1" t="s">
        <v>82</v>
      </c>
      <c r="AN25" s="1" t="s">
        <v>93</v>
      </c>
      <c r="AO25">
        <v>12</v>
      </c>
    </row>
    <row r="26" spans="1:41" x14ac:dyDescent="0.25">
      <c r="A26">
        <v>458</v>
      </c>
      <c r="B26" s="1" t="s">
        <v>121</v>
      </c>
      <c r="C26" s="2">
        <v>44593.402777777781</v>
      </c>
      <c r="D26" s="1" t="s">
        <v>78</v>
      </c>
      <c r="E26">
        <v>444</v>
      </c>
      <c r="F26" s="1" t="s">
        <v>79</v>
      </c>
      <c r="G26" s="1" t="s">
        <v>203</v>
      </c>
      <c r="H26" s="1" t="s">
        <v>122</v>
      </c>
      <c r="I26" s="1" t="s">
        <v>82</v>
      </c>
      <c r="J26" s="1" t="s">
        <v>82</v>
      </c>
      <c r="K26" s="1" t="s">
        <v>194</v>
      </c>
      <c r="L26" s="1" t="s">
        <v>205</v>
      </c>
      <c r="M26" s="1" t="s">
        <v>82</v>
      </c>
      <c r="N26" s="1" t="s">
        <v>84</v>
      </c>
      <c r="O26" s="1" t="s">
        <v>2028</v>
      </c>
      <c r="P26" s="1" t="s">
        <v>206</v>
      </c>
      <c r="Q26" s="1" t="s">
        <v>78</v>
      </c>
      <c r="R26" s="1" t="s">
        <v>101</v>
      </c>
      <c r="S26" s="1" t="s">
        <v>78</v>
      </c>
      <c r="T26" s="1" t="s">
        <v>87</v>
      </c>
      <c r="U26" s="1" t="s">
        <v>88</v>
      </c>
      <c r="V26" s="1" t="s">
        <v>89</v>
      </c>
      <c r="W26" s="1" t="s">
        <v>90</v>
      </c>
      <c r="X26" s="1" t="s">
        <v>87</v>
      </c>
      <c r="Y26">
        <v>0</v>
      </c>
      <c r="Z26">
        <v>0</v>
      </c>
      <c r="AA26" s="1" t="s">
        <v>82</v>
      </c>
      <c r="AB26">
        <v>1563.5</v>
      </c>
      <c r="AC26" s="1" t="s">
        <v>177</v>
      </c>
      <c r="AD26">
        <v>1</v>
      </c>
      <c r="AE26" s="1" t="s">
        <v>78</v>
      </c>
      <c r="AF26">
        <v>0</v>
      </c>
      <c r="AG26" s="1" t="s">
        <v>101</v>
      </c>
      <c r="AH26" s="1" t="s">
        <v>84</v>
      </c>
      <c r="AI26" s="1" t="s">
        <v>82</v>
      </c>
      <c r="AJ26" s="1" t="s">
        <v>192</v>
      </c>
      <c r="AK26" s="1" t="s">
        <v>82</v>
      </c>
      <c r="AL26" s="1" t="s">
        <v>82</v>
      </c>
      <c r="AM26" s="1" t="s">
        <v>82</v>
      </c>
      <c r="AN26" s="1" t="s">
        <v>93</v>
      </c>
      <c r="AO26">
        <v>12</v>
      </c>
    </row>
    <row r="27" spans="1:41" x14ac:dyDescent="0.25">
      <c r="A27">
        <v>459</v>
      </c>
      <c r="B27" s="1" t="s">
        <v>121</v>
      </c>
      <c r="C27" s="2">
        <v>44602.372870370367</v>
      </c>
      <c r="D27" s="1" t="s">
        <v>78</v>
      </c>
      <c r="E27">
        <v>444</v>
      </c>
      <c r="F27" s="1" t="s">
        <v>79</v>
      </c>
      <c r="G27" s="1" t="s">
        <v>203</v>
      </c>
      <c r="H27" s="1" t="s">
        <v>122</v>
      </c>
      <c r="I27" s="1" t="s">
        <v>82</v>
      </c>
      <c r="J27" s="1" t="s">
        <v>82</v>
      </c>
      <c r="K27" s="1" t="s">
        <v>194</v>
      </c>
      <c r="L27" s="1" t="s">
        <v>205</v>
      </c>
      <c r="M27" s="1" t="s">
        <v>82</v>
      </c>
      <c r="N27" s="1" t="s">
        <v>84</v>
      </c>
      <c r="O27" s="1" t="s">
        <v>2028</v>
      </c>
      <c r="P27" s="1" t="s">
        <v>207</v>
      </c>
      <c r="Q27" s="1" t="s">
        <v>78</v>
      </c>
      <c r="R27" s="1" t="s">
        <v>208</v>
      </c>
      <c r="S27" s="1" t="s">
        <v>78</v>
      </c>
      <c r="T27" s="1" t="s">
        <v>87</v>
      </c>
      <c r="U27" s="1" t="s">
        <v>88</v>
      </c>
      <c r="V27" s="1" t="s">
        <v>89</v>
      </c>
      <c r="W27" s="1" t="s">
        <v>90</v>
      </c>
      <c r="X27" s="1" t="s">
        <v>87</v>
      </c>
      <c r="Y27">
        <v>0</v>
      </c>
      <c r="Z27">
        <v>0</v>
      </c>
      <c r="AA27" s="1" t="s">
        <v>82</v>
      </c>
      <c r="AB27">
        <v>1563.5</v>
      </c>
      <c r="AC27" s="1" t="s">
        <v>177</v>
      </c>
      <c r="AD27">
        <v>1</v>
      </c>
      <c r="AE27" s="1" t="s">
        <v>78</v>
      </c>
      <c r="AF27">
        <v>0</v>
      </c>
      <c r="AG27" s="1" t="s">
        <v>101</v>
      </c>
      <c r="AH27" s="1" t="s">
        <v>84</v>
      </c>
      <c r="AI27" s="1" t="s">
        <v>82</v>
      </c>
      <c r="AJ27" s="1" t="s">
        <v>192</v>
      </c>
      <c r="AK27" s="1" t="s">
        <v>82</v>
      </c>
      <c r="AL27" s="1" t="s">
        <v>82</v>
      </c>
      <c r="AM27" s="1" t="s">
        <v>82</v>
      </c>
      <c r="AN27" s="1" t="s">
        <v>93</v>
      </c>
      <c r="AO27">
        <v>12</v>
      </c>
    </row>
    <row r="28" spans="1:41" x14ac:dyDescent="0.25">
      <c r="A28">
        <v>460</v>
      </c>
      <c r="B28" s="1" t="s">
        <v>181</v>
      </c>
      <c r="C28" s="2">
        <v>44343.48232638889</v>
      </c>
      <c r="D28" s="1" t="s">
        <v>78</v>
      </c>
      <c r="E28">
        <v>442</v>
      </c>
      <c r="F28" s="1" t="s">
        <v>94</v>
      </c>
      <c r="G28" s="1" t="s">
        <v>203</v>
      </c>
      <c r="H28" s="1" t="s">
        <v>130</v>
      </c>
      <c r="I28" s="1" t="s">
        <v>82</v>
      </c>
      <c r="J28" s="1" t="s">
        <v>82</v>
      </c>
      <c r="K28" s="1" t="s">
        <v>209</v>
      </c>
      <c r="L28" s="1" t="s">
        <v>131</v>
      </c>
      <c r="M28" s="1" t="s">
        <v>82</v>
      </c>
      <c r="N28" s="1" t="s">
        <v>84</v>
      </c>
      <c r="O28" s="1" t="s">
        <v>2029</v>
      </c>
      <c r="P28" s="1" t="s">
        <v>101</v>
      </c>
      <c r="Q28" s="1" t="s">
        <v>82</v>
      </c>
      <c r="R28" s="1" t="s">
        <v>101</v>
      </c>
      <c r="S28" s="1" t="s">
        <v>82</v>
      </c>
      <c r="T28" s="1" t="s">
        <v>87</v>
      </c>
      <c r="U28" s="1" t="s">
        <v>78</v>
      </c>
      <c r="V28" s="1" t="s">
        <v>82</v>
      </c>
      <c r="W28" s="1" t="s">
        <v>90</v>
      </c>
      <c r="X28" s="1" t="s">
        <v>87</v>
      </c>
      <c r="Y28">
        <v>0</v>
      </c>
      <c r="Z28">
        <v>0</v>
      </c>
      <c r="AA28" s="1" t="s">
        <v>82</v>
      </c>
      <c r="AB28">
        <v>1563.5</v>
      </c>
      <c r="AC28" s="1" t="s">
        <v>177</v>
      </c>
      <c r="AD28">
        <v>1</v>
      </c>
      <c r="AE28" s="1" t="s">
        <v>78</v>
      </c>
      <c r="AF28">
        <v>0</v>
      </c>
      <c r="AG28" s="1" t="s">
        <v>101</v>
      </c>
      <c r="AH28" s="1" t="s">
        <v>82</v>
      </c>
      <c r="AI28" s="1" t="s">
        <v>82</v>
      </c>
      <c r="AJ28" s="1" t="s">
        <v>192</v>
      </c>
      <c r="AK28" s="1" t="s">
        <v>2030</v>
      </c>
      <c r="AL28" s="1" t="s">
        <v>82</v>
      </c>
      <c r="AM28" s="1" t="s">
        <v>82</v>
      </c>
      <c r="AN28" s="1" t="s">
        <v>93</v>
      </c>
      <c r="AO28">
        <v>12</v>
      </c>
    </row>
    <row r="29" spans="1:41" x14ac:dyDescent="0.25">
      <c r="A29">
        <v>461</v>
      </c>
      <c r="B29" s="1" t="s">
        <v>181</v>
      </c>
      <c r="C29" s="2">
        <v>44343.48170138889</v>
      </c>
      <c r="D29" s="1" t="s">
        <v>78</v>
      </c>
      <c r="E29">
        <v>442</v>
      </c>
      <c r="F29" s="1" t="s">
        <v>94</v>
      </c>
      <c r="G29" s="1" t="s">
        <v>203</v>
      </c>
      <c r="H29" s="1" t="s">
        <v>130</v>
      </c>
      <c r="I29" s="1" t="s">
        <v>82</v>
      </c>
      <c r="J29" s="1" t="s">
        <v>82</v>
      </c>
      <c r="K29" s="1" t="s">
        <v>209</v>
      </c>
      <c r="L29" s="1" t="s">
        <v>131</v>
      </c>
      <c r="M29" s="1" t="s">
        <v>82</v>
      </c>
      <c r="N29" s="1" t="s">
        <v>84</v>
      </c>
      <c r="O29" s="1" t="s">
        <v>2029</v>
      </c>
      <c r="P29" s="1" t="s">
        <v>101</v>
      </c>
      <c r="Q29" s="1" t="s">
        <v>82</v>
      </c>
      <c r="R29" s="1" t="s">
        <v>101</v>
      </c>
      <c r="S29" s="1" t="s">
        <v>82</v>
      </c>
      <c r="T29" s="1" t="s">
        <v>87</v>
      </c>
      <c r="U29" s="1" t="s">
        <v>78</v>
      </c>
      <c r="V29" s="1" t="s">
        <v>82</v>
      </c>
      <c r="W29" s="1" t="s">
        <v>90</v>
      </c>
      <c r="X29" s="1" t="s">
        <v>87</v>
      </c>
      <c r="Y29">
        <v>0</v>
      </c>
      <c r="Z29">
        <v>0</v>
      </c>
      <c r="AA29" s="1" t="s">
        <v>82</v>
      </c>
      <c r="AB29">
        <v>1563.5</v>
      </c>
      <c r="AC29" s="1" t="s">
        <v>177</v>
      </c>
      <c r="AD29">
        <v>1</v>
      </c>
      <c r="AE29" s="1" t="s">
        <v>78</v>
      </c>
      <c r="AF29">
        <v>0</v>
      </c>
      <c r="AG29" s="1" t="s">
        <v>101</v>
      </c>
      <c r="AH29" s="1" t="s">
        <v>82</v>
      </c>
      <c r="AI29" s="1" t="s">
        <v>82</v>
      </c>
      <c r="AJ29" s="1" t="s">
        <v>192</v>
      </c>
      <c r="AK29" s="1" t="s">
        <v>2030</v>
      </c>
      <c r="AL29" s="1" t="s">
        <v>82</v>
      </c>
      <c r="AM29" s="1" t="s">
        <v>82</v>
      </c>
      <c r="AN29" s="1" t="s">
        <v>93</v>
      </c>
      <c r="AO29">
        <v>12</v>
      </c>
    </row>
    <row r="30" spans="1:41" x14ac:dyDescent="0.25">
      <c r="A30">
        <v>462</v>
      </c>
      <c r="B30" s="1" t="s">
        <v>181</v>
      </c>
      <c r="C30" s="2">
        <v>44343.481979166667</v>
      </c>
      <c r="D30" s="1" t="s">
        <v>78</v>
      </c>
      <c r="E30">
        <v>442</v>
      </c>
      <c r="F30" s="1" t="s">
        <v>94</v>
      </c>
      <c r="G30" s="1" t="s">
        <v>203</v>
      </c>
      <c r="H30" s="1" t="s">
        <v>130</v>
      </c>
      <c r="I30" s="1" t="s">
        <v>82</v>
      </c>
      <c r="J30" s="1" t="s">
        <v>82</v>
      </c>
      <c r="K30" s="1" t="s">
        <v>209</v>
      </c>
      <c r="L30" s="1" t="s">
        <v>131</v>
      </c>
      <c r="M30" s="1" t="s">
        <v>82</v>
      </c>
      <c r="N30" s="1" t="s">
        <v>84</v>
      </c>
      <c r="O30" s="1" t="s">
        <v>2029</v>
      </c>
      <c r="P30" s="1" t="s">
        <v>101</v>
      </c>
      <c r="Q30" s="1" t="s">
        <v>82</v>
      </c>
      <c r="R30" s="1" t="s">
        <v>101</v>
      </c>
      <c r="S30" s="1" t="s">
        <v>82</v>
      </c>
      <c r="T30" s="1" t="s">
        <v>87</v>
      </c>
      <c r="U30" s="1" t="s">
        <v>78</v>
      </c>
      <c r="V30" s="1" t="s">
        <v>82</v>
      </c>
      <c r="W30" s="1" t="s">
        <v>90</v>
      </c>
      <c r="X30" s="1" t="s">
        <v>87</v>
      </c>
      <c r="Y30">
        <v>0</v>
      </c>
      <c r="Z30">
        <v>0</v>
      </c>
      <c r="AA30" s="1" t="s">
        <v>82</v>
      </c>
      <c r="AB30">
        <v>1563.5</v>
      </c>
      <c r="AC30" s="1" t="s">
        <v>177</v>
      </c>
      <c r="AD30">
        <v>1</v>
      </c>
      <c r="AE30" s="1" t="s">
        <v>78</v>
      </c>
      <c r="AF30">
        <v>0</v>
      </c>
      <c r="AG30" s="1" t="s">
        <v>101</v>
      </c>
      <c r="AH30" s="1" t="s">
        <v>82</v>
      </c>
      <c r="AI30" s="1" t="s">
        <v>82</v>
      </c>
      <c r="AJ30" s="1" t="s">
        <v>192</v>
      </c>
      <c r="AK30" s="1" t="s">
        <v>2030</v>
      </c>
      <c r="AL30" s="1" t="s">
        <v>82</v>
      </c>
      <c r="AM30" s="1" t="s">
        <v>82</v>
      </c>
      <c r="AN30" s="1" t="s">
        <v>93</v>
      </c>
      <c r="AO30">
        <v>12</v>
      </c>
    </row>
    <row r="31" spans="1:41" x14ac:dyDescent="0.25">
      <c r="A31">
        <v>463</v>
      </c>
      <c r="B31" s="1" t="s">
        <v>121</v>
      </c>
      <c r="C31" s="2">
        <v>44592.408576388887</v>
      </c>
      <c r="D31" s="1" t="s">
        <v>78</v>
      </c>
      <c r="E31">
        <v>447</v>
      </c>
      <c r="F31" s="1" t="s">
        <v>79</v>
      </c>
      <c r="G31" s="1" t="s">
        <v>203</v>
      </c>
      <c r="H31" s="1" t="s">
        <v>122</v>
      </c>
      <c r="I31" s="1" t="s">
        <v>82</v>
      </c>
      <c r="J31" s="1" t="s">
        <v>82</v>
      </c>
      <c r="K31" s="1" t="s">
        <v>209</v>
      </c>
      <c r="L31" s="1" t="s">
        <v>210</v>
      </c>
      <c r="M31" s="1" t="s">
        <v>82</v>
      </c>
      <c r="N31" s="1" t="s">
        <v>84</v>
      </c>
      <c r="O31" s="1" t="s">
        <v>2031</v>
      </c>
      <c r="P31" s="1" t="s">
        <v>211</v>
      </c>
      <c r="Q31" s="1" t="s">
        <v>78</v>
      </c>
      <c r="R31" s="1" t="s">
        <v>212</v>
      </c>
      <c r="S31" s="1" t="s">
        <v>78</v>
      </c>
      <c r="T31" s="1" t="s">
        <v>87</v>
      </c>
      <c r="U31" s="1" t="s">
        <v>88</v>
      </c>
      <c r="V31" s="1" t="s">
        <v>89</v>
      </c>
      <c r="W31" s="1" t="s">
        <v>90</v>
      </c>
      <c r="X31" s="1" t="s">
        <v>87</v>
      </c>
      <c r="Y31">
        <v>0</v>
      </c>
      <c r="Z31">
        <v>0</v>
      </c>
      <c r="AA31" s="1" t="s">
        <v>82</v>
      </c>
      <c r="AB31">
        <v>1841.5</v>
      </c>
      <c r="AC31" s="1" t="s">
        <v>177</v>
      </c>
      <c r="AD31">
        <v>1</v>
      </c>
      <c r="AE31" s="1" t="s">
        <v>78</v>
      </c>
      <c r="AF31">
        <v>0</v>
      </c>
      <c r="AG31" s="1" t="s">
        <v>101</v>
      </c>
      <c r="AH31" s="1" t="s">
        <v>84</v>
      </c>
      <c r="AI31" s="1" t="s">
        <v>82</v>
      </c>
      <c r="AJ31" s="1" t="s">
        <v>192</v>
      </c>
      <c r="AK31" s="1" t="s">
        <v>82</v>
      </c>
      <c r="AL31" s="1" t="s">
        <v>82</v>
      </c>
      <c r="AM31" s="1" t="s">
        <v>82</v>
      </c>
      <c r="AN31" s="1" t="s">
        <v>93</v>
      </c>
      <c r="AO31">
        <v>12</v>
      </c>
    </row>
    <row r="32" spans="1:41" x14ac:dyDescent="0.25">
      <c r="A32">
        <v>464</v>
      </c>
      <c r="B32" s="1" t="s">
        <v>181</v>
      </c>
      <c r="C32" s="2">
        <v>44343.486678240741</v>
      </c>
      <c r="D32" s="1" t="s">
        <v>78</v>
      </c>
      <c r="E32">
        <v>447</v>
      </c>
      <c r="F32" s="1" t="s">
        <v>94</v>
      </c>
      <c r="G32" s="1" t="s">
        <v>203</v>
      </c>
      <c r="H32" s="1" t="s">
        <v>130</v>
      </c>
      <c r="I32" s="1" t="s">
        <v>82</v>
      </c>
      <c r="J32" s="1" t="s">
        <v>82</v>
      </c>
      <c r="K32" s="1" t="s">
        <v>209</v>
      </c>
      <c r="L32" s="1" t="s">
        <v>131</v>
      </c>
      <c r="M32" s="1" t="s">
        <v>82</v>
      </c>
      <c r="N32" s="1" t="s">
        <v>84</v>
      </c>
      <c r="O32" s="1" t="s">
        <v>2031</v>
      </c>
      <c r="P32" s="1" t="s">
        <v>101</v>
      </c>
      <c r="Q32" s="1" t="s">
        <v>82</v>
      </c>
      <c r="R32" s="1" t="s">
        <v>101</v>
      </c>
      <c r="S32" s="1" t="s">
        <v>82</v>
      </c>
      <c r="T32" s="1" t="s">
        <v>87</v>
      </c>
      <c r="U32" s="1" t="s">
        <v>78</v>
      </c>
      <c r="V32" s="1" t="s">
        <v>82</v>
      </c>
      <c r="W32" s="1" t="s">
        <v>90</v>
      </c>
      <c r="X32" s="1" t="s">
        <v>87</v>
      </c>
      <c r="Y32">
        <v>0</v>
      </c>
      <c r="Z32">
        <v>0</v>
      </c>
      <c r="AA32" s="1" t="s">
        <v>82</v>
      </c>
      <c r="AB32">
        <v>1841.5</v>
      </c>
      <c r="AC32" s="1" t="s">
        <v>177</v>
      </c>
      <c r="AD32">
        <v>1</v>
      </c>
      <c r="AE32" s="1" t="s">
        <v>78</v>
      </c>
      <c r="AF32">
        <v>0</v>
      </c>
      <c r="AG32" s="1" t="s">
        <v>101</v>
      </c>
      <c r="AH32" s="1" t="s">
        <v>82</v>
      </c>
      <c r="AI32" s="1" t="s">
        <v>82</v>
      </c>
      <c r="AJ32" s="1" t="s">
        <v>192</v>
      </c>
      <c r="AK32" s="1" t="s">
        <v>2030</v>
      </c>
      <c r="AL32" s="1" t="s">
        <v>82</v>
      </c>
      <c r="AM32" s="1" t="s">
        <v>82</v>
      </c>
      <c r="AN32" s="1" t="s">
        <v>93</v>
      </c>
      <c r="AO32">
        <v>12</v>
      </c>
    </row>
    <row r="33" spans="1:41" x14ac:dyDescent="0.25">
      <c r="A33">
        <v>465</v>
      </c>
      <c r="B33" s="1" t="s">
        <v>181</v>
      </c>
      <c r="C33" s="2">
        <v>44343.486296296294</v>
      </c>
      <c r="D33" s="1" t="s">
        <v>78</v>
      </c>
      <c r="E33">
        <v>447</v>
      </c>
      <c r="F33" s="1" t="s">
        <v>94</v>
      </c>
      <c r="G33" s="1" t="s">
        <v>203</v>
      </c>
      <c r="H33" s="1" t="s">
        <v>130</v>
      </c>
      <c r="I33" s="1" t="s">
        <v>82</v>
      </c>
      <c r="J33" s="1" t="s">
        <v>82</v>
      </c>
      <c r="K33" s="1" t="s">
        <v>209</v>
      </c>
      <c r="L33" s="1" t="s">
        <v>131</v>
      </c>
      <c r="M33" s="1" t="s">
        <v>82</v>
      </c>
      <c r="N33" s="1" t="s">
        <v>84</v>
      </c>
      <c r="O33" s="1" t="s">
        <v>2031</v>
      </c>
      <c r="P33" s="1" t="s">
        <v>101</v>
      </c>
      <c r="Q33" s="1" t="s">
        <v>82</v>
      </c>
      <c r="R33" s="1" t="s">
        <v>101</v>
      </c>
      <c r="S33" s="1" t="s">
        <v>82</v>
      </c>
      <c r="T33" s="1" t="s">
        <v>87</v>
      </c>
      <c r="U33" s="1" t="s">
        <v>78</v>
      </c>
      <c r="V33" s="1" t="s">
        <v>82</v>
      </c>
      <c r="W33" s="1" t="s">
        <v>90</v>
      </c>
      <c r="X33" s="1" t="s">
        <v>87</v>
      </c>
      <c r="Y33">
        <v>0</v>
      </c>
      <c r="Z33">
        <v>0</v>
      </c>
      <c r="AA33" s="1" t="s">
        <v>82</v>
      </c>
      <c r="AB33">
        <v>1841.5</v>
      </c>
      <c r="AC33" s="1" t="s">
        <v>177</v>
      </c>
      <c r="AD33">
        <v>1</v>
      </c>
      <c r="AE33" s="1" t="s">
        <v>78</v>
      </c>
      <c r="AF33">
        <v>0</v>
      </c>
      <c r="AG33" s="1" t="s">
        <v>101</v>
      </c>
      <c r="AH33" s="1" t="s">
        <v>82</v>
      </c>
      <c r="AI33" s="1" t="s">
        <v>82</v>
      </c>
      <c r="AJ33" s="1" t="s">
        <v>192</v>
      </c>
      <c r="AK33" s="1" t="s">
        <v>2030</v>
      </c>
      <c r="AL33" s="1" t="s">
        <v>82</v>
      </c>
      <c r="AM33" s="1" t="s">
        <v>82</v>
      </c>
      <c r="AN33" s="1" t="s">
        <v>93</v>
      </c>
      <c r="AO33">
        <v>12</v>
      </c>
    </row>
    <row r="34" spans="1:41" x14ac:dyDescent="0.25">
      <c r="A34">
        <v>466</v>
      </c>
      <c r="B34" s="1" t="s">
        <v>181</v>
      </c>
      <c r="C34" s="2">
        <v>44343.484837962962</v>
      </c>
      <c r="D34" s="1" t="s">
        <v>78</v>
      </c>
      <c r="E34">
        <v>444</v>
      </c>
      <c r="F34" s="1" t="s">
        <v>213</v>
      </c>
      <c r="G34" s="1" t="s">
        <v>203</v>
      </c>
      <c r="H34" s="1" t="s">
        <v>130</v>
      </c>
      <c r="I34" s="1" t="s">
        <v>82</v>
      </c>
      <c r="J34" s="1" t="s">
        <v>82</v>
      </c>
      <c r="K34" s="1" t="s">
        <v>214</v>
      </c>
      <c r="L34" s="1" t="s">
        <v>131</v>
      </c>
      <c r="M34" s="1" t="s">
        <v>82</v>
      </c>
      <c r="N34" s="1" t="s">
        <v>84</v>
      </c>
      <c r="O34" s="1" t="s">
        <v>2028</v>
      </c>
      <c r="P34" s="1" t="s">
        <v>101</v>
      </c>
      <c r="Q34" s="1" t="s">
        <v>82</v>
      </c>
      <c r="R34" s="1" t="s">
        <v>101</v>
      </c>
      <c r="S34" s="1" t="s">
        <v>82</v>
      </c>
      <c r="T34" s="1" t="s">
        <v>87</v>
      </c>
      <c r="U34" s="1" t="s">
        <v>78</v>
      </c>
      <c r="V34" s="1" t="s">
        <v>82</v>
      </c>
      <c r="W34" s="1" t="s">
        <v>90</v>
      </c>
      <c r="X34" s="1" t="s">
        <v>87</v>
      </c>
      <c r="Y34">
        <v>0</v>
      </c>
      <c r="Z34">
        <v>0</v>
      </c>
      <c r="AA34" s="1" t="s">
        <v>82</v>
      </c>
      <c r="AB34">
        <v>1563.5</v>
      </c>
      <c r="AC34" s="1" t="s">
        <v>177</v>
      </c>
      <c r="AD34">
        <v>1</v>
      </c>
      <c r="AE34" s="1" t="s">
        <v>78</v>
      </c>
      <c r="AF34">
        <v>0</v>
      </c>
      <c r="AG34" s="1" t="s">
        <v>101</v>
      </c>
      <c r="AH34" s="1" t="s">
        <v>82</v>
      </c>
      <c r="AI34" s="1" t="s">
        <v>82</v>
      </c>
      <c r="AJ34" s="1" t="s">
        <v>192</v>
      </c>
      <c r="AK34" s="1" t="s">
        <v>2030</v>
      </c>
      <c r="AL34" s="1" t="s">
        <v>82</v>
      </c>
      <c r="AM34" s="1" t="s">
        <v>82</v>
      </c>
      <c r="AN34" s="1" t="s">
        <v>93</v>
      </c>
      <c r="AO34">
        <v>12</v>
      </c>
    </row>
    <row r="35" spans="1:41" x14ac:dyDescent="0.25">
      <c r="A35">
        <v>467</v>
      </c>
      <c r="B35" s="1" t="s">
        <v>181</v>
      </c>
      <c r="C35" s="2">
        <v>44343.483414351853</v>
      </c>
      <c r="D35" s="1" t="s">
        <v>78</v>
      </c>
      <c r="E35">
        <v>444</v>
      </c>
      <c r="F35" s="1" t="s">
        <v>213</v>
      </c>
      <c r="G35" s="1" t="s">
        <v>203</v>
      </c>
      <c r="H35" s="1" t="s">
        <v>130</v>
      </c>
      <c r="I35" s="1" t="s">
        <v>82</v>
      </c>
      <c r="J35" s="1" t="s">
        <v>82</v>
      </c>
      <c r="K35" s="1" t="s">
        <v>214</v>
      </c>
      <c r="L35" s="1" t="s">
        <v>131</v>
      </c>
      <c r="M35" s="1" t="s">
        <v>82</v>
      </c>
      <c r="N35" s="1" t="s">
        <v>84</v>
      </c>
      <c r="O35" s="1" t="s">
        <v>2028</v>
      </c>
      <c r="P35" s="1" t="s">
        <v>101</v>
      </c>
      <c r="Q35" s="1" t="s">
        <v>82</v>
      </c>
      <c r="R35" s="1" t="s">
        <v>101</v>
      </c>
      <c r="S35" s="1" t="s">
        <v>82</v>
      </c>
      <c r="T35" s="1" t="s">
        <v>87</v>
      </c>
      <c r="U35" s="1" t="s">
        <v>78</v>
      </c>
      <c r="V35" s="1" t="s">
        <v>82</v>
      </c>
      <c r="W35" s="1" t="s">
        <v>90</v>
      </c>
      <c r="X35" s="1" t="s">
        <v>87</v>
      </c>
      <c r="Y35">
        <v>0</v>
      </c>
      <c r="Z35">
        <v>0</v>
      </c>
      <c r="AA35" s="1" t="s">
        <v>82</v>
      </c>
      <c r="AB35">
        <v>1563.5</v>
      </c>
      <c r="AC35" s="1" t="s">
        <v>177</v>
      </c>
      <c r="AD35">
        <v>1</v>
      </c>
      <c r="AE35" s="1" t="s">
        <v>78</v>
      </c>
      <c r="AF35">
        <v>0</v>
      </c>
      <c r="AG35" s="1" t="s">
        <v>101</v>
      </c>
      <c r="AH35" s="1" t="s">
        <v>82</v>
      </c>
      <c r="AI35" s="1" t="s">
        <v>82</v>
      </c>
      <c r="AJ35" s="1" t="s">
        <v>192</v>
      </c>
      <c r="AK35" s="1" t="s">
        <v>2030</v>
      </c>
      <c r="AL35" s="1" t="s">
        <v>82</v>
      </c>
      <c r="AM35" s="1" t="s">
        <v>82</v>
      </c>
      <c r="AN35" s="1" t="s">
        <v>93</v>
      </c>
      <c r="AO35">
        <v>12</v>
      </c>
    </row>
    <row r="36" spans="1:41" x14ac:dyDescent="0.25">
      <c r="A36">
        <v>468</v>
      </c>
      <c r="B36" s="1" t="s">
        <v>181</v>
      </c>
      <c r="C36" s="2">
        <v>44343.483124999999</v>
      </c>
      <c r="D36" s="1" t="s">
        <v>78</v>
      </c>
      <c r="E36">
        <v>444</v>
      </c>
      <c r="F36" s="1" t="s">
        <v>213</v>
      </c>
      <c r="G36" s="1" t="s">
        <v>203</v>
      </c>
      <c r="H36" s="1" t="s">
        <v>130</v>
      </c>
      <c r="I36" s="1" t="s">
        <v>82</v>
      </c>
      <c r="J36" s="1" t="s">
        <v>82</v>
      </c>
      <c r="K36" s="1" t="s">
        <v>214</v>
      </c>
      <c r="L36" s="1" t="s">
        <v>131</v>
      </c>
      <c r="M36" s="1" t="s">
        <v>82</v>
      </c>
      <c r="N36" s="1" t="s">
        <v>84</v>
      </c>
      <c r="O36" s="1" t="s">
        <v>2028</v>
      </c>
      <c r="P36" s="1" t="s">
        <v>101</v>
      </c>
      <c r="Q36" s="1" t="s">
        <v>82</v>
      </c>
      <c r="R36" s="1" t="s">
        <v>101</v>
      </c>
      <c r="S36" s="1" t="s">
        <v>82</v>
      </c>
      <c r="T36" s="1" t="s">
        <v>87</v>
      </c>
      <c r="U36" s="1" t="s">
        <v>78</v>
      </c>
      <c r="V36" s="1" t="s">
        <v>82</v>
      </c>
      <c r="W36" s="1" t="s">
        <v>90</v>
      </c>
      <c r="X36" s="1" t="s">
        <v>87</v>
      </c>
      <c r="Y36">
        <v>0</v>
      </c>
      <c r="Z36">
        <v>0</v>
      </c>
      <c r="AA36" s="1" t="s">
        <v>82</v>
      </c>
      <c r="AB36">
        <v>1563.5</v>
      </c>
      <c r="AC36" s="1" t="s">
        <v>177</v>
      </c>
      <c r="AD36">
        <v>1</v>
      </c>
      <c r="AE36" s="1" t="s">
        <v>78</v>
      </c>
      <c r="AF36">
        <v>0</v>
      </c>
      <c r="AG36" s="1" t="s">
        <v>101</v>
      </c>
      <c r="AH36" s="1" t="s">
        <v>82</v>
      </c>
      <c r="AI36" s="1" t="s">
        <v>82</v>
      </c>
      <c r="AJ36" s="1" t="s">
        <v>192</v>
      </c>
      <c r="AK36" s="1" t="s">
        <v>2030</v>
      </c>
      <c r="AL36" s="1" t="s">
        <v>82</v>
      </c>
      <c r="AM36" s="1" t="s">
        <v>82</v>
      </c>
      <c r="AN36" s="1" t="s">
        <v>93</v>
      </c>
      <c r="AO36">
        <v>12</v>
      </c>
    </row>
    <row r="37" spans="1:41" x14ac:dyDescent="0.25">
      <c r="A37">
        <v>469</v>
      </c>
      <c r="B37" s="1" t="s">
        <v>181</v>
      </c>
      <c r="C37" s="2">
        <v>44343.480949074074</v>
      </c>
      <c r="D37" s="1" t="s">
        <v>78</v>
      </c>
      <c r="E37">
        <v>442</v>
      </c>
      <c r="F37" s="1" t="s">
        <v>79</v>
      </c>
      <c r="G37" s="1" t="s">
        <v>203</v>
      </c>
      <c r="H37" s="1" t="s">
        <v>130</v>
      </c>
      <c r="I37" s="1" t="s">
        <v>82</v>
      </c>
      <c r="J37" s="1" t="s">
        <v>82</v>
      </c>
      <c r="K37" s="1" t="s">
        <v>209</v>
      </c>
      <c r="L37" s="1" t="s">
        <v>131</v>
      </c>
      <c r="M37" s="1" t="s">
        <v>82</v>
      </c>
      <c r="N37" s="1" t="s">
        <v>84</v>
      </c>
      <c r="O37" s="1" t="s">
        <v>2029</v>
      </c>
      <c r="P37" s="1" t="s">
        <v>101</v>
      </c>
      <c r="Q37" s="1" t="s">
        <v>82</v>
      </c>
      <c r="R37" s="1" t="s">
        <v>101</v>
      </c>
      <c r="S37" s="1" t="s">
        <v>82</v>
      </c>
      <c r="T37" s="1" t="s">
        <v>87</v>
      </c>
      <c r="U37" s="1" t="s">
        <v>78</v>
      </c>
      <c r="V37" s="1" t="s">
        <v>82</v>
      </c>
      <c r="W37" s="1" t="s">
        <v>90</v>
      </c>
      <c r="X37" s="1" t="s">
        <v>87</v>
      </c>
      <c r="Y37">
        <v>0</v>
      </c>
      <c r="Z37">
        <v>0</v>
      </c>
      <c r="AA37" s="1" t="s">
        <v>82</v>
      </c>
      <c r="AB37">
        <v>1563.5</v>
      </c>
      <c r="AC37" s="1" t="s">
        <v>177</v>
      </c>
      <c r="AD37">
        <v>1</v>
      </c>
      <c r="AE37" s="1" t="s">
        <v>78</v>
      </c>
      <c r="AF37">
        <v>0</v>
      </c>
      <c r="AG37" s="1" t="s">
        <v>101</v>
      </c>
      <c r="AH37" s="1" t="s">
        <v>82</v>
      </c>
      <c r="AI37" s="1" t="s">
        <v>82</v>
      </c>
      <c r="AJ37" s="1" t="s">
        <v>192</v>
      </c>
      <c r="AK37" s="1" t="s">
        <v>2030</v>
      </c>
      <c r="AL37" s="1" t="s">
        <v>82</v>
      </c>
      <c r="AM37" s="1" t="s">
        <v>82</v>
      </c>
      <c r="AN37" s="1" t="s">
        <v>93</v>
      </c>
      <c r="AO37">
        <v>12</v>
      </c>
    </row>
    <row r="38" spans="1:41" x14ac:dyDescent="0.25">
      <c r="A38">
        <v>470</v>
      </c>
      <c r="B38" s="1" t="s">
        <v>181</v>
      </c>
      <c r="C38" s="2">
        <v>44343.480532407404</v>
      </c>
      <c r="D38" s="1" t="s">
        <v>78</v>
      </c>
      <c r="E38">
        <v>442</v>
      </c>
      <c r="F38" s="1" t="s">
        <v>79</v>
      </c>
      <c r="G38" s="1" t="s">
        <v>203</v>
      </c>
      <c r="H38" s="1" t="s">
        <v>130</v>
      </c>
      <c r="I38" s="1" t="s">
        <v>82</v>
      </c>
      <c r="J38" s="1" t="s">
        <v>82</v>
      </c>
      <c r="K38" s="1" t="s">
        <v>209</v>
      </c>
      <c r="L38" s="1" t="s">
        <v>131</v>
      </c>
      <c r="M38" s="1" t="s">
        <v>82</v>
      </c>
      <c r="N38" s="1" t="s">
        <v>84</v>
      </c>
      <c r="O38" s="1" t="s">
        <v>2029</v>
      </c>
      <c r="P38" s="1" t="s">
        <v>101</v>
      </c>
      <c r="Q38" s="1" t="s">
        <v>82</v>
      </c>
      <c r="R38" s="1" t="s">
        <v>101</v>
      </c>
      <c r="S38" s="1" t="s">
        <v>82</v>
      </c>
      <c r="T38" s="1" t="s">
        <v>87</v>
      </c>
      <c r="U38" s="1" t="s">
        <v>78</v>
      </c>
      <c r="V38" s="1" t="s">
        <v>82</v>
      </c>
      <c r="W38" s="1" t="s">
        <v>90</v>
      </c>
      <c r="X38" s="1" t="s">
        <v>87</v>
      </c>
      <c r="Y38">
        <v>0</v>
      </c>
      <c r="Z38">
        <v>0</v>
      </c>
      <c r="AA38" s="1" t="s">
        <v>82</v>
      </c>
      <c r="AB38">
        <v>1563.5</v>
      </c>
      <c r="AC38" s="1" t="s">
        <v>177</v>
      </c>
      <c r="AD38">
        <v>1</v>
      </c>
      <c r="AE38" s="1" t="s">
        <v>78</v>
      </c>
      <c r="AF38">
        <v>0</v>
      </c>
      <c r="AG38" s="1" t="s">
        <v>101</v>
      </c>
      <c r="AH38" s="1" t="s">
        <v>82</v>
      </c>
      <c r="AI38" s="1" t="s">
        <v>82</v>
      </c>
      <c r="AJ38" s="1" t="s">
        <v>192</v>
      </c>
      <c r="AK38" s="1" t="s">
        <v>2030</v>
      </c>
      <c r="AL38" s="1" t="s">
        <v>82</v>
      </c>
      <c r="AM38" s="1" t="s">
        <v>82</v>
      </c>
      <c r="AN38" s="1" t="s">
        <v>93</v>
      </c>
      <c r="AO38">
        <v>12</v>
      </c>
    </row>
    <row r="39" spans="1:41" x14ac:dyDescent="0.25">
      <c r="A39">
        <v>471</v>
      </c>
      <c r="B39" s="1" t="s">
        <v>181</v>
      </c>
      <c r="C39" s="2">
        <v>44343.480300925927</v>
      </c>
      <c r="D39" s="1" t="s">
        <v>78</v>
      </c>
      <c r="E39">
        <v>442</v>
      </c>
      <c r="F39" s="1" t="s">
        <v>79</v>
      </c>
      <c r="G39" s="1" t="s">
        <v>203</v>
      </c>
      <c r="H39" s="1" t="s">
        <v>130</v>
      </c>
      <c r="I39" s="1" t="s">
        <v>82</v>
      </c>
      <c r="J39" s="1" t="s">
        <v>82</v>
      </c>
      <c r="K39" s="1" t="s">
        <v>209</v>
      </c>
      <c r="L39" s="1" t="s">
        <v>131</v>
      </c>
      <c r="M39" s="1" t="s">
        <v>82</v>
      </c>
      <c r="N39" s="1" t="s">
        <v>84</v>
      </c>
      <c r="O39" s="1" t="s">
        <v>2029</v>
      </c>
      <c r="P39" s="1" t="s">
        <v>101</v>
      </c>
      <c r="Q39" s="1" t="s">
        <v>82</v>
      </c>
      <c r="R39" s="1" t="s">
        <v>101</v>
      </c>
      <c r="S39" s="1" t="s">
        <v>82</v>
      </c>
      <c r="T39" s="1" t="s">
        <v>87</v>
      </c>
      <c r="U39" s="1" t="s">
        <v>78</v>
      </c>
      <c r="V39" s="1" t="s">
        <v>82</v>
      </c>
      <c r="W39" s="1" t="s">
        <v>90</v>
      </c>
      <c r="X39" s="1" t="s">
        <v>87</v>
      </c>
      <c r="Y39">
        <v>0</v>
      </c>
      <c r="Z39">
        <v>0</v>
      </c>
      <c r="AA39" s="1" t="s">
        <v>82</v>
      </c>
      <c r="AB39">
        <v>1563.5</v>
      </c>
      <c r="AC39" s="1" t="s">
        <v>177</v>
      </c>
      <c r="AD39">
        <v>1</v>
      </c>
      <c r="AE39" s="1" t="s">
        <v>78</v>
      </c>
      <c r="AF39">
        <v>0</v>
      </c>
      <c r="AG39" s="1" t="s">
        <v>101</v>
      </c>
      <c r="AH39" s="1" t="s">
        <v>82</v>
      </c>
      <c r="AI39" s="1" t="s">
        <v>82</v>
      </c>
      <c r="AJ39" s="1" t="s">
        <v>192</v>
      </c>
      <c r="AK39" s="1" t="s">
        <v>2030</v>
      </c>
      <c r="AL39" s="1" t="s">
        <v>82</v>
      </c>
      <c r="AM39" s="1" t="s">
        <v>82</v>
      </c>
      <c r="AN39" s="1" t="s">
        <v>93</v>
      </c>
      <c r="AO39">
        <v>12</v>
      </c>
    </row>
    <row r="40" spans="1:41" x14ac:dyDescent="0.25">
      <c r="A40">
        <v>472</v>
      </c>
      <c r="B40" s="1" t="s">
        <v>181</v>
      </c>
      <c r="C40" s="2">
        <v>44343.479629629626</v>
      </c>
      <c r="D40" s="1" t="s">
        <v>78</v>
      </c>
      <c r="E40">
        <v>448</v>
      </c>
      <c r="F40" s="1" t="s">
        <v>213</v>
      </c>
      <c r="G40" s="1" t="s">
        <v>203</v>
      </c>
      <c r="H40" s="1" t="s">
        <v>130</v>
      </c>
      <c r="I40" s="1" t="s">
        <v>82</v>
      </c>
      <c r="J40" s="1" t="s">
        <v>82</v>
      </c>
      <c r="K40" s="1" t="s">
        <v>209</v>
      </c>
      <c r="L40" s="1" t="s">
        <v>131</v>
      </c>
      <c r="M40" s="1" t="s">
        <v>82</v>
      </c>
      <c r="N40" s="1" t="s">
        <v>84</v>
      </c>
      <c r="O40" s="1" t="s">
        <v>2032</v>
      </c>
      <c r="P40" s="1" t="s">
        <v>101</v>
      </c>
      <c r="Q40" s="1" t="s">
        <v>82</v>
      </c>
      <c r="R40" s="1" t="s">
        <v>101</v>
      </c>
      <c r="S40" s="1" t="s">
        <v>82</v>
      </c>
      <c r="T40" s="1" t="s">
        <v>87</v>
      </c>
      <c r="U40" s="1" t="s">
        <v>78</v>
      </c>
      <c r="V40" s="1" t="s">
        <v>82</v>
      </c>
      <c r="W40" s="1" t="s">
        <v>90</v>
      </c>
      <c r="X40" s="1" t="s">
        <v>87</v>
      </c>
      <c r="Y40">
        <v>0</v>
      </c>
      <c r="Z40">
        <v>0</v>
      </c>
      <c r="AA40" s="1" t="s">
        <v>82</v>
      </c>
      <c r="AB40">
        <v>1841.5</v>
      </c>
      <c r="AC40" s="1" t="s">
        <v>177</v>
      </c>
      <c r="AD40">
        <v>1</v>
      </c>
      <c r="AE40" s="1" t="s">
        <v>78</v>
      </c>
      <c r="AF40">
        <v>0</v>
      </c>
      <c r="AG40" s="1" t="s">
        <v>101</v>
      </c>
      <c r="AH40" s="1" t="s">
        <v>82</v>
      </c>
      <c r="AI40" s="1" t="s">
        <v>82</v>
      </c>
      <c r="AJ40" s="1" t="s">
        <v>192</v>
      </c>
      <c r="AK40" s="1" t="s">
        <v>2030</v>
      </c>
      <c r="AL40" s="1" t="s">
        <v>82</v>
      </c>
      <c r="AM40" s="1" t="s">
        <v>82</v>
      </c>
      <c r="AN40" s="1" t="s">
        <v>93</v>
      </c>
      <c r="AO40">
        <v>12</v>
      </c>
    </row>
    <row r="41" spans="1:41" x14ac:dyDescent="0.25">
      <c r="A41">
        <v>473</v>
      </c>
      <c r="B41" s="1" t="s">
        <v>181</v>
      </c>
      <c r="C41" s="2">
        <v>44343.479375000003</v>
      </c>
      <c r="D41" s="1" t="s">
        <v>78</v>
      </c>
      <c r="E41">
        <v>448</v>
      </c>
      <c r="F41" s="1" t="s">
        <v>79</v>
      </c>
      <c r="G41" s="1" t="s">
        <v>203</v>
      </c>
      <c r="H41" s="1" t="s">
        <v>130</v>
      </c>
      <c r="I41" s="1" t="s">
        <v>82</v>
      </c>
      <c r="J41" s="1" t="s">
        <v>82</v>
      </c>
      <c r="K41" s="1" t="s">
        <v>209</v>
      </c>
      <c r="L41" s="1" t="s">
        <v>131</v>
      </c>
      <c r="M41" s="1" t="s">
        <v>82</v>
      </c>
      <c r="N41" s="1" t="s">
        <v>84</v>
      </c>
      <c r="O41" s="1" t="s">
        <v>2032</v>
      </c>
      <c r="P41" s="1" t="s">
        <v>101</v>
      </c>
      <c r="Q41" s="1" t="s">
        <v>82</v>
      </c>
      <c r="R41" s="1" t="s">
        <v>101</v>
      </c>
      <c r="S41" s="1" t="s">
        <v>82</v>
      </c>
      <c r="T41" s="1" t="s">
        <v>87</v>
      </c>
      <c r="U41" s="1" t="s">
        <v>78</v>
      </c>
      <c r="V41" s="1" t="s">
        <v>82</v>
      </c>
      <c r="W41" s="1" t="s">
        <v>90</v>
      </c>
      <c r="X41" s="1" t="s">
        <v>87</v>
      </c>
      <c r="Y41">
        <v>0</v>
      </c>
      <c r="Z41">
        <v>0</v>
      </c>
      <c r="AA41" s="1" t="s">
        <v>82</v>
      </c>
      <c r="AB41">
        <v>1841.5</v>
      </c>
      <c r="AC41" s="1" t="s">
        <v>177</v>
      </c>
      <c r="AD41">
        <v>1</v>
      </c>
      <c r="AE41" s="1" t="s">
        <v>78</v>
      </c>
      <c r="AF41">
        <v>0</v>
      </c>
      <c r="AG41" s="1" t="s">
        <v>101</v>
      </c>
      <c r="AH41" s="1" t="s">
        <v>82</v>
      </c>
      <c r="AI41" s="1" t="s">
        <v>82</v>
      </c>
      <c r="AJ41" s="1" t="s">
        <v>192</v>
      </c>
      <c r="AK41" s="1" t="s">
        <v>2030</v>
      </c>
      <c r="AL41" s="1" t="s">
        <v>82</v>
      </c>
      <c r="AM41" s="1" t="s">
        <v>82</v>
      </c>
      <c r="AN41" s="1" t="s">
        <v>93</v>
      </c>
      <c r="AO41">
        <v>12</v>
      </c>
    </row>
    <row r="42" spans="1:41" x14ac:dyDescent="0.25">
      <c r="A42">
        <v>474</v>
      </c>
      <c r="B42" s="1" t="s">
        <v>181</v>
      </c>
      <c r="C42" s="2">
        <v>44343.478321759256</v>
      </c>
      <c r="D42" s="1" t="s">
        <v>78</v>
      </c>
      <c r="E42">
        <v>448</v>
      </c>
      <c r="F42" s="1" t="s">
        <v>79</v>
      </c>
      <c r="G42" s="1" t="s">
        <v>203</v>
      </c>
      <c r="H42" s="1" t="s">
        <v>130</v>
      </c>
      <c r="I42" s="1" t="s">
        <v>82</v>
      </c>
      <c r="J42" s="1" t="s">
        <v>82</v>
      </c>
      <c r="K42" s="1" t="s">
        <v>209</v>
      </c>
      <c r="L42" s="1" t="s">
        <v>131</v>
      </c>
      <c r="M42" s="1" t="s">
        <v>82</v>
      </c>
      <c r="N42" s="1" t="s">
        <v>84</v>
      </c>
      <c r="O42" s="1" t="s">
        <v>2032</v>
      </c>
      <c r="P42" s="1" t="s">
        <v>101</v>
      </c>
      <c r="Q42" s="1" t="s">
        <v>82</v>
      </c>
      <c r="R42" s="1" t="s">
        <v>101</v>
      </c>
      <c r="S42" s="1" t="s">
        <v>82</v>
      </c>
      <c r="T42" s="1" t="s">
        <v>87</v>
      </c>
      <c r="U42" s="1" t="s">
        <v>78</v>
      </c>
      <c r="V42" s="1" t="s">
        <v>82</v>
      </c>
      <c r="W42" s="1" t="s">
        <v>90</v>
      </c>
      <c r="X42" s="1" t="s">
        <v>87</v>
      </c>
      <c r="Y42">
        <v>0</v>
      </c>
      <c r="Z42">
        <v>0</v>
      </c>
      <c r="AA42" s="1" t="s">
        <v>82</v>
      </c>
      <c r="AB42">
        <v>1841.5</v>
      </c>
      <c r="AC42" s="1" t="s">
        <v>177</v>
      </c>
      <c r="AD42">
        <v>1</v>
      </c>
      <c r="AE42" s="1" t="s">
        <v>78</v>
      </c>
      <c r="AF42">
        <v>0</v>
      </c>
      <c r="AG42" s="1" t="s">
        <v>101</v>
      </c>
      <c r="AH42" s="1" t="s">
        <v>82</v>
      </c>
      <c r="AI42" s="1" t="s">
        <v>82</v>
      </c>
      <c r="AJ42" s="1" t="s">
        <v>192</v>
      </c>
      <c r="AK42" s="1" t="s">
        <v>2030</v>
      </c>
      <c r="AL42" s="1" t="s">
        <v>82</v>
      </c>
      <c r="AM42" s="1" t="s">
        <v>82</v>
      </c>
      <c r="AN42" s="1" t="s">
        <v>93</v>
      </c>
      <c r="AO42">
        <v>12</v>
      </c>
    </row>
    <row r="43" spans="1:41" x14ac:dyDescent="0.25">
      <c r="A43">
        <v>475</v>
      </c>
      <c r="B43" s="1" t="s">
        <v>181</v>
      </c>
      <c r="C43" s="2">
        <v>44343.478668981479</v>
      </c>
      <c r="D43" s="1" t="s">
        <v>78</v>
      </c>
      <c r="E43">
        <v>448</v>
      </c>
      <c r="F43" s="1" t="s">
        <v>79</v>
      </c>
      <c r="G43" s="1" t="s">
        <v>203</v>
      </c>
      <c r="H43" s="1" t="s">
        <v>130</v>
      </c>
      <c r="I43" s="1" t="s">
        <v>82</v>
      </c>
      <c r="J43" s="1" t="s">
        <v>82</v>
      </c>
      <c r="K43" s="1" t="s">
        <v>209</v>
      </c>
      <c r="L43" s="1" t="s">
        <v>131</v>
      </c>
      <c r="M43" s="1" t="s">
        <v>82</v>
      </c>
      <c r="N43" s="1" t="s">
        <v>84</v>
      </c>
      <c r="O43" s="1" t="s">
        <v>2032</v>
      </c>
      <c r="P43" s="1" t="s">
        <v>101</v>
      </c>
      <c r="Q43" s="1" t="s">
        <v>82</v>
      </c>
      <c r="R43" s="1" t="s">
        <v>101</v>
      </c>
      <c r="S43" s="1" t="s">
        <v>82</v>
      </c>
      <c r="T43" s="1" t="s">
        <v>87</v>
      </c>
      <c r="U43" s="1" t="s">
        <v>78</v>
      </c>
      <c r="V43" s="1" t="s">
        <v>82</v>
      </c>
      <c r="W43" s="1" t="s">
        <v>90</v>
      </c>
      <c r="X43" s="1" t="s">
        <v>87</v>
      </c>
      <c r="Y43">
        <v>0</v>
      </c>
      <c r="Z43">
        <v>0</v>
      </c>
      <c r="AA43" s="1" t="s">
        <v>82</v>
      </c>
      <c r="AB43">
        <v>1841.5</v>
      </c>
      <c r="AC43" s="1" t="s">
        <v>177</v>
      </c>
      <c r="AD43">
        <v>1</v>
      </c>
      <c r="AE43" s="1" t="s">
        <v>78</v>
      </c>
      <c r="AF43">
        <v>0</v>
      </c>
      <c r="AG43" s="1" t="s">
        <v>101</v>
      </c>
      <c r="AH43" s="1" t="s">
        <v>82</v>
      </c>
      <c r="AI43" s="1" t="s">
        <v>82</v>
      </c>
      <c r="AJ43" s="1" t="s">
        <v>192</v>
      </c>
      <c r="AK43" s="1" t="s">
        <v>2030</v>
      </c>
      <c r="AL43" s="1" t="s">
        <v>82</v>
      </c>
      <c r="AM43" s="1" t="s">
        <v>82</v>
      </c>
      <c r="AN43" s="1" t="s">
        <v>93</v>
      </c>
      <c r="AO43">
        <v>12</v>
      </c>
    </row>
    <row r="44" spans="1:41" x14ac:dyDescent="0.25">
      <c r="A44">
        <v>476</v>
      </c>
      <c r="B44" s="1" t="s">
        <v>181</v>
      </c>
      <c r="C44" s="2">
        <v>44343.476585648146</v>
      </c>
      <c r="D44" s="1" t="s">
        <v>78</v>
      </c>
      <c r="E44">
        <v>453</v>
      </c>
      <c r="F44" s="1" t="s">
        <v>79</v>
      </c>
      <c r="G44" s="1" t="s">
        <v>203</v>
      </c>
      <c r="H44" s="1" t="s">
        <v>130</v>
      </c>
      <c r="I44" s="1" t="s">
        <v>82</v>
      </c>
      <c r="J44" s="1" t="s">
        <v>82</v>
      </c>
      <c r="K44" s="1" t="s">
        <v>214</v>
      </c>
      <c r="L44" s="1" t="s">
        <v>131</v>
      </c>
      <c r="M44" s="1" t="s">
        <v>82</v>
      </c>
      <c r="N44" s="1" t="s">
        <v>84</v>
      </c>
      <c r="O44" s="1" t="s">
        <v>215</v>
      </c>
      <c r="P44" s="1" t="s">
        <v>101</v>
      </c>
      <c r="Q44" s="1" t="s">
        <v>82</v>
      </c>
      <c r="R44" s="1" t="s">
        <v>101</v>
      </c>
      <c r="S44" s="1" t="s">
        <v>82</v>
      </c>
      <c r="T44" s="1" t="s">
        <v>87</v>
      </c>
      <c r="U44" s="1" t="s">
        <v>78</v>
      </c>
      <c r="V44" s="1" t="s">
        <v>82</v>
      </c>
      <c r="W44" s="1" t="s">
        <v>90</v>
      </c>
      <c r="X44" s="1" t="s">
        <v>87</v>
      </c>
      <c r="Y44">
        <v>0</v>
      </c>
      <c r="Z44">
        <v>0</v>
      </c>
      <c r="AA44" s="1" t="s">
        <v>82</v>
      </c>
      <c r="AB44">
        <v>1674.5</v>
      </c>
      <c r="AC44" s="1" t="s">
        <v>177</v>
      </c>
      <c r="AD44">
        <v>1</v>
      </c>
      <c r="AE44" s="1" t="s">
        <v>78</v>
      </c>
      <c r="AF44">
        <v>0</v>
      </c>
      <c r="AG44" s="1" t="s">
        <v>101</v>
      </c>
      <c r="AH44" s="1" t="s">
        <v>82</v>
      </c>
      <c r="AI44" s="1" t="s">
        <v>82</v>
      </c>
      <c r="AJ44" s="1" t="s">
        <v>192</v>
      </c>
      <c r="AK44" s="1" t="s">
        <v>82</v>
      </c>
      <c r="AL44" s="1" t="s">
        <v>82</v>
      </c>
      <c r="AM44" s="1" t="s">
        <v>82</v>
      </c>
      <c r="AN44" s="1" t="s">
        <v>93</v>
      </c>
      <c r="AO44">
        <v>12</v>
      </c>
    </row>
    <row r="45" spans="1:41" x14ac:dyDescent="0.25">
      <c r="A45">
        <v>477</v>
      </c>
      <c r="B45" s="1" t="s">
        <v>181</v>
      </c>
      <c r="C45" s="2">
        <v>44343.476134259261</v>
      </c>
      <c r="D45" s="1" t="s">
        <v>78</v>
      </c>
      <c r="E45">
        <v>453</v>
      </c>
      <c r="F45" s="1" t="s">
        <v>94</v>
      </c>
      <c r="G45" s="1" t="s">
        <v>203</v>
      </c>
      <c r="H45" s="1" t="s">
        <v>130</v>
      </c>
      <c r="I45" s="1" t="s">
        <v>82</v>
      </c>
      <c r="J45" s="1" t="s">
        <v>82</v>
      </c>
      <c r="K45" s="1" t="s">
        <v>209</v>
      </c>
      <c r="L45" s="1" t="s">
        <v>131</v>
      </c>
      <c r="M45" s="1" t="s">
        <v>82</v>
      </c>
      <c r="N45" s="1" t="s">
        <v>84</v>
      </c>
      <c r="O45" s="1" t="s">
        <v>215</v>
      </c>
      <c r="P45" s="1" t="s">
        <v>101</v>
      </c>
      <c r="Q45" s="1" t="s">
        <v>82</v>
      </c>
      <c r="R45" s="1" t="s">
        <v>101</v>
      </c>
      <c r="S45" s="1" t="s">
        <v>82</v>
      </c>
      <c r="T45" s="1" t="s">
        <v>87</v>
      </c>
      <c r="U45" s="1" t="s">
        <v>78</v>
      </c>
      <c r="V45" s="1" t="s">
        <v>82</v>
      </c>
      <c r="W45" s="1" t="s">
        <v>90</v>
      </c>
      <c r="X45" s="1" t="s">
        <v>87</v>
      </c>
      <c r="Y45">
        <v>0</v>
      </c>
      <c r="Z45">
        <v>0</v>
      </c>
      <c r="AA45" s="1" t="s">
        <v>82</v>
      </c>
      <c r="AB45">
        <v>1674.5</v>
      </c>
      <c r="AC45" s="1" t="s">
        <v>177</v>
      </c>
      <c r="AD45">
        <v>1</v>
      </c>
      <c r="AE45" s="1" t="s">
        <v>78</v>
      </c>
      <c r="AF45">
        <v>0</v>
      </c>
      <c r="AG45" s="1" t="s">
        <v>101</v>
      </c>
      <c r="AH45" s="1" t="s">
        <v>82</v>
      </c>
      <c r="AI45" s="1" t="s">
        <v>82</v>
      </c>
      <c r="AJ45" s="1" t="s">
        <v>192</v>
      </c>
      <c r="AK45" s="1" t="s">
        <v>82</v>
      </c>
      <c r="AL45" s="1" t="s">
        <v>82</v>
      </c>
      <c r="AM45" s="1" t="s">
        <v>82</v>
      </c>
      <c r="AN45" s="1" t="s">
        <v>93</v>
      </c>
      <c r="AO45">
        <v>12</v>
      </c>
    </row>
    <row r="46" spans="1:41" x14ac:dyDescent="0.25">
      <c r="A46">
        <v>478</v>
      </c>
      <c r="B46" s="1" t="s">
        <v>181</v>
      </c>
      <c r="C46" s="2">
        <v>44343.47587962963</v>
      </c>
      <c r="D46" s="1" t="s">
        <v>78</v>
      </c>
      <c r="E46">
        <v>453</v>
      </c>
      <c r="F46" s="1" t="s">
        <v>94</v>
      </c>
      <c r="G46" s="1" t="s">
        <v>203</v>
      </c>
      <c r="H46" s="1" t="s">
        <v>130</v>
      </c>
      <c r="I46" s="1" t="s">
        <v>82</v>
      </c>
      <c r="J46" s="1" t="s">
        <v>82</v>
      </c>
      <c r="K46" s="1" t="s">
        <v>209</v>
      </c>
      <c r="L46" s="1" t="s">
        <v>131</v>
      </c>
      <c r="M46" s="1" t="s">
        <v>82</v>
      </c>
      <c r="N46" s="1" t="s">
        <v>84</v>
      </c>
      <c r="O46" s="1" t="s">
        <v>215</v>
      </c>
      <c r="P46" s="1" t="s">
        <v>101</v>
      </c>
      <c r="Q46" s="1" t="s">
        <v>82</v>
      </c>
      <c r="R46" s="1" t="s">
        <v>101</v>
      </c>
      <c r="S46" s="1" t="s">
        <v>82</v>
      </c>
      <c r="T46" s="1" t="s">
        <v>87</v>
      </c>
      <c r="U46" s="1" t="s">
        <v>78</v>
      </c>
      <c r="V46" s="1" t="s">
        <v>82</v>
      </c>
      <c r="W46" s="1" t="s">
        <v>90</v>
      </c>
      <c r="X46" s="1" t="s">
        <v>87</v>
      </c>
      <c r="Y46">
        <v>0</v>
      </c>
      <c r="Z46">
        <v>0</v>
      </c>
      <c r="AA46" s="1" t="s">
        <v>82</v>
      </c>
      <c r="AB46">
        <v>1674.5</v>
      </c>
      <c r="AC46" s="1" t="s">
        <v>177</v>
      </c>
      <c r="AD46">
        <v>1</v>
      </c>
      <c r="AE46" s="1" t="s">
        <v>78</v>
      </c>
      <c r="AF46">
        <v>0</v>
      </c>
      <c r="AG46" s="1" t="s">
        <v>101</v>
      </c>
      <c r="AH46" s="1" t="s">
        <v>82</v>
      </c>
      <c r="AI46" s="1" t="s">
        <v>82</v>
      </c>
      <c r="AJ46" s="1" t="s">
        <v>192</v>
      </c>
      <c r="AK46" s="1" t="s">
        <v>82</v>
      </c>
      <c r="AL46" s="1" t="s">
        <v>82</v>
      </c>
      <c r="AM46" s="1" t="s">
        <v>82</v>
      </c>
      <c r="AN46" s="1" t="s">
        <v>93</v>
      </c>
      <c r="AO46">
        <v>12</v>
      </c>
    </row>
    <row r="47" spans="1:41" x14ac:dyDescent="0.25">
      <c r="A47">
        <v>479</v>
      </c>
      <c r="B47" s="1" t="s">
        <v>139</v>
      </c>
      <c r="C47" s="2">
        <v>44524.457349537035</v>
      </c>
      <c r="D47" s="1" t="s">
        <v>78</v>
      </c>
      <c r="E47">
        <v>459</v>
      </c>
      <c r="F47" s="1" t="s">
        <v>94</v>
      </c>
      <c r="G47" s="1" t="s">
        <v>216</v>
      </c>
      <c r="H47" s="1" t="s">
        <v>122</v>
      </c>
      <c r="I47" s="1" t="s">
        <v>82</v>
      </c>
      <c r="J47" s="1" t="s">
        <v>82</v>
      </c>
      <c r="K47" s="1" t="s">
        <v>209</v>
      </c>
      <c r="L47" s="1" t="s">
        <v>217</v>
      </c>
      <c r="M47" s="1" t="s">
        <v>82</v>
      </c>
      <c r="N47" s="1" t="s">
        <v>84</v>
      </c>
      <c r="O47" s="1" t="s">
        <v>190</v>
      </c>
      <c r="P47" s="1" t="s">
        <v>218</v>
      </c>
      <c r="Q47" s="1" t="s">
        <v>78</v>
      </c>
      <c r="R47" s="1" t="s">
        <v>101</v>
      </c>
      <c r="S47" s="1" t="s">
        <v>78</v>
      </c>
      <c r="T47" s="1" t="s">
        <v>87</v>
      </c>
      <c r="U47" s="1" t="s">
        <v>88</v>
      </c>
      <c r="V47" s="1" t="s">
        <v>89</v>
      </c>
      <c r="W47" s="1" t="s">
        <v>90</v>
      </c>
      <c r="X47" s="1" t="s">
        <v>87</v>
      </c>
      <c r="Y47">
        <v>0</v>
      </c>
      <c r="Z47">
        <v>0</v>
      </c>
      <c r="AA47" s="1" t="s">
        <v>82</v>
      </c>
      <c r="AB47">
        <v>2507.5</v>
      </c>
      <c r="AC47" s="1" t="s">
        <v>177</v>
      </c>
      <c r="AD47">
        <v>1</v>
      </c>
      <c r="AE47" s="1" t="s">
        <v>78</v>
      </c>
      <c r="AF47">
        <v>0</v>
      </c>
      <c r="AG47" s="1" t="s">
        <v>101</v>
      </c>
      <c r="AH47" s="1" t="s">
        <v>84</v>
      </c>
      <c r="AI47" s="1" t="s">
        <v>82</v>
      </c>
      <c r="AJ47" s="1" t="s">
        <v>192</v>
      </c>
      <c r="AK47" s="1" t="s">
        <v>82</v>
      </c>
      <c r="AL47" s="1" t="s">
        <v>82</v>
      </c>
      <c r="AM47" s="1" t="s">
        <v>82</v>
      </c>
      <c r="AN47" s="1" t="s">
        <v>93</v>
      </c>
      <c r="AO47">
        <v>12</v>
      </c>
    </row>
    <row r="48" spans="1:41" x14ac:dyDescent="0.25">
      <c r="A48">
        <v>480</v>
      </c>
      <c r="B48" s="1" t="s">
        <v>139</v>
      </c>
      <c r="C48" s="2">
        <v>44524.456620370373</v>
      </c>
      <c r="D48" s="1" t="s">
        <v>78</v>
      </c>
      <c r="E48">
        <v>459</v>
      </c>
      <c r="F48" s="1" t="s">
        <v>94</v>
      </c>
      <c r="G48" s="1" t="s">
        <v>216</v>
      </c>
      <c r="H48" s="1" t="s">
        <v>122</v>
      </c>
      <c r="I48" s="1" t="s">
        <v>82</v>
      </c>
      <c r="J48" s="1" t="s">
        <v>82</v>
      </c>
      <c r="K48" s="1" t="s">
        <v>209</v>
      </c>
      <c r="L48" s="1" t="s">
        <v>217</v>
      </c>
      <c r="M48" s="1" t="s">
        <v>82</v>
      </c>
      <c r="N48" s="1" t="s">
        <v>84</v>
      </c>
      <c r="O48" s="1" t="s">
        <v>190</v>
      </c>
      <c r="P48" s="1" t="s">
        <v>219</v>
      </c>
      <c r="Q48" s="1" t="s">
        <v>78</v>
      </c>
      <c r="R48" s="1" t="s">
        <v>101</v>
      </c>
      <c r="S48" s="1" t="s">
        <v>78</v>
      </c>
      <c r="T48" s="1" t="s">
        <v>87</v>
      </c>
      <c r="U48" s="1" t="s">
        <v>88</v>
      </c>
      <c r="V48" s="1" t="s">
        <v>89</v>
      </c>
      <c r="W48" s="1" t="s">
        <v>90</v>
      </c>
      <c r="X48" s="1" t="s">
        <v>87</v>
      </c>
      <c r="Y48">
        <v>0</v>
      </c>
      <c r="Z48">
        <v>0</v>
      </c>
      <c r="AA48" s="1" t="s">
        <v>82</v>
      </c>
      <c r="AB48">
        <v>2507.5</v>
      </c>
      <c r="AC48" s="1" t="s">
        <v>177</v>
      </c>
      <c r="AD48">
        <v>1</v>
      </c>
      <c r="AE48" s="1" t="s">
        <v>78</v>
      </c>
      <c r="AF48">
        <v>0</v>
      </c>
      <c r="AG48" s="1" t="s">
        <v>101</v>
      </c>
      <c r="AH48" s="1" t="s">
        <v>84</v>
      </c>
      <c r="AI48" s="1" t="s">
        <v>82</v>
      </c>
      <c r="AJ48" s="1" t="s">
        <v>192</v>
      </c>
      <c r="AK48" s="1" t="s">
        <v>82</v>
      </c>
      <c r="AL48" s="1" t="s">
        <v>82</v>
      </c>
      <c r="AM48" s="1" t="s">
        <v>82</v>
      </c>
      <c r="AN48" s="1" t="s">
        <v>93</v>
      </c>
      <c r="AO48">
        <v>12</v>
      </c>
    </row>
    <row r="49" spans="1:41" x14ac:dyDescent="0.25">
      <c r="A49">
        <v>481</v>
      </c>
      <c r="B49" s="1" t="s">
        <v>121</v>
      </c>
      <c r="C49" s="2">
        <v>44593.399745370371</v>
      </c>
      <c r="D49" s="1" t="s">
        <v>78</v>
      </c>
      <c r="E49">
        <v>454</v>
      </c>
      <c r="F49" s="1" t="s">
        <v>213</v>
      </c>
      <c r="G49" s="1" t="s">
        <v>203</v>
      </c>
      <c r="H49" s="1" t="s">
        <v>122</v>
      </c>
      <c r="I49" s="1" t="s">
        <v>82</v>
      </c>
      <c r="J49" s="1" t="s">
        <v>82</v>
      </c>
      <c r="K49" s="1" t="s">
        <v>209</v>
      </c>
      <c r="L49" s="1" t="s">
        <v>205</v>
      </c>
      <c r="M49" s="1" t="s">
        <v>82</v>
      </c>
      <c r="N49" s="1" t="s">
        <v>84</v>
      </c>
      <c r="O49" s="1" t="s">
        <v>220</v>
      </c>
      <c r="P49" s="1" t="s">
        <v>221</v>
      </c>
      <c r="Q49" s="1" t="s">
        <v>78</v>
      </c>
      <c r="R49" s="1" t="s">
        <v>101</v>
      </c>
      <c r="S49" s="1" t="s">
        <v>78</v>
      </c>
      <c r="T49" s="1" t="s">
        <v>87</v>
      </c>
      <c r="U49" s="1" t="s">
        <v>88</v>
      </c>
      <c r="V49" s="1" t="s">
        <v>89</v>
      </c>
      <c r="W49" s="1" t="s">
        <v>90</v>
      </c>
      <c r="X49" s="1" t="s">
        <v>87</v>
      </c>
      <c r="Y49">
        <v>0</v>
      </c>
      <c r="Z49">
        <v>0</v>
      </c>
      <c r="AA49" s="1" t="s">
        <v>82</v>
      </c>
      <c r="AB49">
        <v>1674.5</v>
      </c>
      <c r="AC49" s="1" t="s">
        <v>177</v>
      </c>
      <c r="AD49">
        <v>1</v>
      </c>
      <c r="AE49" s="1" t="s">
        <v>78</v>
      </c>
      <c r="AF49">
        <v>0</v>
      </c>
      <c r="AG49" s="1" t="s">
        <v>101</v>
      </c>
      <c r="AH49" s="1" t="s">
        <v>84</v>
      </c>
      <c r="AI49" s="1" t="s">
        <v>82</v>
      </c>
      <c r="AJ49" s="1" t="s">
        <v>192</v>
      </c>
      <c r="AK49" s="1" t="s">
        <v>82</v>
      </c>
      <c r="AL49" s="1" t="s">
        <v>82</v>
      </c>
      <c r="AM49" s="1" t="s">
        <v>82</v>
      </c>
      <c r="AN49" s="1" t="s">
        <v>93</v>
      </c>
      <c r="AO49">
        <v>12</v>
      </c>
    </row>
    <row r="50" spans="1:41" x14ac:dyDescent="0.25">
      <c r="A50">
        <v>482</v>
      </c>
      <c r="B50" s="1" t="s">
        <v>181</v>
      </c>
      <c r="C50" s="2">
        <v>44342.567164351851</v>
      </c>
      <c r="D50" s="1" t="s">
        <v>78</v>
      </c>
      <c r="E50">
        <v>454</v>
      </c>
      <c r="F50" s="1" t="s">
        <v>79</v>
      </c>
      <c r="G50" s="1" t="s">
        <v>203</v>
      </c>
      <c r="H50" s="1" t="s">
        <v>130</v>
      </c>
      <c r="I50" s="1" t="s">
        <v>82</v>
      </c>
      <c r="J50" s="1" t="s">
        <v>82</v>
      </c>
      <c r="K50" s="1" t="s">
        <v>214</v>
      </c>
      <c r="L50" s="1" t="s">
        <v>131</v>
      </c>
      <c r="M50" s="1" t="s">
        <v>82</v>
      </c>
      <c r="N50" s="1" t="s">
        <v>84</v>
      </c>
      <c r="O50" s="1" t="s">
        <v>220</v>
      </c>
      <c r="P50" s="1" t="s">
        <v>101</v>
      </c>
      <c r="Q50" s="1" t="s">
        <v>82</v>
      </c>
      <c r="R50" s="1" t="s">
        <v>101</v>
      </c>
      <c r="S50" s="1" t="s">
        <v>82</v>
      </c>
      <c r="T50" s="1" t="s">
        <v>87</v>
      </c>
      <c r="U50" s="1" t="s">
        <v>78</v>
      </c>
      <c r="V50" s="1" t="s">
        <v>82</v>
      </c>
      <c r="W50" s="1" t="s">
        <v>90</v>
      </c>
      <c r="X50" s="1" t="s">
        <v>87</v>
      </c>
      <c r="Y50">
        <v>0</v>
      </c>
      <c r="Z50">
        <v>0</v>
      </c>
      <c r="AA50" s="1" t="s">
        <v>82</v>
      </c>
      <c r="AB50">
        <v>1674.5</v>
      </c>
      <c r="AC50" s="1" t="s">
        <v>177</v>
      </c>
      <c r="AD50">
        <v>1</v>
      </c>
      <c r="AE50" s="1" t="s">
        <v>78</v>
      </c>
      <c r="AF50">
        <v>0</v>
      </c>
      <c r="AG50" s="1" t="s">
        <v>101</v>
      </c>
      <c r="AH50" s="1" t="s">
        <v>82</v>
      </c>
      <c r="AI50" s="1" t="s">
        <v>82</v>
      </c>
      <c r="AJ50" s="1" t="s">
        <v>192</v>
      </c>
      <c r="AK50" s="1" t="s">
        <v>2030</v>
      </c>
      <c r="AL50" s="1" t="s">
        <v>82</v>
      </c>
      <c r="AM50" s="1" t="s">
        <v>82</v>
      </c>
      <c r="AN50" s="1" t="s">
        <v>93</v>
      </c>
      <c r="AO50">
        <v>12</v>
      </c>
    </row>
    <row r="51" spans="1:41" x14ac:dyDescent="0.25">
      <c r="A51">
        <v>483</v>
      </c>
      <c r="B51" s="1" t="s">
        <v>181</v>
      </c>
      <c r="C51" s="2">
        <v>44342.567418981482</v>
      </c>
      <c r="D51" s="1" t="s">
        <v>78</v>
      </c>
      <c r="E51">
        <v>454</v>
      </c>
      <c r="F51" s="1" t="s">
        <v>79</v>
      </c>
      <c r="G51" s="1" t="s">
        <v>203</v>
      </c>
      <c r="H51" s="1" t="s">
        <v>130</v>
      </c>
      <c r="I51" s="1" t="s">
        <v>82</v>
      </c>
      <c r="J51" s="1" t="s">
        <v>82</v>
      </c>
      <c r="K51" s="1" t="s">
        <v>214</v>
      </c>
      <c r="L51" s="1" t="s">
        <v>222</v>
      </c>
      <c r="M51" s="1" t="s">
        <v>82</v>
      </c>
      <c r="N51" s="1" t="s">
        <v>84</v>
      </c>
      <c r="O51" s="1" t="s">
        <v>220</v>
      </c>
      <c r="P51" s="1" t="s">
        <v>101</v>
      </c>
      <c r="Q51" s="1" t="s">
        <v>82</v>
      </c>
      <c r="R51" s="1" t="s">
        <v>101</v>
      </c>
      <c r="S51" s="1" t="s">
        <v>82</v>
      </c>
      <c r="T51" s="1" t="s">
        <v>87</v>
      </c>
      <c r="U51" s="1" t="s">
        <v>78</v>
      </c>
      <c r="V51" s="1" t="s">
        <v>82</v>
      </c>
      <c r="W51" s="1" t="s">
        <v>90</v>
      </c>
      <c r="X51" s="1" t="s">
        <v>87</v>
      </c>
      <c r="Y51">
        <v>0</v>
      </c>
      <c r="Z51">
        <v>0</v>
      </c>
      <c r="AA51" s="1" t="s">
        <v>82</v>
      </c>
      <c r="AB51">
        <v>1674.5</v>
      </c>
      <c r="AC51" s="1" t="s">
        <v>177</v>
      </c>
      <c r="AD51">
        <v>1</v>
      </c>
      <c r="AE51" s="1" t="s">
        <v>78</v>
      </c>
      <c r="AF51">
        <v>0</v>
      </c>
      <c r="AG51" s="1" t="s">
        <v>101</v>
      </c>
      <c r="AH51" s="1" t="s">
        <v>82</v>
      </c>
      <c r="AI51" s="1" t="s">
        <v>82</v>
      </c>
      <c r="AJ51" s="1" t="s">
        <v>192</v>
      </c>
      <c r="AK51" s="1" t="s">
        <v>2030</v>
      </c>
      <c r="AL51" s="1" t="s">
        <v>82</v>
      </c>
      <c r="AM51" s="1" t="s">
        <v>82</v>
      </c>
      <c r="AN51" s="1" t="s">
        <v>93</v>
      </c>
      <c r="AO51">
        <v>12</v>
      </c>
    </row>
    <row r="52" spans="1:41" x14ac:dyDescent="0.25">
      <c r="A52">
        <v>484</v>
      </c>
      <c r="B52" s="1" t="s">
        <v>128</v>
      </c>
      <c r="C52" s="2">
        <v>44249.417766203704</v>
      </c>
      <c r="D52" s="1" t="s">
        <v>78</v>
      </c>
      <c r="E52">
        <v>484</v>
      </c>
      <c r="F52" s="1" t="s">
        <v>79</v>
      </c>
      <c r="G52" s="1" t="s">
        <v>203</v>
      </c>
      <c r="H52" s="1" t="s">
        <v>130</v>
      </c>
      <c r="I52" s="1" t="s">
        <v>82</v>
      </c>
      <c r="J52" s="1" t="s">
        <v>82</v>
      </c>
      <c r="K52" s="1" t="s">
        <v>222</v>
      </c>
      <c r="L52" s="1" t="s">
        <v>131</v>
      </c>
      <c r="M52" s="1" t="s">
        <v>82</v>
      </c>
      <c r="N52" s="1" t="s">
        <v>84</v>
      </c>
      <c r="O52" s="1" t="s">
        <v>223</v>
      </c>
      <c r="P52" s="1" t="s">
        <v>101</v>
      </c>
      <c r="Q52" s="1" t="s">
        <v>82</v>
      </c>
      <c r="R52" s="1" t="s">
        <v>101</v>
      </c>
      <c r="S52" s="1" t="s">
        <v>82</v>
      </c>
      <c r="T52" s="1" t="s">
        <v>87</v>
      </c>
      <c r="U52" s="1" t="s">
        <v>78</v>
      </c>
      <c r="V52" s="1" t="s">
        <v>82</v>
      </c>
      <c r="W52" s="1" t="s">
        <v>90</v>
      </c>
      <c r="X52" s="1" t="s">
        <v>87</v>
      </c>
      <c r="Y52">
        <v>0</v>
      </c>
      <c r="Z52">
        <v>0</v>
      </c>
      <c r="AA52" s="1" t="s">
        <v>82</v>
      </c>
      <c r="AB52">
        <v>3063.5</v>
      </c>
      <c r="AC52" s="1" t="s">
        <v>177</v>
      </c>
      <c r="AD52">
        <v>1</v>
      </c>
      <c r="AE52" s="1" t="s">
        <v>78</v>
      </c>
      <c r="AF52">
        <v>0</v>
      </c>
      <c r="AG52" s="1" t="s">
        <v>101</v>
      </c>
      <c r="AH52" s="1" t="s">
        <v>82</v>
      </c>
      <c r="AI52" s="1" t="s">
        <v>82</v>
      </c>
      <c r="AJ52" s="1" t="s">
        <v>192</v>
      </c>
      <c r="AK52" s="1" t="s">
        <v>2030</v>
      </c>
      <c r="AL52" s="1" t="s">
        <v>82</v>
      </c>
      <c r="AM52" s="1" t="s">
        <v>82</v>
      </c>
      <c r="AN52" s="1" t="s">
        <v>93</v>
      </c>
      <c r="AO52">
        <v>12</v>
      </c>
    </row>
    <row r="53" spans="1:41" x14ac:dyDescent="0.25">
      <c r="A53">
        <v>485</v>
      </c>
      <c r="B53" s="1" t="s">
        <v>128</v>
      </c>
      <c r="C53" s="2">
        <v>44249.418773148151</v>
      </c>
      <c r="D53" s="1" t="s">
        <v>78</v>
      </c>
      <c r="E53">
        <v>484</v>
      </c>
      <c r="F53" s="1" t="s">
        <v>79</v>
      </c>
      <c r="G53" s="1" t="s">
        <v>203</v>
      </c>
      <c r="H53" s="1" t="s">
        <v>130</v>
      </c>
      <c r="I53" s="1" t="s">
        <v>82</v>
      </c>
      <c r="J53" s="1" t="s">
        <v>82</v>
      </c>
      <c r="K53" s="1" t="s">
        <v>222</v>
      </c>
      <c r="L53" s="1" t="s">
        <v>131</v>
      </c>
      <c r="M53" s="1" t="s">
        <v>82</v>
      </c>
      <c r="N53" s="1" t="s">
        <v>84</v>
      </c>
      <c r="O53" s="1" t="s">
        <v>223</v>
      </c>
      <c r="P53" s="1" t="s">
        <v>101</v>
      </c>
      <c r="Q53" s="1" t="s">
        <v>82</v>
      </c>
      <c r="R53" s="1" t="s">
        <v>101</v>
      </c>
      <c r="S53" s="1" t="s">
        <v>82</v>
      </c>
      <c r="T53" s="1" t="s">
        <v>87</v>
      </c>
      <c r="U53" s="1" t="s">
        <v>78</v>
      </c>
      <c r="V53" s="1" t="s">
        <v>82</v>
      </c>
      <c r="W53" s="1" t="s">
        <v>90</v>
      </c>
      <c r="X53" s="1" t="s">
        <v>87</v>
      </c>
      <c r="Y53">
        <v>0</v>
      </c>
      <c r="Z53">
        <v>0</v>
      </c>
      <c r="AA53" s="1" t="s">
        <v>82</v>
      </c>
      <c r="AB53">
        <v>3063.5</v>
      </c>
      <c r="AC53" s="1" t="s">
        <v>177</v>
      </c>
      <c r="AD53">
        <v>1</v>
      </c>
      <c r="AE53" s="1" t="s">
        <v>78</v>
      </c>
      <c r="AF53">
        <v>0</v>
      </c>
      <c r="AG53" s="1" t="s">
        <v>101</v>
      </c>
      <c r="AH53" s="1" t="s">
        <v>82</v>
      </c>
      <c r="AI53" s="1" t="s">
        <v>82</v>
      </c>
      <c r="AJ53" s="1" t="s">
        <v>192</v>
      </c>
      <c r="AK53" s="1" t="s">
        <v>2030</v>
      </c>
      <c r="AL53" s="1" t="s">
        <v>82</v>
      </c>
      <c r="AM53" s="1" t="s">
        <v>82</v>
      </c>
      <c r="AN53" s="1" t="s">
        <v>93</v>
      </c>
      <c r="AO53">
        <v>12</v>
      </c>
    </row>
    <row r="54" spans="1:41" x14ac:dyDescent="0.25">
      <c r="A54">
        <v>486</v>
      </c>
      <c r="B54" s="1" t="s">
        <v>181</v>
      </c>
      <c r="C54" s="2">
        <v>44342.534120370372</v>
      </c>
      <c r="D54" s="1" t="s">
        <v>78</v>
      </c>
      <c r="E54">
        <v>487</v>
      </c>
      <c r="F54" s="1" t="s">
        <v>94</v>
      </c>
      <c r="G54" s="1" t="s">
        <v>203</v>
      </c>
      <c r="H54" s="1" t="s">
        <v>130</v>
      </c>
      <c r="I54" s="1" t="s">
        <v>82</v>
      </c>
      <c r="J54" s="1" t="s">
        <v>82</v>
      </c>
      <c r="K54" s="1" t="s">
        <v>224</v>
      </c>
      <c r="L54" s="1" t="s">
        <v>131</v>
      </c>
      <c r="M54" s="1" t="s">
        <v>82</v>
      </c>
      <c r="N54" s="1" t="s">
        <v>84</v>
      </c>
      <c r="O54" s="1" t="s">
        <v>225</v>
      </c>
      <c r="P54" s="1" t="s">
        <v>101</v>
      </c>
      <c r="Q54" s="1" t="s">
        <v>82</v>
      </c>
      <c r="R54" s="1" t="s">
        <v>101</v>
      </c>
      <c r="S54" s="1" t="s">
        <v>82</v>
      </c>
      <c r="T54" s="1" t="s">
        <v>87</v>
      </c>
      <c r="U54" s="1" t="s">
        <v>78</v>
      </c>
      <c r="V54" s="1" t="s">
        <v>82</v>
      </c>
      <c r="W54" s="1" t="s">
        <v>90</v>
      </c>
      <c r="X54" s="1" t="s">
        <v>87</v>
      </c>
      <c r="Y54">
        <v>0</v>
      </c>
      <c r="Z54">
        <v>0</v>
      </c>
      <c r="AA54" s="1" t="s">
        <v>82</v>
      </c>
      <c r="AB54">
        <v>2785.5</v>
      </c>
      <c r="AC54" s="1" t="s">
        <v>177</v>
      </c>
      <c r="AD54">
        <v>1</v>
      </c>
      <c r="AE54" s="1" t="s">
        <v>78</v>
      </c>
      <c r="AF54">
        <v>0</v>
      </c>
      <c r="AG54" s="1" t="s">
        <v>101</v>
      </c>
      <c r="AH54" s="1" t="s">
        <v>82</v>
      </c>
      <c r="AI54" s="1" t="s">
        <v>82</v>
      </c>
      <c r="AJ54" s="1" t="s">
        <v>192</v>
      </c>
      <c r="AK54" s="1" t="s">
        <v>2030</v>
      </c>
      <c r="AL54" s="1" t="s">
        <v>82</v>
      </c>
      <c r="AM54" s="1" t="s">
        <v>82</v>
      </c>
      <c r="AN54" s="1" t="s">
        <v>93</v>
      </c>
      <c r="AO54">
        <v>12</v>
      </c>
    </row>
    <row r="55" spans="1:41" x14ac:dyDescent="0.25">
      <c r="A55">
        <v>487</v>
      </c>
      <c r="B55" s="1" t="s">
        <v>181</v>
      </c>
      <c r="C55" s="2">
        <v>44342.533831018518</v>
      </c>
      <c r="D55" s="1" t="s">
        <v>78</v>
      </c>
      <c r="E55">
        <v>487</v>
      </c>
      <c r="F55" s="1" t="s">
        <v>94</v>
      </c>
      <c r="G55" s="1" t="s">
        <v>203</v>
      </c>
      <c r="H55" s="1" t="s">
        <v>130</v>
      </c>
      <c r="I55" s="1" t="s">
        <v>82</v>
      </c>
      <c r="J55" s="1" t="s">
        <v>82</v>
      </c>
      <c r="K55" s="1" t="s">
        <v>224</v>
      </c>
      <c r="L55" s="1" t="s">
        <v>131</v>
      </c>
      <c r="M55" s="1" t="s">
        <v>82</v>
      </c>
      <c r="N55" s="1" t="s">
        <v>84</v>
      </c>
      <c r="O55" s="1" t="s">
        <v>225</v>
      </c>
      <c r="P55" s="1" t="s">
        <v>101</v>
      </c>
      <c r="Q55" s="1" t="s">
        <v>82</v>
      </c>
      <c r="R55" s="1" t="s">
        <v>101</v>
      </c>
      <c r="S55" s="1" t="s">
        <v>82</v>
      </c>
      <c r="T55" s="1" t="s">
        <v>87</v>
      </c>
      <c r="U55" s="1" t="s">
        <v>78</v>
      </c>
      <c r="V55" s="1" t="s">
        <v>82</v>
      </c>
      <c r="W55" s="1" t="s">
        <v>90</v>
      </c>
      <c r="X55" s="1" t="s">
        <v>87</v>
      </c>
      <c r="Y55">
        <v>0</v>
      </c>
      <c r="Z55">
        <v>0</v>
      </c>
      <c r="AA55" s="1" t="s">
        <v>82</v>
      </c>
      <c r="AB55">
        <v>2785.5</v>
      </c>
      <c r="AC55" s="1" t="s">
        <v>177</v>
      </c>
      <c r="AD55">
        <v>1</v>
      </c>
      <c r="AE55" s="1" t="s">
        <v>78</v>
      </c>
      <c r="AF55">
        <v>0</v>
      </c>
      <c r="AG55" s="1" t="s">
        <v>101</v>
      </c>
      <c r="AH55" s="1" t="s">
        <v>82</v>
      </c>
      <c r="AI55" s="1" t="s">
        <v>82</v>
      </c>
      <c r="AJ55" s="1" t="s">
        <v>192</v>
      </c>
      <c r="AK55" s="1" t="s">
        <v>2030</v>
      </c>
      <c r="AL55" s="1" t="s">
        <v>82</v>
      </c>
      <c r="AM55" s="1" t="s">
        <v>82</v>
      </c>
      <c r="AN55" s="1" t="s">
        <v>93</v>
      </c>
      <c r="AO55">
        <v>12</v>
      </c>
    </row>
    <row r="56" spans="1:41" x14ac:dyDescent="0.25">
      <c r="A56">
        <v>488</v>
      </c>
      <c r="B56" s="1" t="s">
        <v>181</v>
      </c>
      <c r="C56" s="2">
        <v>44342.533402777779</v>
      </c>
      <c r="D56" s="1" t="s">
        <v>78</v>
      </c>
      <c r="E56">
        <v>488</v>
      </c>
      <c r="F56" s="1" t="s">
        <v>79</v>
      </c>
      <c r="G56" s="1" t="s">
        <v>203</v>
      </c>
      <c r="H56" s="1" t="s">
        <v>130</v>
      </c>
      <c r="I56" s="1" t="s">
        <v>82</v>
      </c>
      <c r="J56" s="1" t="s">
        <v>82</v>
      </c>
      <c r="K56" s="1" t="s">
        <v>224</v>
      </c>
      <c r="L56" s="1" t="s">
        <v>82</v>
      </c>
      <c r="M56" s="1" t="s">
        <v>82</v>
      </c>
      <c r="N56" s="1" t="s">
        <v>84</v>
      </c>
      <c r="O56" s="1" t="s">
        <v>223</v>
      </c>
      <c r="P56" s="1" t="s">
        <v>101</v>
      </c>
      <c r="Q56" s="1" t="s">
        <v>82</v>
      </c>
      <c r="R56" s="1" t="s">
        <v>101</v>
      </c>
      <c r="S56" s="1" t="s">
        <v>82</v>
      </c>
      <c r="T56" s="1" t="s">
        <v>87</v>
      </c>
      <c r="U56" s="1" t="s">
        <v>78</v>
      </c>
      <c r="V56" s="1" t="s">
        <v>82</v>
      </c>
      <c r="W56" s="1" t="s">
        <v>90</v>
      </c>
      <c r="X56" s="1" t="s">
        <v>87</v>
      </c>
      <c r="Y56">
        <v>0</v>
      </c>
      <c r="Z56">
        <v>0</v>
      </c>
      <c r="AA56" s="1" t="s">
        <v>82</v>
      </c>
      <c r="AB56">
        <v>3119.5</v>
      </c>
      <c r="AC56" s="1" t="s">
        <v>177</v>
      </c>
      <c r="AD56">
        <v>1</v>
      </c>
      <c r="AE56" s="1" t="s">
        <v>78</v>
      </c>
      <c r="AF56">
        <v>0</v>
      </c>
      <c r="AG56" s="1" t="s">
        <v>101</v>
      </c>
      <c r="AH56" s="1" t="s">
        <v>82</v>
      </c>
      <c r="AI56" s="1" t="s">
        <v>82</v>
      </c>
      <c r="AJ56" s="1" t="s">
        <v>192</v>
      </c>
      <c r="AK56" s="1" t="s">
        <v>2030</v>
      </c>
      <c r="AL56" s="1" t="s">
        <v>82</v>
      </c>
      <c r="AM56" s="1" t="s">
        <v>82</v>
      </c>
      <c r="AN56" s="1" t="s">
        <v>93</v>
      </c>
      <c r="AO56">
        <v>12</v>
      </c>
    </row>
    <row r="57" spans="1:41" x14ac:dyDescent="0.25">
      <c r="A57">
        <v>489</v>
      </c>
      <c r="B57" s="1" t="s">
        <v>181</v>
      </c>
      <c r="C57" s="2">
        <v>44342.533113425925</v>
      </c>
      <c r="D57" s="1" t="s">
        <v>78</v>
      </c>
      <c r="E57">
        <v>488</v>
      </c>
      <c r="F57" s="1" t="s">
        <v>79</v>
      </c>
      <c r="G57" s="1" t="s">
        <v>78</v>
      </c>
      <c r="H57" s="1" t="s">
        <v>130</v>
      </c>
      <c r="I57" s="1" t="s">
        <v>82</v>
      </c>
      <c r="J57" s="1" t="s">
        <v>82</v>
      </c>
      <c r="K57" s="1" t="s">
        <v>224</v>
      </c>
      <c r="L57" s="1" t="s">
        <v>131</v>
      </c>
      <c r="M57" s="1" t="s">
        <v>82</v>
      </c>
      <c r="N57" s="1" t="s">
        <v>84</v>
      </c>
      <c r="O57" s="1" t="s">
        <v>226</v>
      </c>
      <c r="P57" s="1" t="s">
        <v>101</v>
      </c>
      <c r="Q57" s="1" t="s">
        <v>82</v>
      </c>
      <c r="R57" s="1" t="s">
        <v>101</v>
      </c>
      <c r="S57" s="1" t="s">
        <v>82</v>
      </c>
      <c r="T57" s="1" t="s">
        <v>87</v>
      </c>
      <c r="U57" s="1" t="s">
        <v>78</v>
      </c>
      <c r="V57" s="1" t="s">
        <v>82</v>
      </c>
      <c r="W57" s="1" t="s">
        <v>90</v>
      </c>
      <c r="X57" s="1" t="s">
        <v>87</v>
      </c>
      <c r="Y57">
        <v>0</v>
      </c>
      <c r="Z57">
        <v>0</v>
      </c>
      <c r="AA57" s="1" t="s">
        <v>82</v>
      </c>
      <c r="AB57">
        <v>3119.5</v>
      </c>
      <c r="AC57" s="1" t="s">
        <v>177</v>
      </c>
      <c r="AD57">
        <v>1</v>
      </c>
      <c r="AE57" s="1" t="s">
        <v>78</v>
      </c>
      <c r="AF57">
        <v>0</v>
      </c>
      <c r="AG57" s="1" t="s">
        <v>101</v>
      </c>
      <c r="AH57" s="1" t="s">
        <v>82</v>
      </c>
      <c r="AI57" s="1" t="s">
        <v>82</v>
      </c>
      <c r="AJ57" s="1" t="s">
        <v>192</v>
      </c>
      <c r="AK57" s="1" t="s">
        <v>2030</v>
      </c>
      <c r="AL57" s="1" t="s">
        <v>82</v>
      </c>
      <c r="AM57" s="1" t="s">
        <v>82</v>
      </c>
      <c r="AN57" s="1" t="s">
        <v>93</v>
      </c>
      <c r="AO57">
        <v>12</v>
      </c>
    </row>
    <row r="58" spans="1:41" x14ac:dyDescent="0.25">
      <c r="A58">
        <v>490</v>
      </c>
      <c r="B58" s="1" t="s">
        <v>139</v>
      </c>
      <c r="C58" s="2">
        <v>44563.6953125</v>
      </c>
      <c r="D58" s="1" t="s">
        <v>78</v>
      </c>
      <c r="E58">
        <v>462</v>
      </c>
      <c r="F58" s="1" t="s">
        <v>79</v>
      </c>
      <c r="G58" s="1" t="s">
        <v>203</v>
      </c>
      <c r="H58" s="1" t="s">
        <v>122</v>
      </c>
      <c r="I58" s="1" t="s">
        <v>82</v>
      </c>
      <c r="J58" s="1" t="s">
        <v>82</v>
      </c>
      <c r="K58" s="1" t="s">
        <v>194</v>
      </c>
      <c r="L58" s="1" t="s">
        <v>227</v>
      </c>
      <c r="M58" s="1" t="s">
        <v>82</v>
      </c>
      <c r="N58" s="1" t="s">
        <v>84</v>
      </c>
      <c r="O58" s="1" t="s">
        <v>228</v>
      </c>
      <c r="P58" s="1" t="s">
        <v>229</v>
      </c>
      <c r="Q58" s="1" t="s">
        <v>78</v>
      </c>
      <c r="R58" s="1" t="s">
        <v>101</v>
      </c>
      <c r="S58" s="1" t="s">
        <v>78</v>
      </c>
      <c r="T58" s="1" t="s">
        <v>87</v>
      </c>
      <c r="U58" s="1" t="s">
        <v>88</v>
      </c>
      <c r="V58" s="1" t="s">
        <v>89</v>
      </c>
      <c r="W58" s="1" t="s">
        <v>90</v>
      </c>
      <c r="X58" s="1" t="s">
        <v>87</v>
      </c>
      <c r="Y58">
        <v>0</v>
      </c>
      <c r="Z58">
        <v>0</v>
      </c>
      <c r="AA58" s="1" t="s">
        <v>82</v>
      </c>
      <c r="AB58">
        <v>2507.5</v>
      </c>
      <c r="AC58" s="1" t="s">
        <v>177</v>
      </c>
      <c r="AD58">
        <v>1</v>
      </c>
      <c r="AE58" s="1" t="s">
        <v>78</v>
      </c>
      <c r="AF58">
        <v>0</v>
      </c>
      <c r="AG58" s="1" t="s">
        <v>101</v>
      </c>
      <c r="AH58" s="1" t="s">
        <v>84</v>
      </c>
      <c r="AI58" s="1" t="s">
        <v>82</v>
      </c>
      <c r="AJ58" s="1" t="s">
        <v>192</v>
      </c>
      <c r="AK58" s="1" t="s">
        <v>82</v>
      </c>
      <c r="AL58" s="1" t="s">
        <v>82</v>
      </c>
      <c r="AM58" s="1" t="s">
        <v>82</v>
      </c>
      <c r="AN58" s="1" t="s">
        <v>93</v>
      </c>
      <c r="AO58">
        <v>12</v>
      </c>
    </row>
    <row r="59" spans="1:41" x14ac:dyDescent="0.25">
      <c r="A59">
        <v>491</v>
      </c>
      <c r="B59" s="1" t="s">
        <v>77</v>
      </c>
      <c r="C59" s="2">
        <v>44601.862511574072</v>
      </c>
      <c r="D59" s="1" t="s">
        <v>78</v>
      </c>
      <c r="E59">
        <v>462</v>
      </c>
      <c r="F59" s="1" t="s">
        <v>94</v>
      </c>
      <c r="G59" s="1" t="s">
        <v>203</v>
      </c>
      <c r="H59" s="1" t="s">
        <v>106</v>
      </c>
      <c r="I59" s="1" t="s">
        <v>82</v>
      </c>
      <c r="J59" s="1" t="s">
        <v>82</v>
      </c>
      <c r="K59" s="1" t="s">
        <v>194</v>
      </c>
      <c r="L59" s="1" t="s">
        <v>230</v>
      </c>
      <c r="M59" s="1" t="s">
        <v>231</v>
      </c>
      <c r="N59" s="1" t="s">
        <v>232</v>
      </c>
      <c r="O59" s="1" t="s">
        <v>228</v>
      </c>
      <c r="P59" s="1" t="s">
        <v>233</v>
      </c>
      <c r="Q59" s="1" t="s">
        <v>78</v>
      </c>
      <c r="R59" s="1" t="s">
        <v>234</v>
      </c>
      <c r="S59" s="1" t="s">
        <v>78</v>
      </c>
      <c r="T59" s="1" t="s">
        <v>87</v>
      </c>
      <c r="U59" s="1" t="s">
        <v>88</v>
      </c>
      <c r="V59" s="1" t="s">
        <v>89</v>
      </c>
      <c r="W59" s="1" t="s">
        <v>90</v>
      </c>
      <c r="X59" s="1" t="s">
        <v>87</v>
      </c>
      <c r="Y59">
        <v>0</v>
      </c>
      <c r="Z59">
        <v>0</v>
      </c>
      <c r="AA59" s="1" t="s">
        <v>82</v>
      </c>
      <c r="AB59">
        <v>2507.5</v>
      </c>
      <c r="AC59" s="1" t="s">
        <v>177</v>
      </c>
      <c r="AD59">
        <v>1</v>
      </c>
      <c r="AE59" s="1" t="s">
        <v>78</v>
      </c>
      <c r="AF59">
        <v>3499.62</v>
      </c>
      <c r="AG59" s="1" t="s">
        <v>101</v>
      </c>
      <c r="AH59" s="1" t="s">
        <v>84</v>
      </c>
      <c r="AI59" s="1" t="s">
        <v>82</v>
      </c>
      <c r="AJ59" s="1" t="s">
        <v>192</v>
      </c>
      <c r="AK59" s="1" t="s">
        <v>82</v>
      </c>
      <c r="AL59" s="1" t="s">
        <v>82</v>
      </c>
      <c r="AM59" s="1" t="s">
        <v>82</v>
      </c>
      <c r="AN59" s="1" t="s">
        <v>93</v>
      </c>
      <c r="AO59">
        <v>785</v>
      </c>
    </row>
    <row r="60" spans="1:41" x14ac:dyDescent="0.25">
      <c r="A60">
        <v>492</v>
      </c>
      <c r="B60" s="1" t="s">
        <v>162</v>
      </c>
      <c r="C60" s="2">
        <v>44581.410891203705</v>
      </c>
      <c r="D60" s="1" t="s">
        <v>78</v>
      </c>
      <c r="E60">
        <v>431</v>
      </c>
      <c r="F60" s="1" t="s">
        <v>154</v>
      </c>
      <c r="G60" s="1" t="s">
        <v>235</v>
      </c>
      <c r="H60" s="1" t="s">
        <v>122</v>
      </c>
      <c r="I60" s="1" t="s">
        <v>82</v>
      </c>
      <c r="J60" s="1" t="s">
        <v>82</v>
      </c>
      <c r="K60" s="1" t="s">
        <v>236</v>
      </c>
      <c r="L60" s="1" t="s">
        <v>237</v>
      </c>
      <c r="M60" s="1" t="s">
        <v>82</v>
      </c>
      <c r="N60" s="1" t="s">
        <v>84</v>
      </c>
      <c r="O60" s="1" t="s">
        <v>2027</v>
      </c>
      <c r="P60" s="1" t="s">
        <v>238</v>
      </c>
      <c r="Q60" s="1" t="s">
        <v>78</v>
      </c>
      <c r="R60" s="1" t="s">
        <v>101</v>
      </c>
      <c r="S60" s="1" t="s">
        <v>78</v>
      </c>
      <c r="T60" s="1" t="s">
        <v>87</v>
      </c>
      <c r="U60" s="1" t="s">
        <v>88</v>
      </c>
      <c r="V60" s="1" t="s">
        <v>89</v>
      </c>
      <c r="W60" s="1" t="s">
        <v>90</v>
      </c>
      <c r="X60" s="1" t="s">
        <v>87</v>
      </c>
      <c r="Y60">
        <v>0</v>
      </c>
      <c r="Z60">
        <v>0</v>
      </c>
      <c r="AA60" s="1" t="s">
        <v>82</v>
      </c>
      <c r="AB60">
        <v>1563.5</v>
      </c>
      <c r="AC60" s="1" t="s">
        <v>177</v>
      </c>
      <c r="AD60">
        <v>1</v>
      </c>
      <c r="AE60" s="1" t="s">
        <v>78</v>
      </c>
      <c r="AF60">
        <v>0</v>
      </c>
      <c r="AG60" s="1" t="s">
        <v>101</v>
      </c>
      <c r="AH60" s="1" t="s">
        <v>84</v>
      </c>
      <c r="AI60" s="1" t="s">
        <v>82</v>
      </c>
      <c r="AJ60" s="1" t="s">
        <v>198</v>
      </c>
      <c r="AK60" s="1" t="s">
        <v>82</v>
      </c>
      <c r="AL60" s="1" t="s">
        <v>82</v>
      </c>
      <c r="AM60" s="1" t="s">
        <v>82</v>
      </c>
      <c r="AN60" s="1" t="s">
        <v>93</v>
      </c>
      <c r="AO60">
        <v>12</v>
      </c>
    </row>
    <row r="61" spans="1:41" x14ac:dyDescent="0.25">
      <c r="A61">
        <v>493</v>
      </c>
      <c r="B61" s="1" t="s">
        <v>139</v>
      </c>
      <c r="C61" s="2">
        <v>44510.426504629628</v>
      </c>
      <c r="D61" s="1" t="s">
        <v>78</v>
      </c>
      <c r="E61">
        <v>433</v>
      </c>
      <c r="F61" s="1" t="s">
        <v>154</v>
      </c>
      <c r="G61" s="1" t="s">
        <v>235</v>
      </c>
      <c r="H61" s="1" t="s">
        <v>122</v>
      </c>
      <c r="I61" s="1" t="s">
        <v>82</v>
      </c>
      <c r="J61" s="1" t="s">
        <v>82</v>
      </c>
      <c r="K61" s="1" t="s">
        <v>194</v>
      </c>
      <c r="L61" s="1" t="s">
        <v>239</v>
      </c>
      <c r="M61" s="1" t="s">
        <v>82</v>
      </c>
      <c r="N61" s="1" t="s">
        <v>84</v>
      </c>
      <c r="O61" s="1" t="s">
        <v>2033</v>
      </c>
      <c r="P61" s="1" t="s">
        <v>240</v>
      </c>
      <c r="Q61" s="1" t="s">
        <v>78</v>
      </c>
      <c r="R61" s="1" t="s">
        <v>101</v>
      </c>
      <c r="S61" s="1" t="s">
        <v>78</v>
      </c>
      <c r="T61" s="1" t="s">
        <v>87</v>
      </c>
      <c r="U61" s="1" t="s">
        <v>88</v>
      </c>
      <c r="V61" s="1" t="s">
        <v>89</v>
      </c>
      <c r="W61" s="1" t="s">
        <v>90</v>
      </c>
      <c r="X61" s="1" t="s">
        <v>87</v>
      </c>
      <c r="Y61">
        <v>0</v>
      </c>
      <c r="Z61">
        <v>0</v>
      </c>
      <c r="AA61" s="1" t="s">
        <v>82</v>
      </c>
      <c r="AB61">
        <v>2063.5</v>
      </c>
      <c r="AC61" s="1" t="s">
        <v>177</v>
      </c>
      <c r="AD61">
        <v>1</v>
      </c>
      <c r="AE61" s="1" t="s">
        <v>78</v>
      </c>
      <c r="AF61">
        <v>0</v>
      </c>
      <c r="AG61" s="1" t="s">
        <v>101</v>
      </c>
      <c r="AH61" s="1" t="s">
        <v>84</v>
      </c>
      <c r="AI61" s="1" t="s">
        <v>82</v>
      </c>
      <c r="AJ61" s="1" t="s">
        <v>198</v>
      </c>
      <c r="AK61" s="1" t="s">
        <v>82</v>
      </c>
      <c r="AL61" s="1" t="s">
        <v>82</v>
      </c>
      <c r="AM61" s="1" t="s">
        <v>82</v>
      </c>
      <c r="AN61" s="1" t="s">
        <v>93</v>
      </c>
      <c r="AO61">
        <v>12</v>
      </c>
    </row>
    <row r="62" spans="1:41" x14ac:dyDescent="0.25">
      <c r="A62">
        <v>494</v>
      </c>
      <c r="B62" s="1" t="s">
        <v>181</v>
      </c>
      <c r="C62" s="2">
        <v>44342.529131944444</v>
      </c>
      <c r="D62" s="1" t="s">
        <v>78</v>
      </c>
      <c r="E62">
        <v>431</v>
      </c>
      <c r="F62" s="1" t="s">
        <v>154</v>
      </c>
      <c r="G62" s="1" t="s">
        <v>216</v>
      </c>
      <c r="H62" s="1" t="s">
        <v>130</v>
      </c>
      <c r="I62" s="1" t="s">
        <v>82</v>
      </c>
      <c r="J62" s="1" t="s">
        <v>82</v>
      </c>
      <c r="K62" s="1" t="s">
        <v>241</v>
      </c>
      <c r="L62" s="1" t="s">
        <v>131</v>
      </c>
      <c r="M62" s="1" t="s">
        <v>82</v>
      </c>
      <c r="N62" s="1" t="s">
        <v>84</v>
      </c>
      <c r="O62" s="1" t="s">
        <v>2027</v>
      </c>
      <c r="P62" s="1" t="s">
        <v>101</v>
      </c>
      <c r="Q62" s="1" t="s">
        <v>82</v>
      </c>
      <c r="R62" s="1" t="s">
        <v>101</v>
      </c>
      <c r="S62" s="1" t="s">
        <v>82</v>
      </c>
      <c r="T62" s="1" t="s">
        <v>87</v>
      </c>
      <c r="U62" s="1" t="s">
        <v>78</v>
      </c>
      <c r="V62" s="1" t="s">
        <v>82</v>
      </c>
      <c r="W62" s="1" t="s">
        <v>90</v>
      </c>
      <c r="X62" s="1" t="s">
        <v>87</v>
      </c>
      <c r="Y62">
        <v>0</v>
      </c>
      <c r="Z62">
        <v>0</v>
      </c>
      <c r="AA62" s="1" t="s">
        <v>82</v>
      </c>
      <c r="AB62">
        <v>1563.5</v>
      </c>
      <c r="AC62" s="1" t="s">
        <v>177</v>
      </c>
      <c r="AD62">
        <v>1</v>
      </c>
      <c r="AE62" s="1" t="s">
        <v>78</v>
      </c>
      <c r="AF62">
        <v>0</v>
      </c>
      <c r="AG62" s="1" t="s">
        <v>101</v>
      </c>
      <c r="AH62" s="1" t="s">
        <v>82</v>
      </c>
      <c r="AI62" s="1" t="s">
        <v>82</v>
      </c>
      <c r="AJ62" s="1" t="s">
        <v>198</v>
      </c>
      <c r="AK62" s="1" t="s">
        <v>2030</v>
      </c>
      <c r="AL62" s="1" t="s">
        <v>82</v>
      </c>
      <c r="AM62" s="1" t="s">
        <v>82</v>
      </c>
      <c r="AN62" s="1" t="s">
        <v>93</v>
      </c>
      <c r="AO62">
        <v>12</v>
      </c>
    </row>
    <row r="63" spans="1:41" x14ac:dyDescent="0.25">
      <c r="A63">
        <v>495</v>
      </c>
      <c r="B63" s="1" t="s">
        <v>139</v>
      </c>
      <c r="C63" s="2">
        <v>44524.736909722225</v>
      </c>
      <c r="D63" s="1" t="s">
        <v>78</v>
      </c>
      <c r="E63">
        <v>374</v>
      </c>
      <c r="F63" s="1" t="s">
        <v>79</v>
      </c>
      <c r="G63" s="1" t="s">
        <v>242</v>
      </c>
      <c r="H63" s="1" t="s">
        <v>122</v>
      </c>
      <c r="I63" s="1" t="s">
        <v>82</v>
      </c>
      <c r="J63" s="1" t="s">
        <v>82</v>
      </c>
      <c r="K63" s="1" t="s">
        <v>222</v>
      </c>
      <c r="L63" s="1" t="s">
        <v>243</v>
      </c>
      <c r="M63" s="1" t="s">
        <v>82</v>
      </c>
      <c r="N63" s="1" t="s">
        <v>84</v>
      </c>
      <c r="O63" s="1" t="s">
        <v>244</v>
      </c>
      <c r="P63" s="1" t="s">
        <v>245</v>
      </c>
      <c r="Q63" s="1" t="s">
        <v>78</v>
      </c>
      <c r="R63" s="1" t="s">
        <v>101</v>
      </c>
      <c r="S63" s="1" t="s">
        <v>78</v>
      </c>
      <c r="T63" s="1" t="s">
        <v>87</v>
      </c>
      <c r="U63" s="1" t="s">
        <v>88</v>
      </c>
      <c r="V63" s="1" t="s">
        <v>89</v>
      </c>
      <c r="W63" s="1" t="s">
        <v>90</v>
      </c>
      <c r="X63" s="1" t="s">
        <v>87</v>
      </c>
      <c r="Y63">
        <v>0</v>
      </c>
      <c r="Z63">
        <v>0</v>
      </c>
      <c r="AA63" s="1" t="s">
        <v>82</v>
      </c>
      <c r="AB63">
        <v>1115.8699999999999</v>
      </c>
      <c r="AC63" s="1" t="s">
        <v>171</v>
      </c>
      <c r="AD63">
        <v>1</v>
      </c>
      <c r="AE63" s="1" t="s">
        <v>78</v>
      </c>
      <c r="AF63">
        <v>0</v>
      </c>
      <c r="AG63" s="1" t="s">
        <v>101</v>
      </c>
      <c r="AH63" s="1" t="s">
        <v>151</v>
      </c>
      <c r="AI63" s="1" t="s">
        <v>82</v>
      </c>
      <c r="AJ63" s="1" t="s">
        <v>246</v>
      </c>
      <c r="AK63" s="1" t="s">
        <v>82</v>
      </c>
      <c r="AL63" s="1" t="s">
        <v>82</v>
      </c>
      <c r="AM63" s="1" t="s">
        <v>82</v>
      </c>
      <c r="AN63" s="1" t="s">
        <v>93</v>
      </c>
      <c r="AO63">
        <v>12</v>
      </c>
    </row>
    <row r="64" spans="1:41" x14ac:dyDescent="0.25">
      <c r="A64">
        <v>496</v>
      </c>
      <c r="B64" s="1" t="s">
        <v>139</v>
      </c>
      <c r="C64" s="2">
        <v>44512.450694444444</v>
      </c>
      <c r="D64" s="1" t="s">
        <v>78</v>
      </c>
      <c r="E64">
        <v>374</v>
      </c>
      <c r="F64" s="1" t="s">
        <v>79</v>
      </c>
      <c r="G64" s="1" t="s">
        <v>242</v>
      </c>
      <c r="H64" s="1" t="s">
        <v>122</v>
      </c>
      <c r="I64" s="1" t="s">
        <v>82</v>
      </c>
      <c r="J64" s="1" t="s">
        <v>82</v>
      </c>
      <c r="K64" s="1" t="s">
        <v>222</v>
      </c>
      <c r="L64" s="1" t="s">
        <v>243</v>
      </c>
      <c r="M64" s="1" t="s">
        <v>82</v>
      </c>
      <c r="N64" s="1" t="s">
        <v>84</v>
      </c>
      <c r="O64" s="1" t="s">
        <v>244</v>
      </c>
      <c r="P64" s="1" t="s">
        <v>247</v>
      </c>
      <c r="Q64" s="1" t="s">
        <v>78</v>
      </c>
      <c r="R64" s="1" t="s">
        <v>248</v>
      </c>
      <c r="S64" s="1" t="s">
        <v>78</v>
      </c>
      <c r="T64" s="1" t="s">
        <v>87</v>
      </c>
      <c r="U64" s="1" t="s">
        <v>88</v>
      </c>
      <c r="V64" s="1" t="s">
        <v>89</v>
      </c>
      <c r="W64" s="1" t="s">
        <v>90</v>
      </c>
      <c r="X64" s="1" t="s">
        <v>87</v>
      </c>
      <c r="Y64">
        <v>0</v>
      </c>
      <c r="Z64">
        <v>0</v>
      </c>
      <c r="AA64" s="1" t="s">
        <v>82</v>
      </c>
      <c r="AB64">
        <v>1115.8699999999999</v>
      </c>
      <c r="AC64" s="1" t="s">
        <v>171</v>
      </c>
      <c r="AD64">
        <v>1</v>
      </c>
      <c r="AE64" s="1" t="s">
        <v>78</v>
      </c>
      <c r="AF64">
        <v>0</v>
      </c>
      <c r="AG64" s="1" t="s">
        <v>101</v>
      </c>
      <c r="AH64" s="1" t="s">
        <v>84</v>
      </c>
      <c r="AI64" s="1" t="s">
        <v>82</v>
      </c>
      <c r="AJ64" s="1" t="s">
        <v>246</v>
      </c>
      <c r="AK64" s="1" t="s">
        <v>82</v>
      </c>
      <c r="AL64" s="1" t="s">
        <v>82</v>
      </c>
      <c r="AM64" s="1" t="s">
        <v>82</v>
      </c>
      <c r="AN64" s="1" t="s">
        <v>93</v>
      </c>
      <c r="AO64">
        <v>12</v>
      </c>
    </row>
    <row r="65" spans="1:41" x14ac:dyDescent="0.25">
      <c r="A65">
        <v>497</v>
      </c>
      <c r="B65" s="1" t="s">
        <v>121</v>
      </c>
      <c r="C65" s="2">
        <v>44500.470648148148</v>
      </c>
      <c r="D65" s="1" t="s">
        <v>78</v>
      </c>
      <c r="E65">
        <v>374</v>
      </c>
      <c r="F65" s="1" t="s">
        <v>79</v>
      </c>
      <c r="G65" s="1" t="s">
        <v>249</v>
      </c>
      <c r="H65" s="1" t="s">
        <v>106</v>
      </c>
      <c r="I65" s="1" t="s">
        <v>82</v>
      </c>
      <c r="J65" s="1" t="s">
        <v>82</v>
      </c>
      <c r="K65" s="1" t="s">
        <v>222</v>
      </c>
      <c r="L65" s="1" t="s">
        <v>243</v>
      </c>
      <c r="M65" s="1" t="s">
        <v>214</v>
      </c>
      <c r="N65" s="1" t="s">
        <v>250</v>
      </c>
      <c r="O65" s="1" t="s">
        <v>244</v>
      </c>
      <c r="P65" s="1" t="s">
        <v>251</v>
      </c>
      <c r="Q65" s="1" t="s">
        <v>78</v>
      </c>
      <c r="R65" s="1" t="s">
        <v>252</v>
      </c>
      <c r="S65" s="1" t="s">
        <v>78</v>
      </c>
      <c r="T65" s="1" t="s">
        <v>87</v>
      </c>
      <c r="U65" s="1" t="s">
        <v>88</v>
      </c>
      <c r="V65" s="1" t="s">
        <v>89</v>
      </c>
      <c r="W65" s="1" t="s">
        <v>90</v>
      </c>
      <c r="X65" s="1" t="s">
        <v>87</v>
      </c>
      <c r="Y65">
        <v>0</v>
      </c>
      <c r="Z65">
        <v>0</v>
      </c>
      <c r="AA65" s="1" t="s">
        <v>82</v>
      </c>
      <c r="AB65">
        <v>1115.8699999999999</v>
      </c>
      <c r="AC65" s="1" t="s">
        <v>171</v>
      </c>
      <c r="AD65">
        <v>1</v>
      </c>
      <c r="AE65" s="1" t="s">
        <v>78</v>
      </c>
      <c r="AF65">
        <v>2561.98</v>
      </c>
      <c r="AG65" s="1" t="s">
        <v>101</v>
      </c>
      <c r="AH65" s="1" t="s">
        <v>84</v>
      </c>
      <c r="AI65" s="1" t="s">
        <v>82</v>
      </c>
      <c r="AJ65" s="1" t="s">
        <v>246</v>
      </c>
      <c r="AK65" s="1" t="s">
        <v>82</v>
      </c>
      <c r="AL65" s="1" t="s">
        <v>82</v>
      </c>
      <c r="AM65" s="1" t="s">
        <v>82</v>
      </c>
      <c r="AN65" s="1" t="s">
        <v>93</v>
      </c>
      <c r="AO65">
        <v>707</v>
      </c>
    </row>
    <row r="66" spans="1:41" x14ac:dyDescent="0.25">
      <c r="A66">
        <v>498</v>
      </c>
      <c r="B66" s="1" t="s">
        <v>77</v>
      </c>
      <c r="C66" s="2">
        <v>44360.663437499999</v>
      </c>
      <c r="D66" s="1" t="s">
        <v>78</v>
      </c>
      <c r="E66">
        <v>119</v>
      </c>
      <c r="F66" s="1" t="s">
        <v>79</v>
      </c>
      <c r="G66" s="1" t="s">
        <v>235</v>
      </c>
      <c r="H66" s="1" t="s">
        <v>122</v>
      </c>
      <c r="I66" s="1" t="s">
        <v>82</v>
      </c>
      <c r="J66" s="1" t="s">
        <v>82</v>
      </c>
      <c r="K66" s="1" t="s">
        <v>243</v>
      </c>
      <c r="L66" s="1" t="s">
        <v>243</v>
      </c>
      <c r="M66" s="1" t="s">
        <v>82</v>
      </c>
      <c r="N66" s="1" t="s">
        <v>84</v>
      </c>
      <c r="O66" s="1" t="s">
        <v>253</v>
      </c>
      <c r="P66" s="1" t="s">
        <v>254</v>
      </c>
      <c r="Q66" s="1" t="s">
        <v>78</v>
      </c>
      <c r="R66" s="1" t="s">
        <v>101</v>
      </c>
      <c r="S66" s="1" t="s">
        <v>78</v>
      </c>
      <c r="T66" s="1" t="s">
        <v>87</v>
      </c>
      <c r="U66" s="1" t="s">
        <v>88</v>
      </c>
      <c r="V66" s="1" t="s">
        <v>89</v>
      </c>
      <c r="W66" s="1" t="s">
        <v>90</v>
      </c>
      <c r="X66" s="1" t="s">
        <v>87</v>
      </c>
      <c r="Y66">
        <v>0</v>
      </c>
      <c r="Z66">
        <v>0</v>
      </c>
      <c r="AA66" s="1" t="s">
        <v>82</v>
      </c>
      <c r="AB66">
        <v>1792</v>
      </c>
      <c r="AC66" s="1" t="s">
        <v>171</v>
      </c>
      <c r="AD66">
        <v>1</v>
      </c>
      <c r="AE66" s="1" t="s">
        <v>78</v>
      </c>
      <c r="AF66">
        <v>0</v>
      </c>
      <c r="AG66" s="1" t="s">
        <v>101</v>
      </c>
      <c r="AH66" s="1" t="s">
        <v>151</v>
      </c>
      <c r="AI66" s="1" t="s">
        <v>82</v>
      </c>
      <c r="AJ66" s="1" t="s">
        <v>246</v>
      </c>
      <c r="AK66" s="1" t="s">
        <v>82</v>
      </c>
      <c r="AL66" s="1" t="s">
        <v>82</v>
      </c>
      <c r="AM66" s="1" t="s">
        <v>82</v>
      </c>
      <c r="AN66" s="1" t="s">
        <v>93</v>
      </c>
      <c r="AO66">
        <v>12</v>
      </c>
    </row>
    <row r="67" spans="1:41" x14ac:dyDescent="0.25">
      <c r="A67">
        <v>499</v>
      </c>
      <c r="B67" s="1" t="s">
        <v>77</v>
      </c>
      <c r="C67" s="2">
        <v>44502.387824074074</v>
      </c>
      <c r="D67" s="1" t="s">
        <v>78</v>
      </c>
      <c r="E67">
        <v>119</v>
      </c>
      <c r="F67" s="1" t="s">
        <v>94</v>
      </c>
      <c r="G67" s="1" t="s">
        <v>235</v>
      </c>
      <c r="H67" s="1" t="s">
        <v>80</v>
      </c>
      <c r="I67" s="1" t="s">
        <v>81</v>
      </c>
      <c r="J67" s="1" t="s">
        <v>82</v>
      </c>
      <c r="K67" s="1" t="s">
        <v>243</v>
      </c>
      <c r="L67" s="1" t="s">
        <v>243</v>
      </c>
      <c r="M67" s="1" t="s">
        <v>82</v>
      </c>
      <c r="N67" s="1" t="s">
        <v>84</v>
      </c>
      <c r="O67" s="1" t="s">
        <v>253</v>
      </c>
      <c r="P67" s="1" t="s">
        <v>255</v>
      </c>
      <c r="Q67" s="1" t="s">
        <v>78</v>
      </c>
      <c r="R67" s="1" t="s">
        <v>101</v>
      </c>
      <c r="S67" s="1" t="s">
        <v>78</v>
      </c>
      <c r="T67" s="1" t="s">
        <v>87</v>
      </c>
      <c r="U67" s="1" t="s">
        <v>88</v>
      </c>
      <c r="V67" s="1" t="s">
        <v>89</v>
      </c>
      <c r="W67" s="1" t="s">
        <v>90</v>
      </c>
      <c r="X67" s="1" t="s">
        <v>87</v>
      </c>
      <c r="Y67">
        <v>0</v>
      </c>
      <c r="Z67">
        <v>0</v>
      </c>
      <c r="AA67" s="1" t="s">
        <v>82</v>
      </c>
      <c r="AB67">
        <v>1792</v>
      </c>
      <c r="AC67" s="1" t="s">
        <v>171</v>
      </c>
      <c r="AD67">
        <v>1</v>
      </c>
      <c r="AE67" s="1" t="s">
        <v>78</v>
      </c>
      <c r="AF67">
        <v>1696.75</v>
      </c>
      <c r="AG67" s="1" t="s">
        <v>101</v>
      </c>
      <c r="AH67" s="1" t="s">
        <v>82</v>
      </c>
      <c r="AI67" s="1" t="s">
        <v>82</v>
      </c>
      <c r="AJ67" s="1" t="s">
        <v>246</v>
      </c>
      <c r="AK67" s="1" t="s">
        <v>82</v>
      </c>
      <c r="AL67" s="1" t="s">
        <v>82</v>
      </c>
      <c r="AM67" s="1" t="s">
        <v>82</v>
      </c>
      <c r="AN67" s="1" t="s">
        <v>93</v>
      </c>
      <c r="AO67">
        <v>12</v>
      </c>
    </row>
    <row r="68" spans="1:41" x14ac:dyDescent="0.25">
      <c r="A68">
        <v>500</v>
      </c>
      <c r="B68" s="1" t="s">
        <v>181</v>
      </c>
      <c r="C68" s="2">
        <v>44414.418506944443</v>
      </c>
      <c r="D68" s="1" t="s">
        <v>78</v>
      </c>
      <c r="E68">
        <v>383</v>
      </c>
      <c r="F68" s="1" t="s">
        <v>94</v>
      </c>
      <c r="G68" s="1" t="s">
        <v>140</v>
      </c>
      <c r="H68" s="1" t="s">
        <v>122</v>
      </c>
      <c r="I68" s="1" t="s">
        <v>82</v>
      </c>
      <c r="J68" s="1" t="s">
        <v>82</v>
      </c>
      <c r="K68" s="1" t="s">
        <v>256</v>
      </c>
      <c r="L68" s="1" t="s">
        <v>257</v>
      </c>
      <c r="M68" s="1" t="s">
        <v>82</v>
      </c>
      <c r="N68" s="1" t="s">
        <v>84</v>
      </c>
      <c r="O68" s="1" t="s">
        <v>258</v>
      </c>
      <c r="P68" s="1" t="s">
        <v>259</v>
      </c>
      <c r="Q68" s="1" t="s">
        <v>78</v>
      </c>
      <c r="R68" s="1" t="s">
        <v>101</v>
      </c>
      <c r="S68" s="1" t="s">
        <v>78</v>
      </c>
      <c r="T68" s="1" t="s">
        <v>87</v>
      </c>
      <c r="U68" s="1" t="s">
        <v>88</v>
      </c>
      <c r="V68" s="1" t="s">
        <v>89</v>
      </c>
      <c r="W68" s="1" t="s">
        <v>90</v>
      </c>
      <c r="X68" s="1" t="s">
        <v>87</v>
      </c>
      <c r="Y68">
        <v>0</v>
      </c>
      <c r="Z68">
        <v>0</v>
      </c>
      <c r="AA68" s="1" t="s">
        <v>82</v>
      </c>
      <c r="AB68">
        <v>2200.7600000000002</v>
      </c>
      <c r="AC68" s="1" t="s">
        <v>260</v>
      </c>
      <c r="AD68">
        <v>1</v>
      </c>
      <c r="AE68" s="1" t="s">
        <v>78</v>
      </c>
      <c r="AF68">
        <v>0</v>
      </c>
      <c r="AG68" s="1" t="s">
        <v>101</v>
      </c>
      <c r="AH68" s="1" t="s">
        <v>151</v>
      </c>
      <c r="AI68" s="1" t="s">
        <v>82</v>
      </c>
      <c r="AJ68" s="1" t="s">
        <v>246</v>
      </c>
      <c r="AK68" s="1" t="s">
        <v>82</v>
      </c>
      <c r="AL68" s="1" t="s">
        <v>82</v>
      </c>
      <c r="AM68" s="1" t="s">
        <v>82</v>
      </c>
      <c r="AN68" s="1" t="s">
        <v>93</v>
      </c>
      <c r="AO68">
        <v>12</v>
      </c>
    </row>
    <row r="69" spans="1:41" x14ac:dyDescent="0.25">
      <c r="A69">
        <v>501</v>
      </c>
      <c r="B69" s="1" t="s">
        <v>128</v>
      </c>
      <c r="C69" s="2">
        <v>44287.407094907408</v>
      </c>
      <c r="D69" s="1" t="s">
        <v>78</v>
      </c>
      <c r="E69">
        <v>363</v>
      </c>
      <c r="F69" s="1" t="s">
        <v>79</v>
      </c>
      <c r="G69" s="1" t="s">
        <v>261</v>
      </c>
      <c r="H69" s="1" t="s">
        <v>130</v>
      </c>
      <c r="I69" s="1" t="s">
        <v>82</v>
      </c>
      <c r="J69" s="1" t="s">
        <v>82</v>
      </c>
      <c r="K69" s="1" t="s">
        <v>262</v>
      </c>
      <c r="L69" s="1" t="s">
        <v>82</v>
      </c>
      <c r="M69" s="1" t="s">
        <v>82</v>
      </c>
      <c r="N69" s="1" t="s">
        <v>84</v>
      </c>
      <c r="O69" s="1" t="s">
        <v>263</v>
      </c>
      <c r="P69" s="1" t="s">
        <v>101</v>
      </c>
      <c r="Q69" s="1" t="s">
        <v>82</v>
      </c>
      <c r="R69" s="1" t="s">
        <v>101</v>
      </c>
      <c r="S69" s="1" t="s">
        <v>82</v>
      </c>
      <c r="T69" s="1" t="s">
        <v>87</v>
      </c>
      <c r="U69" s="1" t="s">
        <v>78</v>
      </c>
      <c r="V69" s="1" t="s">
        <v>82</v>
      </c>
      <c r="W69" s="1" t="s">
        <v>90</v>
      </c>
      <c r="X69" s="1" t="s">
        <v>87</v>
      </c>
      <c r="Y69">
        <v>0</v>
      </c>
      <c r="Z69">
        <v>0</v>
      </c>
      <c r="AA69" s="1" t="s">
        <v>82</v>
      </c>
      <c r="AB69">
        <v>1501.58</v>
      </c>
      <c r="AC69" s="1" t="s">
        <v>171</v>
      </c>
      <c r="AD69">
        <v>1</v>
      </c>
      <c r="AE69" s="1" t="s">
        <v>133</v>
      </c>
      <c r="AF69">
        <v>0</v>
      </c>
      <c r="AG69" s="1" t="s">
        <v>101</v>
      </c>
      <c r="AH69" s="1" t="s">
        <v>82</v>
      </c>
      <c r="AI69" s="1" t="s">
        <v>82</v>
      </c>
      <c r="AJ69" s="1" t="s">
        <v>264</v>
      </c>
      <c r="AK69" s="1" t="s">
        <v>2030</v>
      </c>
      <c r="AL69" s="1" t="s">
        <v>82</v>
      </c>
      <c r="AM69" s="1" t="s">
        <v>82</v>
      </c>
      <c r="AN69" s="1" t="s">
        <v>93</v>
      </c>
      <c r="AO69">
        <v>12</v>
      </c>
    </row>
    <row r="70" spans="1:41" x14ac:dyDescent="0.25">
      <c r="A70">
        <v>502</v>
      </c>
      <c r="B70" s="1" t="s">
        <v>139</v>
      </c>
      <c r="C70" s="2">
        <v>44331.686655092592</v>
      </c>
      <c r="D70" s="1" t="s">
        <v>78</v>
      </c>
      <c r="E70">
        <v>346</v>
      </c>
      <c r="F70" s="1" t="s">
        <v>79</v>
      </c>
      <c r="G70" s="1" t="s">
        <v>117</v>
      </c>
      <c r="H70" s="1" t="s">
        <v>122</v>
      </c>
      <c r="I70" s="1" t="s">
        <v>82</v>
      </c>
      <c r="J70" s="1" t="s">
        <v>82</v>
      </c>
      <c r="K70" s="1" t="s">
        <v>167</v>
      </c>
      <c r="L70" s="1" t="s">
        <v>168</v>
      </c>
      <c r="M70" s="1" t="s">
        <v>82</v>
      </c>
      <c r="N70" s="1" t="s">
        <v>84</v>
      </c>
      <c r="O70" s="1" t="s">
        <v>169</v>
      </c>
      <c r="P70" s="1" t="s">
        <v>265</v>
      </c>
      <c r="Q70" s="1" t="s">
        <v>82</v>
      </c>
      <c r="R70" s="1" t="s">
        <v>101</v>
      </c>
      <c r="S70" s="1" t="s">
        <v>82</v>
      </c>
      <c r="T70" s="1" t="s">
        <v>87</v>
      </c>
      <c r="U70" s="1" t="s">
        <v>78</v>
      </c>
      <c r="V70" s="1" t="s">
        <v>89</v>
      </c>
      <c r="W70" s="1" t="s">
        <v>90</v>
      </c>
      <c r="X70" s="1" t="s">
        <v>87</v>
      </c>
      <c r="Y70">
        <v>0</v>
      </c>
      <c r="Z70">
        <v>0</v>
      </c>
      <c r="AA70" s="1" t="s">
        <v>82</v>
      </c>
      <c r="AB70">
        <v>2841.67</v>
      </c>
      <c r="AC70" s="1" t="s">
        <v>171</v>
      </c>
      <c r="AD70">
        <v>1</v>
      </c>
      <c r="AE70" s="1" t="s">
        <v>78</v>
      </c>
      <c r="AF70">
        <v>0</v>
      </c>
      <c r="AG70" s="1" t="s">
        <v>101</v>
      </c>
      <c r="AH70" s="1" t="s">
        <v>84</v>
      </c>
      <c r="AI70" s="1" t="s">
        <v>82</v>
      </c>
      <c r="AJ70" s="1" t="s">
        <v>264</v>
      </c>
      <c r="AK70" s="1" t="s">
        <v>82</v>
      </c>
      <c r="AL70" s="1" t="s">
        <v>82</v>
      </c>
      <c r="AM70" s="1" t="s">
        <v>82</v>
      </c>
      <c r="AN70" s="1" t="s">
        <v>93</v>
      </c>
      <c r="AO70">
        <v>12</v>
      </c>
    </row>
    <row r="71" spans="1:41" x14ac:dyDescent="0.25">
      <c r="A71">
        <v>504</v>
      </c>
      <c r="B71" s="1" t="s">
        <v>77</v>
      </c>
      <c r="C71" s="2">
        <v>44360.665567129632</v>
      </c>
      <c r="D71" s="1" t="s">
        <v>78</v>
      </c>
      <c r="E71">
        <v>119</v>
      </c>
      <c r="F71" s="1" t="s">
        <v>94</v>
      </c>
      <c r="G71" s="1" t="s">
        <v>235</v>
      </c>
      <c r="H71" s="1" t="s">
        <v>122</v>
      </c>
      <c r="I71" s="1" t="s">
        <v>82</v>
      </c>
      <c r="J71" s="1" t="s">
        <v>82</v>
      </c>
      <c r="K71" s="1" t="s">
        <v>243</v>
      </c>
      <c r="L71" s="1" t="s">
        <v>243</v>
      </c>
      <c r="M71" s="1" t="s">
        <v>82</v>
      </c>
      <c r="N71" s="1" t="s">
        <v>84</v>
      </c>
      <c r="O71" s="1" t="s">
        <v>253</v>
      </c>
      <c r="P71" s="1" t="s">
        <v>266</v>
      </c>
      <c r="Q71" s="1" t="s">
        <v>78</v>
      </c>
      <c r="R71" s="1" t="s">
        <v>101</v>
      </c>
      <c r="S71" s="1" t="s">
        <v>78</v>
      </c>
      <c r="T71" s="1" t="s">
        <v>87</v>
      </c>
      <c r="U71" s="1" t="s">
        <v>88</v>
      </c>
      <c r="V71" s="1" t="s">
        <v>89</v>
      </c>
      <c r="W71" s="1" t="s">
        <v>90</v>
      </c>
      <c r="X71" s="1" t="s">
        <v>87</v>
      </c>
      <c r="Y71">
        <v>0</v>
      </c>
      <c r="Z71">
        <v>0</v>
      </c>
      <c r="AA71" s="1" t="s">
        <v>82</v>
      </c>
      <c r="AB71">
        <v>1792</v>
      </c>
      <c r="AC71" s="1" t="s">
        <v>171</v>
      </c>
      <c r="AD71">
        <v>1</v>
      </c>
      <c r="AE71" s="1" t="s">
        <v>78</v>
      </c>
      <c r="AF71">
        <v>0</v>
      </c>
      <c r="AG71" s="1" t="s">
        <v>101</v>
      </c>
      <c r="AH71" s="1" t="s">
        <v>151</v>
      </c>
      <c r="AI71" s="1" t="s">
        <v>82</v>
      </c>
      <c r="AJ71" s="1" t="s">
        <v>264</v>
      </c>
      <c r="AK71" s="1" t="s">
        <v>82</v>
      </c>
      <c r="AL71" s="1" t="s">
        <v>82</v>
      </c>
      <c r="AM71" s="1" t="s">
        <v>82</v>
      </c>
      <c r="AN71" s="1" t="s">
        <v>93</v>
      </c>
      <c r="AO71">
        <v>12</v>
      </c>
    </row>
    <row r="72" spans="1:41" x14ac:dyDescent="0.25">
      <c r="A72">
        <v>505</v>
      </c>
      <c r="B72" s="1" t="s">
        <v>128</v>
      </c>
      <c r="C72" s="2">
        <v>44270.403657407405</v>
      </c>
      <c r="D72" s="1" t="s">
        <v>78</v>
      </c>
      <c r="E72">
        <v>197</v>
      </c>
      <c r="F72" s="1" t="s">
        <v>94</v>
      </c>
      <c r="G72" s="1" t="s">
        <v>267</v>
      </c>
      <c r="H72" s="1" t="s">
        <v>130</v>
      </c>
      <c r="I72" s="1" t="s">
        <v>82</v>
      </c>
      <c r="J72" s="1" t="s">
        <v>82</v>
      </c>
      <c r="K72" s="1" t="s">
        <v>268</v>
      </c>
      <c r="L72" s="1" t="s">
        <v>82</v>
      </c>
      <c r="M72" s="1" t="s">
        <v>82</v>
      </c>
      <c r="N72" s="1" t="s">
        <v>84</v>
      </c>
      <c r="O72" s="1" t="s">
        <v>269</v>
      </c>
      <c r="P72" s="1" t="s">
        <v>101</v>
      </c>
      <c r="Q72" s="1" t="s">
        <v>82</v>
      </c>
      <c r="R72" s="1" t="s">
        <v>101</v>
      </c>
      <c r="S72" s="1" t="s">
        <v>82</v>
      </c>
      <c r="T72" s="1" t="s">
        <v>87</v>
      </c>
      <c r="U72" s="1" t="s">
        <v>78</v>
      </c>
      <c r="V72" s="1" t="s">
        <v>82</v>
      </c>
      <c r="W72" s="1" t="s">
        <v>90</v>
      </c>
      <c r="X72" s="1" t="s">
        <v>87</v>
      </c>
      <c r="Y72">
        <v>0</v>
      </c>
      <c r="Z72">
        <v>0</v>
      </c>
      <c r="AA72" s="1" t="s">
        <v>82</v>
      </c>
      <c r="AB72">
        <v>2944</v>
      </c>
      <c r="AC72" s="1" t="s">
        <v>171</v>
      </c>
      <c r="AD72">
        <v>1</v>
      </c>
      <c r="AE72" s="1" t="s">
        <v>133</v>
      </c>
      <c r="AF72">
        <v>0</v>
      </c>
      <c r="AG72" s="1" t="s">
        <v>101</v>
      </c>
      <c r="AH72" s="1" t="s">
        <v>82</v>
      </c>
      <c r="AI72" s="1" t="s">
        <v>82</v>
      </c>
      <c r="AJ72" s="1" t="s">
        <v>264</v>
      </c>
      <c r="AK72" s="1" t="s">
        <v>2030</v>
      </c>
      <c r="AL72" s="1" t="s">
        <v>82</v>
      </c>
      <c r="AM72" s="1" t="s">
        <v>82</v>
      </c>
      <c r="AN72" s="1" t="s">
        <v>93</v>
      </c>
      <c r="AO72">
        <v>12</v>
      </c>
    </row>
    <row r="73" spans="1:41" x14ac:dyDescent="0.25">
      <c r="A73">
        <v>506</v>
      </c>
      <c r="B73" s="1" t="s">
        <v>139</v>
      </c>
      <c r="C73" s="2">
        <v>44482.460277777776</v>
      </c>
      <c r="D73" s="1" t="s">
        <v>78</v>
      </c>
      <c r="E73">
        <v>550</v>
      </c>
      <c r="F73" s="1" t="s">
        <v>213</v>
      </c>
      <c r="G73" s="1" t="s">
        <v>135</v>
      </c>
      <c r="H73" s="1" t="s">
        <v>122</v>
      </c>
      <c r="I73" s="1" t="s">
        <v>82</v>
      </c>
      <c r="J73" s="1" t="s">
        <v>82</v>
      </c>
      <c r="K73" s="1" t="s">
        <v>270</v>
      </c>
      <c r="L73" s="1" t="s">
        <v>271</v>
      </c>
      <c r="M73" s="1" t="s">
        <v>82</v>
      </c>
      <c r="N73" s="1" t="s">
        <v>84</v>
      </c>
      <c r="O73" s="1" t="s">
        <v>2034</v>
      </c>
      <c r="P73" s="1" t="s">
        <v>272</v>
      </c>
      <c r="Q73" s="1" t="s">
        <v>78</v>
      </c>
      <c r="R73" s="1" t="s">
        <v>101</v>
      </c>
      <c r="S73" s="1" t="s">
        <v>78</v>
      </c>
      <c r="T73" s="1" t="s">
        <v>87</v>
      </c>
      <c r="U73" s="1" t="s">
        <v>88</v>
      </c>
      <c r="V73" s="1" t="s">
        <v>89</v>
      </c>
      <c r="W73" s="1" t="s">
        <v>90</v>
      </c>
      <c r="X73" s="1" t="s">
        <v>87</v>
      </c>
      <c r="Y73">
        <v>0</v>
      </c>
      <c r="Z73">
        <v>0</v>
      </c>
      <c r="AA73" s="1" t="s">
        <v>82</v>
      </c>
      <c r="AB73">
        <v>1574.4</v>
      </c>
      <c r="AC73" s="1" t="s">
        <v>171</v>
      </c>
      <c r="AD73">
        <v>1</v>
      </c>
      <c r="AE73" s="1" t="s">
        <v>78</v>
      </c>
      <c r="AF73">
        <v>0</v>
      </c>
      <c r="AG73" s="1" t="s">
        <v>101</v>
      </c>
      <c r="AH73" s="1" t="s">
        <v>84</v>
      </c>
      <c r="AI73" s="1" t="s">
        <v>82</v>
      </c>
      <c r="AJ73" s="1" t="s">
        <v>264</v>
      </c>
      <c r="AK73" s="1" t="s">
        <v>82</v>
      </c>
      <c r="AL73" s="1" t="s">
        <v>82</v>
      </c>
      <c r="AM73" s="1" t="s">
        <v>82</v>
      </c>
      <c r="AN73" s="1" t="s">
        <v>93</v>
      </c>
      <c r="AO73">
        <v>12</v>
      </c>
    </row>
    <row r="74" spans="1:41" x14ac:dyDescent="0.25">
      <c r="A74">
        <v>507</v>
      </c>
      <c r="B74" s="1" t="s">
        <v>77</v>
      </c>
      <c r="C74" s="2">
        <v>44501.65457175926</v>
      </c>
      <c r="D74" s="1" t="s">
        <v>78</v>
      </c>
      <c r="E74">
        <v>362</v>
      </c>
      <c r="F74" s="1" t="s">
        <v>94</v>
      </c>
      <c r="G74" s="1" t="s">
        <v>261</v>
      </c>
      <c r="H74" s="1" t="s">
        <v>106</v>
      </c>
      <c r="I74" s="1" t="s">
        <v>273</v>
      </c>
      <c r="J74" s="1" t="s">
        <v>82</v>
      </c>
      <c r="K74" s="1" t="s">
        <v>274</v>
      </c>
      <c r="L74" s="1" t="s">
        <v>275</v>
      </c>
      <c r="M74" s="1" t="s">
        <v>273</v>
      </c>
      <c r="N74" s="1" t="s">
        <v>276</v>
      </c>
      <c r="O74" s="1" t="s">
        <v>263</v>
      </c>
      <c r="P74" s="1" t="s">
        <v>277</v>
      </c>
      <c r="Q74" s="1" t="s">
        <v>78</v>
      </c>
      <c r="R74" s="1" t="s">
        <v>101</v>
      </c>
      <c r="S74" s="1" t="s">
        <v>78</v>
      </c>
      <c r="T74" s="1" t="s">
        <v>87</v>
      </c>
      <c r="U74" s="1" t="s">
        <v>114</v>
      </c>
      <c r="V74" s="1" t="s">
        <v>89</v>
      </c>
      <c r="W74" s="1" t="s">
        <v>90</v>
      </c>
      <c r="X74" s="1" t="s">
        <v>87</v>
      </c>
      <c r="Y74">
        <v>0</v>
      </c>
      <c r="Z74">
        <v>0</v>
      </c>
      <c r="AA74" s="1" t="s">
        <v>82</v>
      </c>
      <c r="AB74">
        <v>1501.58</v>
      </c>
      <c r="AC74" s="1" t="s">
        <v>186</v>
      </c>
      <c r="AD74">
        <v>1</v>
      </c>
      <c r="AE74" s="1" t="s">
        <v>78</v>
      </c>
      <c r="AF74">
        <v>1987.55</v>
      </c>
      <c r="AG74" s="1" t="s">
        <v>101</v>
      </c>
      <c r="AH74" s="1" t="s">
        <v>82</v>
      </c>
      <c r="AI74" s="1" t="s">
        <v>82</v>
      </c>
      <c r="AJ74" s="1" t="s">
        <v>278</v>
      </c>
      <c r="AK74" s="1" t="s">
        <v>82</v>
      </c>
      <c r="AL74" s="1" t="s">
        <v>82</v>
      </c>
      <c r="AM74" s="1" t="s">
        <v>82</v>
      </c>
      <c r="AN74" s="1" t="s">
        <v>93</v>
      </c>
      <c r="AO74">
        <v>617</v>
      </c>
    </row>
    <row r="75" spans="1:41" x14ac:dyDescent="0.25">
      <c r="A75">
        <v>508</v>
      </c>
      <c r="B75" s="1" t="s">
        <v>139</v>
      </c>
      <c r="C75" s="2">
        <v>44490.675347222219</v>
      </c>
      <c r="D75" s="1" t="s">
        <v>78</v>
      </c>
      <c r="E75">
        <v>550</v>
      </c>
      <c r="F75" s="1" t="s">
        <v>213</v>
      </c>
      <c r="G75" s="1" t="s">
        <v>135</v>
      </c>
      <c r="H75" s="1" t="s">
        <v>106</v>
      </c>
      <c r="I75" s="1" t="s">
        <v>279</v>
      </c>
      <c r="J75" s="1" t="s">
        <v>82</v>
      </c>
      <c r="K75" s="1" t="s">
        <v>270</v>
      </c>
      <c r="L75" s="1" t="s">
        <v>271</v>
      </c>
      <c r="M75" s="1" t="s">
        <v>280</v>
      </c>
      <c r="N75" s="1" t="s">
        <v>281</v>
      </c>
      <c r="O75" s="1" t="s">
        <v>2034</v>
      </c>
      <c r="P75" s="1" t="s">
        <v>282</v>
      </c>
      <c r="Q75" s="1" t="s">
        <v>283</v>
      </c>
      <c r="R75" s="1" t="s">
        <v>284</v>
      </c>
      <c r="S75" s="1" t="s">
        <v>78</v>
      </c>
      <c r="T75" s="1" t="s">
        <v>87</v>
      </c>
      <c r="U75" s="1" t="s">
        <v>114</v>
      </c>
      <c r="V75" s="1" t="s">
        <v>89</v>
      </c>
      <c r="W75" s="1" t="s">
        <v>90</v>
      </c>
      <c r="X75" s="1" t="s">
        <v>87</v>
      </c>
      <c r="Y75">
        <v>0</v>
      </c>
      <c r="Z75">
        <v>0</v>
      </c>
      <c r="AA75" s="1" t="s">
        <v>82</v>
      </c>
      <c r="AB75">
        <v>1574.4</v>
      </c>
      <c r="AC75" s="1" t="s">
        <v>171</v>
      </c>
      <c r="AD75">
        <v>1</v>
      </c>
      <c r="AE75" s="1" t="s">
        <v>78</v>
      </c>
      <c r="AF75">
        <v>2313</v>
      </c>
      <c r="AG75" s="1" t="s">
        <v>101</v>
      </c>
      <c r="AH75" s="1" t="s">
        <v>82</v>
      </c>
      <c r="AI75" s="1" t="s">
        <v>82</v>
      </c>
      <c r="AJ75" s="1" t="s">
        <v>264</v>
      </c>
      <c r="AK75" s="1" t="s">
        <v>82</v>
      </c>
      <c r="AL75" s="1" t="s">
        <v>82</v>
      </c>
      <c r="AM75" s="1" t="s">
        <v>82</v>
      </c>
      <c r="AN75" s="1" t="s">
        <v>93</v>
      </c>
      <c r="AO75">
        <v>435</v>
      </c>
    </row>
    <row r="76" spans="1:41" x14ac:dyDescent="0.25">
      <c r="A76">
        <v>509</v>
      </c>
      <c r="B76" s="1" t="s">
        <v>139</v>
      </c>
      <c r="C76" s="2">
        <v>44482.464918981481</v>
      </c>
      <c r="D76" s="1" t="s">
        <v>78</v>
      </c>
      <c r="E76">
        <v>550</v>
      </c>
      <c r="F76" s="1" t="s">
        <v>213</v>
      </c>
      <c r="G76" s="1" t="s">
        <v>135</v>
      </c>
      <c r="H76" s="1" t="s">
        <v>122</v>
      </c>
      <c r="I76" s="1" t="s">
        <v>82</v>
      </c>
      <c r="J76" s="1" t="s">
        <v>82</v>
      </c>
      <c r="K76" s="1" t="s">
        <v>270</v>
      </c>
      <c r="L76" s="1" t="s">
        <v>271</v>
      </c>
      <c r="M76" s="1" t="s">
        <v>82</v>
      </c>
      <c r="N76" s="1" t="s">
        <v>84</v>
      </c>
      <c r="O76" s="1" t="s">
        <v>2034</v>
      </c>
      <c r="P76" s="1" t="s">
        <v>285</v>
      </c>
      <c r="Q76" s="1" t="s">
        <v>78</v>
      </c>
      <c r="R76" s="1" t="s">
        <v>101</v>
      </c>
      <c r="S76" s="1" t="s">
        <v>78</v>
      </c>
      <c r="T76" s="1" t="s">
        <v>87</v>
      </c>
      <c r="U76" s="1" t="s">
        <v>88</v>
      </c>
      <c r="V76" s="1" t="s">
        <v>89</v>
      </c>
      <c r="W76" s="1" t="s">
        <v>90</v>
      </c>
      <c r="X76" s="1" t="s">
        <v>87</v>
      </c>
      <c r="Y76">
        <v>0</v>
      </c>
      <c r="Z76">
        <v>0</v>
      </c>
      <c r="AA76" s="1" t="s">
        <v>82</v>
      </c>
      <c r="AB76">
        <v>1574.4</v>
      </c>
      <c r="AC76" s="1" t="s">
        <v>171</v>
      </c>
      <c r="AD76">
        <v>1</v>
      </c>
      <c r="AE76" s="1" t="s">
        <v>78</v>
      </c>
      <c r="AF76">
        <v>0</v>
      </c>
      <c r="AG76" s="1" t="s">
        <v>101</v>
      </c>
      <c r="AH76" s="1" t="s">
        <v>84</v>
      </c>
      <c r="AI76" s="1" t="s">
        <v>82</v>
      </c>
      <c r="AJ76" s="1" t="s">
        <v>264</v>
      </c>
      <c r="AK76" s="1" t="s">
        <v>82</v>
      </c>
      <c r="AL76" s="1" t="s">
        <v>82</v>
      </c>
      <c r="AM76" s="1" t="s">
        <v>82</v>
      </c>
      <c r="AN76" s="1" t="s">
        <v>93</v>
      </c>
      <c r="AO76">
        <v>12</v>
      </c>
    </row>
    <row r="77" spans="1:41" x14ac:dyDescent="0.25">
      <c r="A77">
        <v>511</v>
      </c>
      <c r="B77" s="1" t="s">
        <v>139</v>
      </c>
      <c r="C77" s="2">
        <v>44402.700787037036</v>
      </c>
      <c r="D77" s="1" t="s">
        <v>78</v>
      </c>
      <c r="E77">
        <v>362</v>
      </c>
      <c r="F77" s="1" t="s">
        <v>79</v>
      </c>
      <c r="G77" s="1" t="s">
        <v>261</v>
      </c>
      <c r="H77" s="1" t="s">
        <v>122</v>
      </c>
      <c r="I77" s="1" t="s">
        <v>82</v>
      </c>
      <c r="J77" s="1" t="s">
        <v>82</v>
      </c>
      <c r="K77" s="1" t="s">
        <v>257</v>
      </c>
      <c r="L77" s="1" t="s">
        <v>286</v>
      </c>
      <c r="M77" s="1" t="s">
        <v>82</v>
      </c>
      <c r="N77" s="1" t="s">
        <v>84</v>
      </c>
      <c r="O77" s="1" t="s">
        <v>263</v>
      </c>
      <c r="P77" s="1" t="s">
        <v>287</v>
      </c>
      <c r="Q77" s="1" t="s">
        <v>78</v>
      </c>
      <c r="R77" s="1" t="s">
        <v>101</v>
      </c>
      <c r="S77" s="1" t="s">
        <v>78</v>
      </c>
      <c r="T77" s="1" t="s">
        <v>87</v>
      </c>
      <c r="U77" s="1" t="s">
        <v>88</v>
      </c>
      <c r="V77" s="1" t="s">
        <v>89</v>
      </c>
      <c r="W77" s="1" t="s">
        <v>90</v>
      </c>
      <c r="X77" s="1" t="s">
        <v>87</v>
      </c>
      <c r="Y77">
        <v>0</v>
      </c>
      <c r="Z77">
        <v>0</v>
      </c>
      <c r="AA77" s="1" t="s">
        <v>82</v>
      </c>
      <c r="AB77">
        <v>1501.58</v>
      </c>
      <c r="AC77" s="1" t="s">
        <v>171</v>
      </c>
      <c r="AD77">
        <v>1</v>
      </c>
      <c r="AE77" s="1" t="s">
        <v>78</v>
      </c>
      <c r="AF77">
        <v>0</v>
      </c>
      <c r="AG77" s="1" t="s">
        <v>101</v>
      </c>
      <c r="AH77" s="1" t="s">
        <v>84</v>
      </c>
      <c r="AI77" s="1" t="s">
        <v>82</v>
      </c>
      <c r="AJ77" s="1" t="s">
        <v>278</v>
      </c>
      <c r="AK77" s="1" t="s">
        <v>82</v>
      </c>
      <c r="AL77" s="1" t="s">
        <v>82</v>
      </c>
      <c r="AM77" s="1" t="s">
        <v>82</v>
      </c>
      <c r="AN77" s="1" t="s">
        <v>93</v>
      </c>
      <c r="AO77">
        <v>12</v>
      </c>
    </row>
    <row r="78" spans="1:41" x14ac:dyDescent="0.25">
      <c r="A78">
        <v>513</v>
      </c>
      <c r="B78" s="1" t="s">
        <v>77</v>
      </c>
      <c r="C78" s="2">
        <v>44453.465729166666</v>
      </c>
      <c r="D78" s="1" t="s">
        <v>78</v>
      </c>
      <c r="E78">
        <v>355</v>
      </c>
      <c r="F78" s="1" t="s">
        <v>94</v>
      </c>
      <c r="G78" s="1" t="s">
        <v>235</v>
      </c>
      <c r="H78" s="1" t="s">
        <v>122</v>
      </c>
      <c r="I78" s="1" t="s">
        <v>82</v>
      </c>
      <c r="J78" s="1" t="s">
        <v>82</v>
      </c>
      <c r="K78" s="1" t="s">
        <v>142</v>
      </c>
      <c r="L78" s="1" t="s">
        <v>142</v>
      </c>
      <c r="M78" s="1" t="s">
        <v>82</v>
      </c>
      <c r="N78" s="1" t="s">
        <v>84</v>
      </c>
      <c r="O78" s="1" t="s">
        <v>288</v>
      </c>
      <c r="P78" s="1" t="s">
        <v>289</v>
      </c>
      <c r="Q78" s="1" t="s">
        <v>78</v>
      </c>
      <c r="R78" s="1" t="s">
        <v>101</v>
      </c>
      <c r="S78" s="1" t="s">
        <v>290</v>
      </c>
      <c r="T78" s="1" t="s">
        <v>87</v>
      </c>
      <c r="U78" s="1" t="s">
        <v>88</v>
      </c>
      <c r="V78" s="1" t="s">
        <v>89</v>
      </c>
      <c r="W78" s="1" t="s">
        <v>90</v>
      </c>
      <c r="X78" s="1" t="s">
        <v>87</v>
      </c>
      <c r="Y78">
        <v>0</v>
      </c>
      <c r="Z78">
        <v>0</v>
      </c>
      <c r="AA78" s="1" t="s">
        <v>82</v>
      </c>
      <c r="AB78">
        <v>3016.46</v>
      </c>
      <c r="AC78" s="1" t="s">
        <v>171</v>
      </c>
      <c r="AD78">
        <v>1</v>
      </c>
      <c r="AE78" s="1" t="s">
        <v>78</v>
      </c>
      <c r="AF78">
        <v>0</v>
      </c>
      <c r="AG78" s="1" t="s">
        <v>101</v>
      </c>
      <c r="AH78" s="1" t="s">
        <v>151</v>
      </c>
      <c r="AI78" s="1" t="s">
        <v>82</v>
      </c>
      <c r="AJ78" s="1" t="s">
        <v>278</v>
      </c>
      <c r="AK78" s="1" t="s">
        <v>82</v>
      </c>
      <c r="AL78" s="1" t="s">
        <v>82</v>
      </c>
      <c r="AM78" s="1" t="s">
        <v>82</v>
      </c>
      <c r="AN78" s="1" t="s">
        <v>93</v>
      </c>
      <c r="AO78">
        <v>12</v>
      </c>
    </row>
    <row r="79" spans="1:41" x14ac:dyDescent="0.25">
      <c r="A79">
        <v>514</v>
      </c>
      <c r="B79" s="1" t="s">
        <v>139</v>
      </c>
      <c r="C79" s="2">
        <v>44389.603692129633</v>
      </c>
      <c r="D79" s="1" t="s">
        <v>78</v>
      </c>
      <c r="E79">
        <v>411</v>
      </c>
      <c r="F79" s="1" t="s">
        <v>94</v>
      </c>
      <c r="G79" s="1" t="s">
        <v>117</v>
      </c>
      <c r="H79" s="1" t="s">
        <v>106</v>
      </c>
      <c r="I79" s="1" t="s">
        <v>82</v>
      </c>
      <c r="J79" s="1" t="s">
        <v>82</v>
      </c>
      <c r="K79" s="1" t="s">
        <v>291</v>
      </c>
      <c r="L79" s="1" t="s">
        <v>144</v>
      </c>
      <c r="M79" s="1" t="s">
        <v>292</v>
      </c>
      <c r="N79" s="1" t="s">
        <v>293</v>
      </c>
      <c r="O79" s="1" t="s">
        <v>294</v>
      </c>
      <c r="P79" s="1" t="s">
        <v>295</v>
      </c>
      <c r="Q79" s="1" t="s">
        <v>78</v>
      </c>
      <c r="R79" s="1" t="s">
        <v>101</v>
      </c>
      <c r="S79" s="1" t="s">
        <v>78</v>
      </c>
      <c r="T79" s="1" t="s">
        <v>87</v>
      </c>
      <c r="U79" s="1" t="s">
        <v>88</v>
      </c>
      <c r="V79" s="1" t="s">
        <v>89</v>
      </c>
      <c r="W79" s="1" t="s">
        <v>90</v>
      </c>
      <c r="X79" s="1" t="s">
        <v>87</v>
      </c>
      <c r="Y79">
        <v>0</v>
      </c>
      <c r="Z79">
        <v>0</v>
      </c>
      <c r="AA79" s="1" t="s">
        <v>82</v>
      </c>
      <c r="AB79">
        <v>2142.4899999999998</v>
      </c>
      <c r="AC79" s="1" t="s">
        <v>171</v>
      </c>
      <c r="AD79">
        <v>1</v>
      </c>
      <c r="AE79" s="1" t="s">
        <v>78</v>
      </c>
      <c r="AF79">
        <v>0</v>
      </c>
      <c r="AG79" s="1" t="s">
        <v>101</v>
      </c>
      <c r="AH79" s="1" t="s">
        <v>82</v>
      </c>
      <c r="AI79" s="1" t="s">
        <v>82</v>
      </c>
      <c r="AJ79" s="1" t="s">
        <v>278</v>
      </c>
      <c r="AK79" s="1" t="s">
        <v>82</v>
      </c>
      <c r="AL79" s="1" t="s">
        <v>82</v>
      </c>
      <c r="AM79" s="1" t="s">
        <v>82</v>
      </c>
      <c r="AN79" s="1" t="s">
        <v>93</v>
      </c>
      <c r="AO79">
        <v>412</v>
      </c>
    </row>
    <row r="80" spans="1:41" x14ac:dyDescent="0.25">
      <c r="A80">
        <v>515</v>
      </c>
      <c r="B80" s="1" t="s">
        <v>77</v>
      </c>
      <c r="C80" s="2">
        <v>44377.618784722225</v>
      </c>
      <c r="D80" s="1" t="s">
        <v>78</v>
      </c>
      <c r="E80">
        <v>237</v>
      </c>
      <c r="F80" s="1" t="s">
        <v>79</v>
      </c>
      <c r="G80" s="1" t="s">
        <v>135</v>
      </c>
      <c r="H80" s="1" t="s">
        <v>122</v>
      </c>
      <c r="I80" s="1" t="s">
        <v>82</v>
      </c>
      <c r="J80" s="1" t="s">
        <v>82</v>
      </c>
      <c r="K80" s="1" t="s">
        <v>296</v>
      </c>
      <c r="L80" s="1" t="s">
        <v>144</v>
      </c>
      <c r="M80" s="1" t="s">
        <v>82</v>
      </c>
      <c r="N80" s="1" t="s">
        <v>84</v>
      </c>
      <c r="O80" s="1" t="s">
        <v>2035</v>
      </c>
      <c r="P80" s="1" t="s">
        <v>297</v>
      </c>
      <c r="Q80" s="1" t="s">
        <v>78</v>
      </c>
      <c r="R80" s="1" t="s">
        <v>101</v>
      </c>
      <c r="S80" s="1" t="s">
        <v>78</v>
      </c>
      <c r="T80" s="1" t="s">
        <v>87</v>
      </c>
      <c r="U80" s="1" t="s">
        <v>88</v>
      </c>
      <c r="V80" s="1" t="s">
        <v>89</v>
      </c>
      <c r="W80" s="1" t="s">
        <v>90</v>
      </c>
      <c r="X80" s="1" t="s">
        <v>87</v>
      </c>
      <c r="Y80">
        <v>0</v>
      </c>
      <c r="Z80">
        <v>0</v>
      </c>
      <c r="AA80" s="1" t="s">
        <v>82</v>
      </c>
      <c r="AB80">
        <v>2038.67</v>
      </c>
      <c r="AC80" s="1" t="s">
        <v>171</v>
      </c>
      <c r="AD80">
        <v>1</v>
      </c>
      <c r="AE80" s="1" t="s">
        <v>78</v>
      </c>
      <c r="AF80">
        <v>0</v>
      </c>
      <c r="AG80" s="1" t="s">
        <v>101</v>
      </c>
      <c r="AH80" s="1" t="s">
        <v>84</v>
      </c>
      <c r="AI80" s="1" t="s">
        <v>82</v>
      </c>
      <c r="AJ80" s="1" t="s">
        <v>278</v>
      </c>
      <c r="AK80" s="1" t="s">
        <v>82</v>
      </c>
      <c r="AL80" s="1" t="s">
        <v>82</v>
      </c>
      <c r="AM80" s="1" t="s">
        <v>82</v>
      </c>
      <c r="AN80" s="1" t="s">
        <v>93</v>
      </c>
      <c r="AO80">
        <v>12</v>
      </c>
    </row>
    <row r="81" spans="1:41" x14ac:dyDescent="0.25">
      <c r="A81">
        <v>516</v>
      </c>
      <c r="B81" s="1" t="s">
        <v>77</v>
      </c>
      <c r="C81" s="2">
        <v>44382.751840277779</v>
      </c>
      <c r="D81" s="1" t="s">
        <v>78</v>
      </c>
      <c r="E81">
        <v>237</v>
      </c>
      <c r="F81" s="1" t="s">
        <v>79</v>
      </c>
      <c r="G81" s="1" t="s">
        <v>135</v>
      </c>
      <c r="H81" s="1" t="s">
        <v>122</v>
      </c>
      <c r="I81" s="1" t="s">
        <v>82</v>
      </c>
      <c r="J81" s="1" t="s">
        <v>82</v>
      </c>
      <c r="K81" s="1" t="s">
        <v>296</v>
      </c>
      <c r="L81" s="1" t="s">
        <v>144</v>
      </c>
      <c r="M81" s="1" t="s">
        <v>82</v>
      </c>
      <c r="N81" s="1" t="s">
        <v>84</v>
      </c>
      <c r="O81" s="1" t="s">
        <v>2035</v>
      </c>
      <c r="P81" s="1" t="s">
        <v>298</v>
      </c>
      <c r="Q81" s="1" t="s">
        <v>78</v>
      </c>
      <c r="R81" s="1" t="s">
        <v>101</v>
      </c>
      <c r="S81" s="1" t="s">
        <v>78</v>
      </c>
      <c r="T81" s="1" t="s">
        <v>87</v>
      </c>
      <c r="U81" s="1" t="s">
        <v>88</v>
      </c>
      <c r="V81" s="1" t="s">
        <v>89</v>
      </c>
      <c r="W81" s="1" t="s">
        <v>90</v>
      </c>
      <c r="X81" s="1" t="s">
        <v>87</v>
      </c>
      <c r="Y81">
        <v>0</v>
      </c>
      <c r="Z81">
        <v>0</v>
      </c>
      <c r="AA81" s="1" t="s">
        <v>82</v>
      </c>
      <c r="AB81">
        <v>2038.67</v>
      </c>
      <c r="AC81" s="1" t="s">
        <v>171</v>
      </c>
      <c r="AD81">
        <v>1</v>
      </c>
      <c r="AE81" s="1" t="s">
        <v>78</v>
      </c>
      <c r="AF81">
        <v>0</v>
      </c>
      <c r="AG81" s="1" t="s">
        <v>101</v>
      </c>
      <c r="AH81" s="1" t="s">
        <v>151</v>
      </c>
      <c r="AI81" s="1" t="s">
        <v>82</v>
      </c>
      <c r="AJ81" s="1" t="s">
        <v>278</v>
      </c>
      <c r="AK81" s="1" t="s">
        <v>82</v>
      </c>
      <c r="AL81" s="1" t="s">
        <v>82</v>
      </c>
      <c r="AM81" s="1" t="s">
        <v>82</v>
      </c>
      <c r="AN81" s="1" t="s">
        <v>93</v>
      </c>
      <c r="AO81">
        <v>12</v>
      </c>
    </row>
    <row r="82" spans="1:41" x14ac:dyDescent="0.25">
      <c r="A82">
        <v>517</v>
      </c>
      <c r="B82" s="1" t="s">
        <v>77</v>
      </c>
      <c r="C82" s="2">
        <v>44382.752604166664</v>
      </c>
      <c r="D82" s="1" t="s">
        <v>78</v>
      </c>
      <c r="E82">
        <v>237</v>
      </c>
      <c r="F82" s="1" t="s">
        <v>79</v>
      </c>
      <c r="G82" s="1" t="s">
        <v>135</v>
      </c>
      <c r="H82" s="1" t="s">
        <v>122</v>
      </c>
      <c r="I82" s="1" t="s">
        <v>82</v>
      </c>
      <c r="J82" s="1" t="s">
        <v>82</v>
      </c>
      <c r="K82" s="1" t="s">
        <v>296</v>
      </c>
      <c r="L82" s="1" t="s">
        <v>144</v>
      </c>
      <c r="M82" s="1" t="s">
        <v>82</v>
      </c>
      <c r="N82" s="1" t="s">
        <v>84</v>
      </c>
      <c r="O82" s="1" t="s">
        <v>2035</v>
      </c>
      <c r="P82" s="1" t="s">
        <v>299</v>
      </c>
      <c r="Q82" s="1" t="s">
        <v>78</v>
      </c>
      <c r="R82" s="1" t="s">
        <v>101</v>
      </c>
      <c r="S82" s="1" t="s">
        <v>78</v>
      </c>
      <c r="T82" s="1" t="s">
        <v>87</v>
      </c>
      <c r="U82" s="1" t="s">
        <v>88</v>
      </c>
      <c r="V82" s="1" t="s">
        <v>89</v>
      </c>
      <c r="W82" s="1" t="s">
        <v>90</v>
      </c>
      <c r="X82" s="1" t="s">
        <v>87</v>
      </c>
      <c r="Y82">
        <v>0</v>
      </c>
      <c r="Z82">
        <v>0</v>
      </c>
      <c r="AA82" s="1" t="s">
        <v>82</v>
      </c>
      <c r="AB82">
        <v>2038.67</v>
      </c>
      <c r="AC82" s="1" t="s">
        <v>171</v>
      </c>
      <c r="AD82">
        <v>1</v>
      </c>
      <c r="AE82" s="1" t="s">
        <v>78</v>
      </c>
      <c r="AF82">
        <v>0</v>
      </c>
      <c r="AG82" s="1" t="s">
        <v>101</v>
      </c>
      <c r="AH82" s="1" t="s">
        <v>151</v>
      </c>
      <c r="AI82" s="1" t="s">
        <v>82</v>
      </c>
      <c r="AJ82" s="1" t="s">
        <v>278</v>
      </c>
      <c r="AK82" s="1" t="s">
        <v>82</v>
      </c>
      <c r="AL82" s="1" t="s">
        <v>82</v>
      </c>
      <c r="AM82" s="1" t="s">
        <v>82</v>
      </c>
      <c r="AN82" s="1" t="s">
        <v>93</v>
      </c>
      <c r="AO82">
        <v>12</v>
      </c>
    </row>
    <row r="83" spans="1:41" x14ac:dyDescent="0.25">
      <c r="A83">
        <v>518</v>
      </c>
      <c r="B83" s="1" t="s">
        <v>77</v>
      </c>
      <c r="C83" s="2">
        <v>44360.662581018521</v>
      </c>
      <c r="D83" s="1" t="s">
        <v>78</v>
      </c>
      <c r="E83">
        <v>536</v>
      </c>
      <c r="F83" s="1" t="s">
        <v>154</v>
      </c>
      <c r="G83" s="1" t="s">
        <v>135</v>
      </c>
      <c r="H83" s="1" t="s">
        <v>122</v>
      </c>
      <c r="I83" s="1" t="s">
        <v>82</v>
      </c>
      <c r="J83" s="1" t="s">
        <v>82</v>
      </c>
      <c r="K83" s="1" t="s">
        <v>275</v>
      </c>
      <c r="L83" s="1" t="s">
        <v>274</v>
      </c>
      <c r="M83" s="1" t="s">
        <v>82</v>
      </c>
      <c r="N83" s="1" t="s">
        <v>84</v>
      </c>
      <c r="O83" s="1" t="s">
        <v>2036</v>
      </c>
      <c r="P83" s="1" t="s">
        <v>300</v>
      </c>
      <c r="Q83" s="1" t="s">
        <v>78</v>
      </c>
      <c r="R83" s="1" t="s">
        <v>101</v>
      </c>
      <c r="S83" s="1" t="s">
        <v>78</v>
      </c>
      <c r="T83" s="1" t="s">
        <v>87</v>
      </c>
      <c r="U83" s="1" t="s">
        <v>88</v>
      </c>
      <c r="V83" s="1" t="s">
        <v>89</v>
      </c>
      <c r="W83" s="1" t="s">
        <v>90</v>
      </c>
      <c r="X83" s="1" t="s">
        <v>87</v>
      </c>
      <c r="Y83">
        <v>0</v>
      </c>
      <c r="Z83">
        <v>0</v>
      </c>
      <c r="AA83" s="1" t="s">
        <v>82</v>
      </c>
      <c r="AB83">
        <v>1754.8</v>
      </c>
      <c r="AC83" s="1" t="s">
        <v>171</v>
      </c>
      <c r="AD83">
        <v>1</v>
      </c>
      <c r="AE83" s="1" t="s">
        <v>78</v>
      </c>
      <c r="AF83">
        <v>0</v>
      </c>
      <c r="AG83" s="1" t="s">
        <v>101</v>
      </c>
      <c r="AH83" s="1" t="s">
        <v>151</v>
      </c>
      <c r="AI83" s="1" t="s">
        <v>82</v>
      </c>
      <c r="AJ83" s="1" t="s">
        <v>278</v>
      </c>
      <c r="AK83" s="1" t="s">
        <v>82</v>
      </c>
      <c r="AL83" s="1" t="s">
        <v>82</v>
      </c>
      <c r="AM83" s="1" t="s">
        <v>82</v>
      </c>
      <c r="AN83" s="1" t="s">
        <v>93</v>
      </c>
      <c r="AO83">
        <v>12</v>
      </c>
    </row>
    <row r="84" spans="1:41" x14ac:dyDescent="0.25">
      <c r="A84">
        <v>520</v>
      </c>
      <c r="B84" s="1" t="s">
        <v>121</v>
      </c>
      <c r="C84" s="2">
        <v>44566.510381944441</v>
      </c>
      <c r="D84" s="1" t="s">
        <v>78</v>
      </c>
      <c r="E84">
        <v>383</v>
      </c>
      <c r="F84" s="1" t="s">
        <v>94</v>
      </c>
      <c r="G84" s="1" t="s">
        <v>140</v>
      </c>
      <c r="H84" s="1" t="s">
        <v>122</v>
      </c>
      <c r="I84" s="1" t="s">
        <v>82</v>
      </c>
      <c r="J84" s="1" t="s">
        <v>82</v>
      </c>
      <c r="K84" s="1" t="s">
        <v>256</v>
      </c>
      <c r="L84" s="1" t="s">
        <v>257</v>
      </c>
      <c r="M84" s="1" t="s">
        <v>82</v>
      </c>
      <c r="N84" s="1" t="s">
        <v>84</v>
      </c>
      <c r="O84" s="1" t="s">
        <v>258</v>
      </c>
      <c r="P84" s="1" t="s">
        <v>301</v>
      </c>
      <c r="Q84" s="1" t="s">
        <v>78</v>
      </c>
      <c r="R84" s="1" t="s">
        <v>302</v>
      </c>
      <c r="S84" s="1" t="s">
        <v>78</v>
      </c>
      <c r="T84" s="1" t="s">
        <v>87</v>
      </c>
      <c r="U84" s="1" t="s">
        <v>88</v>
      </c>
      <c r="V84" s="1" t="s">
        <v>89</v>
      </c>
      <c r="W84" s="1" t="s">
        <v>90</v>
      </c>
      <c r="X84" s="1" t="s">
        <v>87</v>
      </c>
      <c r="Y84">
        <v>0</v>
      </c>
      <c r="Z84">
        <v>0</v>
      </c>
      <c r="AA84" s="1" t="s">
        <v>82</v>
      </c>
      <c r="AB84">
        <v>2200.7600000000002</v>
      </c>
      <c r="AC84" s="1" t="s">
        <v>171</v>
      </c>
      <c r="AD84">
        <v>1</v>
      </c>
      <c r="AE84" s="1" t="s">
        <v>78</v>
      </c>
      <c r="AF84">
        <v>0</v>
      </c>
      <c r="AG84" s="1" t="s">
        <v>101</v>
      </c>
      <c r="AH84" s="1" t="s">
        <v>84</v>
      </c>
      <c r="AI84" s="1" t="s">
        <v>82</v>
      </c>
      <c r="AJ84" s="1" t="s">
        <v>278</v>
      </c>
      <c r="AK84" s="1" t="s">
        <v>82</v>
      </c>
      <c r="AL84" s="1" t="s">
        <v>82</v>
      </c>
      <c r="AM84" s="1" t="s">
        <v>82</v>
      </c>
      <c r="AN84" s="1" t="s">
        <v>93</v>
      </c>
      <c r="AO84">
        <v>12</v>
      </c>
    </row>
    <row r="85" spans="1:41" x14ac:dyDescent="0.25">
      <c r="A85">
        <v>522</v>
      </c>
      <c r="B85" s="1" t="s">
        <v>77</v>
      </c>
      <c r="C85" s="2">
        <v>44434.775312500002</v>
      </c>
      <c r="D85" s="1" t="s">
        <v>78</v>
      </c>
      <c r="E85">
        <v>335</v>
      </c>
      <c r="F85" s="1" t="s">
        <v>94</v>
      </c>
      <c r="G85" s="1" t="s">
        <v>249</v>
      </c>
      <c r="H85" s="1" t="s">
        <v>122</v>
      </c>
      <c r="I85" s="1" t="s">
        <v>82</v>
      </c>
      <c r="J85" s="1" t="s">
        <v>82</v>
      </c>
      <c r="K85" s="1" t="s">
        <v>257</v>
      </c>
      <c r="L85" s="1" t="s">
        <v>303</v>
      </c>
      <c r="M85" s="1" t="s">
        <v>82</v>
      </c>
      <c r="N85" s="1" t="s">
        <v>84</v>
      </c>
      <c r="O85" s="1" t="s">
        <v>304</v>
      </c>
      <c r="P85" s="1" t="s">
        <v>305</v>
      </c>
      <c r="Q85" s="1" t="s">
        <v>78</v>
      </c>
      <c r="R85" s="1" t="s">
        <v>101</v>
      </c>
      <c r="S85" s="1" t="s">
        <v>78</v>
      </c>
      <c r="T85" s="1" t="s">
        <v>87</v>
      </c>
      <c r="U85" s="1" t="s">
        <v>88</v>
      </c>
      <c r="V85" s="1" t="s">
        <v>89</v>
      </c>
      <c r="W85" s="1" t="s">
        <v>90</v>
      </c>
      <c r="X85" s="1" t="s">
        <v>87</v>
      </c>
      <c r="Y85">
        <v>0</v>
      </c>
      <c r="Z85">
        <v>0</v>
      </c>
      <c r="AA85" s="1" t="s">
        <v>82</v>
      </c>
      <c r="AB85">
        <v>1851.17</v>
      </c>
      <c r="AC85" s="1" t="s">
        <v>171</v>
      </c>
      <c r="AD85">
        <v>1</v>
      </c>
      <c r="AE85" s="1" t="s">
        <v>78</v>
      </c>
      <c r="AF85">
        <v>0</v>
      </c>
      <c r="AG85" s="1" t="s">
        <v>101</v>
      </c>
      <c r="AH85" s="1" t="s">
        <v>151</v>
      </c>
      <c r="AI85" s="1" t="s">
        <v>82</v>
      </c>
      <c r="AJ85" s="1" t="s">
        <v>152</v>
      </c>
      <c r="AK85" s="1" t="s">
        <v>82</v>
      </c>
      <c r="AL85" s="1" t="s">
        <v>82</v>
      </c>
      <c r="AM85" s="1" t="s">
        <v>82</v>
      </c>
      <c r="AN85" s="1" t="s">
        <v>93</v>
      </c>
      <c r="AO85">
        <v>12</v>
      </c>
    </row>
    <row r="86" spans="1:41" x14ac:dyDescent="0.25">
      <c r="A86">
        <v>523</v>
      </c>
      <c r="B86" s="1" t="s">
        <v>162</v>
      </c>
      <c r="C86" s="2">
        <v>44582.65552083333</v>
      </c>
      <c r="D86" s="1" t="s">
        <v>78</v>
      </c>
      <c r="E86">
        <v>335</v>
      </c>
      <c r="F86" s="1" t="s">
        <v>94</v>
      </c>
      <c r="G86" s="1" t="s">
        <v>249</v>
      </c>
      <c r="H86" s="1" t="s">
        <v>122</v>
      </c>
      <c r="I86" s="1" t="s">
        <v>82</v>
      </c>
      <c r="J86" s="1" t="s">
        <v>82</v>
      </c>
      <c r="K86" s="1" t="s">
        <v>257</v>
      </c>
      <c r="L86" s="1" t="s">
        <v>303</v>
      </c>
      <c r="M86" s="1" t="s">
        <v>82</v>
      </c>
      <c r="N86" s="1" t="s">
        <v>84</v>
      </c>
      <c r="O86" s="1" t="s">
        <v>304</v>
      </c>
      <c r="P86" s="1" t="s">
        <v>306</v>
      </c>
      <c r="Q86" s="1" t="s">
        <v>307</v>
      </c>
      <c r="R86" s="1" t="s">
        <v>308</v>
      </c>
      <c r="S86" s="1" t="s">
        <v>78</v>
      </c>
      <c r="T86" s="1" t="s">
        <v>87</v>
      </c>
      <c r="U86" s="1" t="s">
        <v>88</v>
      </c>
      <c r="V86" s="1" t="s">
        <v>89</v>
      </c>
      <c r="W86" s="1" t="s">
        <v>90</v>
      </c>
      <c r="X86" s="1" t="s">
        <v>87</v>
      </c>
      <c r="Y86">
        <v>0</v>
      </c>
      <c r="Z86">
        <v>0</v>
      </c>
      <c r="AA86" s="1" t="s">
        <v>82</v>
      </c>
      <c r="AB86">
        <v>1851.17</v>
      </c>
      <c r="AC86" s="1" t="s">
        <v>171</v>
      </c>
      <c r="AD86">
        <v>1</v>
      </c>
      <c r="AE86" s="1" t="s">
        <v>78</v>
      </c>
      <c r="AF86">
        <v>0</v>
      </c>
      <c r="AG86" s="1" t="s">
        <v>101</v>
      </c>
      <c r="AH86" s="1" t="s">
        <v>84</v>
      </c>
      <c r="AI86" s="1" t="s">
        <v>82</v>
      </c>
      <c r="AJ86" s="1" t="s">
        <v>152</v>
      </c>
      <c r="AK86" s="1" t="s">
        <v>82</v>
      </c>
      <c r="AL86" s="1" t="s">
        <v>82</v>
      </c>
      <c r="AM86" s="1" t="s">
        <v>82</v>
      </c>
      <c r="AN86" s="1" t="s">
        <v>93</v>
      </c>
      <c r="AO86">
        <v>12</v>
      </c>
    </row>
    <row r="87" spans="1:41" x14ac:dyDescent="0.25">
      <c r="A87">
        <v>524</v>
      </c>
      <c r="B87" s="1" t="s">
        <v>139</v>
      </c>
      <c r="C87" s="2">
        <v>44426.855416666665</v>
      </c>
      <c r="D87" s="1" t="s">
        <v>78</v>
      </c>
      <c r="E87">
        <v>335</v>
      </c>
      <c r="F87" s="1" t="s">
        <v>94</v>
      </c>
      <c r="G87" s="1" t="s">
        <v>249</v>
      </c>
      <c r="H87" s="1" t="s">
        <v>106</v>
      </c>
      <c r="I87" s="1" t="s">
        <v>82</v>
      </c>
      <c r="J87" s="1" t="s">
        <v>82</v>
      </c>
      <c r="K87" s="1" t="s">
        <v>257</v>
      </c>
      <c r="L87" s="1" t="s">
        <v>303</v>
      </c>
      <c r="M87" s="1" t="s">
        <v>309</v>
      </c>
      <c r="N87" s="1" t="s">
        <v>310</v>
      </c>
      <c r="O87" s="1" t="s">
        <v>304</v>
      </c>
      <c r="P87" s="1" t="s">
        <v>101</v>
      </c>
      <c r="Q87" s="1" t="s">
        <v>78</v>
      </c>
      <c r="R87" s="1" t="s">
        <v>101</v>
      </c>
      <c r="S87" s="1" t="s">
        <v>78</v>
      </c>
      <c r="T87" s="1" t="s">
        <v>87</v>
      </c>
      <c r="U87" s="1" t="s">
        <v>88</v>
      </c>
      <c r="V87" s="1" t="s">
        <v>89</v>
      </c>
      <c r="W87" s="1" t="s">
        <v>90</v>
      </c>
      <c r="X87" s="1" t="s">
        <v>87</v>
      </c>
      <c r="Y87">
        <v>0</v>
      </c>
      <c r="Z87">
        <v>0</v>
      </c>
      <c r="AA87" s="1" t="s">
        <v>82</v>
      </c>
      <c r="AB87">
        <v>1851.17</v>
      </c>
      <c r="AC87" s="1" t="s">
        <v>171</v>
      </c>
      <c r="AD87">
        <v>1</v>
      </c>
      <c r="AE87" s="1" t="s">
        <v>78</v>
      </c>
      <c r="AF87">
        <v>2644.58</v>
      </c>
      <c r="AG87" s="1" t="s">
        <v>101</v>
      </c>
      <c r="AH87" s="1" t="s">
        <v>84</v>
      </c>
      <c r="AI87" s="1" t="s">
        <v>82</v>
      </c>
      <c r="AJ87" s="1" t="s">
        <v>152</v>
      </c>
      <c r="AK87" s="1" t="s">
        <v>82</v>
      </c>
      <c r="AL87" s="1" t="s">
        <v>82</v>
      </c>
      <c r="AM87" s="1" t="s">
        <v>82</v>
      </c>
      <c r="AN87" s="1" t="s">
        <v>93</v>
      </c>
      <c r="AO87">
        <v>604</v>
      </c>
    </row>
    <row r="88" spans="1:41" x14ac:dyDescent="0.25">
      <c r="A88">
        <v>525</v>
      </c>
      <c r="B88" s="1" t="s">
        <v>139</v>
      </c>
      <c r="C88" s="2">
        <v>44475.724594907406</v>
      </c>
      <c r="D88" s="1" t="s">
        <v>78</v>
      </c>
      <c r="E88">
        <v>336</v>
      </c>
      <c r="F88" s="1" t="s">
        <v>79</v>
      </c>
      <c r="G88" s="1" t="s">
        <v>249</v>
      </c>
      <c r="H88" s="1" t="s">
        <v>122</v>
      </c>
      <c r="I88" s="1" t="s">
        <v>82</v>
      </c>
      <c r="J88" s="1" t="s">
        <v>82</v>
      </c>
      <c r="K88" s="1" t="s">
        <v>311</v>
      </c>
      <c r="L88" s="1" t="s">
        <v>312</v>
      </c>
      <c r="M88" s="1" t="s">
        <v>82</v>
      </c>
      <c r="N88" s="1" t="s">
        <v>84</v>
      </c>
      <c r="O88" s="1" t="s">
        <v>304</v>
      </c>
      <c r="P88" s="1" t="s">
        <v>313</v>
      </c>
      <c r="Q88" s="1" t="s">
        <v>78</v>
      </c>
      <c r="R88" s="1" t="s">
        <v>101</v>
      </c>
      <c r="S88" s="1" t="s">
        <v>101</v>
      </c>
      <c r="T88" s="1" t="s">
        <v>87</v>
      </c>
      <c r="U88" s="1" t="s">
        <v>88</v>
      </c>
      <c r="V88" s="1" t="s">
        <v>89</v>
      </c>
      <c r="W88" s="1" t="s">
        <v>90</v>
      </c>
      <c r="X88" s="1" t="s">
        <v>87</v>
      </c>
      <c r="Y88">
        <v>0</v>
      </c>
      <c r="Z88">
        <v>0</v>
      </c>
      <c r="AA88" s="1" t="s">
        <v>82</v>
      </c>
      <c r="AB88">
        <v>1851.17</v>
      </c>
      <c r="AC88" s="1" t="s">
        <v>171</v>
      </c>
      <c r="AD88">
        <v>1</v>
      </c>
      <c r="AE88" s="1" t="s">
        <v>78</v>
      </c>
      <c r="AF88">
        <v>0</v>
      </c>
      <c r="AG88" s="1" t="s">
        <v>101</v>
      </c>
      <c r="AH88" s="1" t="s">
        <v>84</v>
      </c>
      <c r="AI88" s="1" t="s">
        <v>82</v>
      </c>
      <c r="AJ88" s="1" t="s">
        <v>152</v>
      </c>
      <c r="AK88" s="1" t="s">
        <v>82</v>
      </c>
      <c r="AL88" s="1" t="s">
        <v>82</v>
      </c>
      <c r="AM88" s="1" t="s">
        <v>82</v>
      </c>
      <c r="AN88" s="1" t="s">
        <v>93</v>
      </c>
      <c r="AO88">
        <v>12</v>
      </c>
    </row>
    <row r="89" spans="1:41" x14ac:dyDescent="0.25">
      <c r="A89">
        <v>526</v>
      </c>
      <c r="B89" s="1" t="s">
        <v>139</v>
      </c>
      <c r="C89" s="2">
        <v>44475.725590277776</v>
      </c>
      <c r="D89" s="1" t="s">
        <v>78</v>
      </c>
      <c r="E89">
        <v>336</v>
      </c>
      <c r="F89" s="1" t="s">
        <v>79</v>
      </c>
      <c r="G89" s="1" t="s">
        <v>249</v>
      </c>
      <c r="H89" s="1" t="s">
        <v>122</v>
      </c>
      <c r="I89" s="1" t="s">
        <v>82</v>
      </c>
      <c r="J89" s="1" t="s">
        <v>82</v>
      </c>
      <c r="K89" s="1" t="s">
        <v>311</v>
      </c>
      <c r="L89" s="1" t="s">
        <v>312</v>
      </c>
      <c r="M89" s="1" t="s">
        <v>82</v>
      </c>
      <c r="N89" s="1" t="s">
        <v>84</v>
      </c>
      <c r="O89" s="1" t="s">
        <v>304</v>
      </c>
      <c r="P89" s="1" t="s">
        <v>314</v>
      </c>
      <c r="Q89" s="1" t="s">
        <v>78</v>
      </c>
      <c r="R89" s="1" t="s">
        <v>101</v>
      </c>
      <c r="S89" s="1" t="s">
        <v>78</v>
      </c>
      <c r="T89" s="1" t="s">
        <v>87</v>
      </c>
      <c r="U89" s="1" t="s">
        <v>88</v>
      </c>
      <c r="V89" s="1" t="s">
        <v>89</v>
      </c>
      <c r="W89" s="1" t="s">
        <v>90</v>
      </c>
      <c r="X89" s="1" t="s">
        <v>87</v>
      </c>
      <c r="Y89">
        <v>0</v>
      </c>
      <c r="Z89">
        <v>0</v>
      </c>
      <c r="AA89" s="1" t="s">
        <v>82</v>
      </c>
      <c r="AB89">
        <v>1851.17</v>
      </c>
      <c r="AC89" s="1" t="s">
        <v>171</v>
      </c>
      <c r="AD89">
        <v>1</v>
      </c>
      <c r="AE89" s="1" t="s">
        <v>78</v>
      </c>
      <c r="AF89">
        <v>0</v>
      </c>
      <c r="AG89" s="1" t="s">
        <v>101</v>
      </c>
      <c r="AH89" s="1" t="s">
        <v>84</v>
      </c>
      <c r="AI89" s="1" t="s">
        <v>82</v>
      </c>
      <c r="AJ89" s="1" t="s">
        <v>152</v>
      </c>
      <c r="AK89" s="1" t="s">
        <v>82</v>
      </c>
      <c r="AL89" s="1" t="s">
        <v>82</v>
      </c>
      <c r="AM89" s="1" t="s">
        <v>82</v>
      </c>
      <c r="AN89" s="1" t="s">
        <v>93</v>
      </c>
      <c r="AO89">
        <v>12</v>
      </c>
    </row>
    <row r="90" spans="1:41" x14ac:dyDescent="0.25">
      <c r="A90">
        <v>527</v>
      </c>
      <c r="B90" s="1" t="s">
        <v>139</v>
      </c>
      <c r="C90" s="2">
        <v>44475.726273148146</v>
      </c>
      <c r="D90" s="1" t="s">
        <v>78</v>
      </c>
      <c r="E90">
        <v>336</v>
      </c>
      <c r="F90" s="1" t="s">
        <v>79</v>
      </c>
      <c r="G90" s="1" t="s">
        <v>249</v>
      </c>
      <c r="H90" s="1" t="s">
        <v>122</v>
      </c>
      <c r="I90" s="1" t="s">
        <v>82</v>
      </c>
      <c r="J90" s="1" t="s">
        <v>82</v>
      </c>
      <c r="K90" s="1" t="s">
        <v>311</v>
      </c>
      <c r="L90" s="1" t="s">
        <v>312</v>
      </c>
      <c r="M90" s="1" t="s">
        <v>82</v>
      </c>
      <c r="N90" s="1" t="s">
        <v>84</v>
      </c>
      <c r="O90" s="1" t="s">
        <v>304</v>
      </c>
      <c r="P90" s="1" t="s">
        <v>315</v>
      </c>
      <c r="Q90" s="1" t="s">
        <v>78</v>
      </c>
      <c r="R90" s="1" t="s">
        <v>101</v>
      </c>
      <c r="S90" s="1" t="s">
        <v>78</v>
      </c>
      <c r="T90" s="1" t="s">
        <v>87</v>
      </c>
      <c r="U90" s="1" t="s">
        <v>88</v>
      </c>
      <c r="V90" s="1" t="s">
        <v>89</v>
      </c>
      <c r="W90" s="1" t="s">
        <v>90</v>
      </c>
      <c r="X90" s="1" t="s">
        <v>87</v>
      </c>
      <c r="Y90">
        <v>0</v>
      </c>
      <c r="Z90">
        <v>0</v>
      </c>
      <c r="AA90" s="1" t="s">
        <v>82</v>
      </c>
      <c r="AB90">
        <v>1851.17</v>
      </c>
      <c r="AC90" s="1" t="s">
        <v>171</v>
      </c>
      <c r="AD90">
        <v>1</v>
      </c>
      <c r="AE90" s="1" t="s">
        <v>78</v>
      </c>
      <c r="AF90">
        <v>0</v>
      </c>
      <c r="AG90" s="1" t="s">
        <v>101</v>
      </c>
      <c r="AH90" s="1" t="s">
        <v>84</v>
      </c>
      <c r="AI90" s="1" t="s">
        <v>82</v>
      </c>
      <c r="AJ90" s="1" t="s">
        <v>152</v>
      </c>
      <c r="AK90" s="1" t="s">
        <v>82</v>
      </c>
      <c r="AL90" s="1" t="s">
        <v>82</v>
      </c>
      <c r="AM90" s="1" t="s">
        <v>82</v>
      </c>
      <c r="AN90" s="1" t="s">
        <v>93</v>
      </c>
      <c r="AO90">
        <v>12</v>
      </c>
    </row>
    <row r="91" spans="1:41" x14ac:dyDescent="0.25">
      <c r="A91">
        <v>528</v>
      </c>
      <c r="B91" s="1" t="s">
        <v>139</v>
      </c>
      <c r="C91" s="2">
        <v>44475.72693287037</v>
      </c>
      <c r="D91" s="1" t="s">
        <v>78</v>
      </c>
      <c r="E91">
        <v>336</v>
      </c>
      <c r="F91" s="1" t="s">
        <v>79</v>
      </c>
      <c r="G91" s="1" t="s">
        <v>249</v>
      </c>
      <c r="H91" s="1" t="s">
        <v>122</v>
      </c>
      <c r="I91" s="1" t="s">
        <v>82</v>
      </c>
      <c r="J91" s="1" t="s">
        <v>82</v>
      </c>
      <c r="K91" s="1" t="s">
        <v>311</v>
      </c>
      <c r="L91" s="1" t="s">
        <v>312</v>
      </c>
      <c r="M91" s="1" t="s">
        <v>82</v>
      </c>
      <c r="N91" s="1" t="s">
        <v>84</v>
      </c>
      <c r="O91" s="1" t="s">
        <v>304</v>
      </c>
      <c r="P91" s="1" t="s">
        <v>316</v>
      </c>
      <c r="Q91" s="1" t="s">
        <v>78</v>
      </c>
      <c r="R91" s="1" t="s">
        <v>101</v>
      </c>
      <c r="S91" s="1" t="s">
        <v>78</v>
      </c>
      <c r="T91" s="1" t="s">
        <v>87</v>
      </c>
      <c r="U91" s="1" t="s">
        <v>88</v>
      </c>
      <c r="V91" s="1" t="s">
        <v>89</v>
      </c>
      <c r="W91" s="1" t="s">
        <v>90</v>
      </c>
      <c r="X91" s="1" t="s">
        <v>87</v>
      </c>
      <c r="Y91">
        <v>0</v>
      </c>
      <c r="Z91">
        <v>0</v>
      </c>
      <c r="AA91" s="1" t="s">
        <v>82</v>
      </c>
      <c r="AB91">
        <v>1851.17</v>
      </c>
      <c r="AC91" s="1" t="s">
        <v>171</v>
      </c>
      <c r="AD91">
        <v>1</v>
      </c>
      <c r="AE91" s="1" t="s">
        <v>78</v>
      </c>
      <c r="AF91">
        <v>0</v>
      </c>
      <c r="AG91" s="1" t="s">
        <v>101</v>
      </c>
      <c r="AH91" s="1" t="s">
        <v>84</v>
      </c>
      <c r="AI91" s="1" t="s">
        <v>82</v>
      </c>
      <c r="AJ91" s="1" t="s">
        <v>152</v>
      </c>
      <c r="AK91" s="1" t="s">
        <v>82</v>
      </c>
      <c r="AL91" s="1" t="s">
        <v>82</v>
      </c>
      <c r="AM91" s="1" t="s">
        <v>82</v>
      </c>
      <c r="AN91" s="1" t="s">
        <v>93</v>
      </c>
      <c r="AO91">
        <v>12</v>
      </c>
    </row>
    <row r="92" spans="1:41" x14ac:dyDescent="0.25">
      <c r="A92">
        <v>530</v>
      </c>
      <c r="B92" s="1" t="s">
        <v>121</v>
      </c>
      <c r="C92" s="2">
        <v>44575.473298611112</v>
      </c>
      <c r="D92" s="1" t="s">
        <v>78</v>
      </c>
      <c r="E92">
        <v>337</v>
      </c>
      <c r="F92" s="1" t="s">
        <v>79</v>
      </c>
      <c r="G92" s="1" t="s">
        <v>249</v>
      </c>
      <c r="H92" s="1" t="s">
        <v>106</v>
      </c>
      <c r="I92" s="1" t="s">
        <v>317</v>
      </c>
      <c r="J92" s="1" t="s">
        <v>82</v>
      </c>
      <c r="K92" s="1" t="s">
        <v>318</v>
      </c>
      <c r="L92" s="1" t="s">
        <v>271</v>
      </c>
      <c r="M92" s="1" t="s">
        <v>317</v>
      </c>
      <c r="N92" s="1" t="s">
        <v>319</v>
      </c>
      <c r="O92" s="1" t="s">
        <v>304</v>
      </c>
      <c r="P92" s="1" t="s">
        <v>320</v>
      </c>
      <c r="Q92" s="1" t="s">
        <v>321</v>
      </c>
      <c r="R92" s="1" t="s">
        <v>322</v>
      </c>
      <c r="S92" s="1" t="s">
        <v>78</v>
      </c>
      <c r="T92" s="1" t="s">
        <v>87</v>
      </c>
      <c r="U92" s="1" t="s">
        <v>88</v>
      </c>
      <c r="V92" s="1" t="s">
        <v>89</v>
      </c>
      <c r="W92" s="1" t="s">
        <v>90</v>
      </c>
      <c r="X92" s="1" t="s">
        <v>87</v>
      </c>
      <c r="Y92">
        <v>0</v>
      </c>
      <c r="Z92">
        <v>0</v>
      </c>
      <c r="AA92" s="1" t="s">
        <v>82</v>
      </c>
      <c r="AB92">
        <v>1851.17</v>
      </c>
      <c r="AC92" s="1" t="s">
        <v>171</v>
      </c>
      <c r="AD92">
        <v>1</v>
      </c>
      <c r="AE92" s="1" t="s">
        <v>78</v>
      </c>
      <c r="AF92">
        <v>2446.23</v>
      </c>
      <c r="AG92" s="1" t="s">
        <v>101</v>
      </c>
      <c r="AH92" s="1" t="s">
        <v>82</v>
      </c>
      <c r="AI92" s="1" t="s">
        <v>82</v>
      </c>
      <c r="AJ92" s="1" t="s">
        <v>152</v>
      </c>
      <c r="AK92" s="1" t="s">
        <v>82</v>
      </c>
      <c r="AL92" s="1" t="s">
        <v>82</v>
      </c>
      <c r="AM92" s="1" t="s">
        <v>82</v>
      </c>
      <c r="AN92" s="1" t="s">
        <v>93</v>
      </c>
      <c r="AO92">
        <v>717</v>
      </c>
    </row>
    <row r="93" spans="1:41" x14ac:dyDescent="0.25">
      <c r="A93">
        <v>531</v>
      </c>
      <c r="B93" s="1" t="s">
        <v>77</v>
      </c>
      <c r="C93" s="2">
        <v>44502.388009259259</v>
      </c>
      <c r="D93" s="1" t="s">
        <v>78</v>
      </c>
      <c r="E93">
        <v>326</v>
      </c>
      <c r="F93" s="1" t="s">
        <v>94</v>
      </c>
      <c r="G93" s="1" t="s">
        <v>323</v>
      </c>
      <c r="H93" s="1" t="s">
        <v>80</v>
      </c>
      <c r="I93" s="1" t="s">
        <v>81</v>
      </c>
      <c r="J93" s="1" t="s">
        <v>82</v>
      </c>
      <c r="K93" s="1" t="s">
        <v>142</v>
      </c>
      <c r="L93" s="1" t="s">
        <v>324</v>
      </c>
      <c r="M93" s="1" t="s">
        <v>82</v>
      </c>
      <c r="N93" s="1" t="s">
        <v>84</v>
      </c>
      <c r="O93" s="1" t="s">
        <v>325</v>
      </c>
      <c r="P93" s="1" t="s">
        <v>326</v>
      </c>
      <c r="Q93" s="1" t="s">
        <v>78</v>
      </c>
      <c r="R93" s="1" t="s">
        <v>101</v>
      </c>
      <c r="S93" s="1" t="s">
        <v>78</v>
      </c>
      <c r="T93" s="1" t="s">
        <v>87</v>
      </c>
      <c r="U93" s="1" t="s">
        <v>88</v>
      </c>
      <c r="V93" s="1" t="s">
        <v>89</v>
      </c>
      <c r="W93" s="1" t="s">
        <v>90</v>
      </c>
      <c r="X93" s="1" t="s">
        <v>87</v>
      </c>
      <c r="Y93">
        <v>0</v>
      </c>
      <c r="Z93">
        <v>0</v>
      </c>
      <c r="AA93" s="1" t="s">
        <v>82</v>
      </c>
      <c r="AB93">
        <v>1618.11</v>
      </c>
      <c r="AC93" s="1" t="s">
        <v>171</v>
      </c>
      <c r="AD93">
        <v>1</v>
      </c>
      <c r="AE93" s="1" t="s">
        <v>78</v>
      </c>
      <c r="AF93">
        <v>1703.9</v>
      </c>
      <c r="AG93" s="1" t="s">
        <v>101</v>
      </c>
      <c r="AH93" s="1" t="s">
        <v>82</v>
      </c>
      <c r="AI93" s="1" t="s">
        <v>82</v>
      </c>
      <c r="AJ93" s="1" t="s">
        <v>152</v>
      </c>
      <c r="AK93" s="1" t="s">
        <v>82</v>
      </c>
      <c r="AL93" s="1" t="s">
        <v>82</v>
      </c>
      <c r="AM93" s="1" t="s">
        <v>82</v>
      </c>
      <c r="AN93" s="1" t="s">
        <v>93</v>
      </c>
      <c r="AO93">
        <v>12</v>
      </c>
    </row>
    <row r="94" spans="1:41" x14ac:dyDescent="0.25">
      <c r="A94">
        <v>532</v>
      </c>
      <c r="B94" s="1" t="s">
        <v>139</v>
      </c>
      <c r="C94" s="2">
        <v>44402.69972222222</v>
      </c>
      <c r="D94" s="1" t="s">
        <v>78</v>
      </c>
      <c r="E94">
        <v>361</v>
      </c>
      <c r="F94" s="1" t="s">
        <v>79</v>
      </c>
      <c r="G94" s="1" t="s">
        <v>327</v>
      </c>
      <c r="H94" s="1" t="s">
        <v>122</v>
      </c>
      <c r="I94" s="1" t="s">
        <v>82</v>
      </c>
      <c r="J94" s="1" t="s">
        <v>82</v>
      </c>
      <c r="K94" s="1" t="s">
        <v>328</v>
      </c>
      <c r="L94" s="1" t="s">
        <v>286</v>
      </c>
      <c r="M94" s="1" t="s">
        <v>82</v>
      </c>
      <c r="N94" s="1" t="s">
        <v>84</v>
      </c>
      <c r="O94" s="1" t="s">
        <v>329</v>
      </c>
      <c r="P94" s="1" t="s">
        <v>330</v>
      </c>
      <c r="Q94" s="1" t="s">
        <v>78</v>
      </c>
      <c r="R94" s="1" t="s">
        <v>101</v>
      </c>
      <c r="S94" s="1" t="s">
        <v>78</v>
      </c>
      <c r="T94" s="1" t="s">
        <v>87</v>
      </c>
      <c r="U94" s="1" t="s">
        <v>88</v>
      </c>
      <c r="V94" s="1" t="s">
        <v>89</v>
      </c>
      <c r="W94" s="1" t="s">
        <v>90</v>
      </c>
      <c r="X94" s="1" t="s">
        <v>87</v>
      </c>
      <c r="Y94">
        <v>0</v>
      </c>
      <c r="Z94">
        <v>0</v>
      </c>
      <c r="AA94" s="1" t="s">
        <v>82</v>
      </c>
      <c r="AB94">
        <v>1093.73</v>
      </c>
      <c r="AC94" s="1" t="s">
        <v>171</v>
      </c>
      <c r="AD94">
        <v>1</v>
      </c>
      <c r="AE94" s="1" t="s">
        <v>78</v>
      </c>
      <c r="AF94">
        <v>0</v>
      </c>
      <c r="AG94" s="1" t="s">
        <v>101</v>
      </c>
      <c r="AH94" s="1" t="s">
        <v>84</v>
      </c>
      <c r="AI94" s="1" t="s">
        <v>82</v>
      </c>
      <c r="AJ94" s="1" t="s">
        <v>152</v>
      </c>
      <c r="AK94" s="1" t="s">
        <v>82</v>
      </c>
      <c r="AL94" s="1" t="s">
        <v>82</v>
      </c>
      <c r="AM94" s="1" t="s">
        <v>82</v>
      </c>
      <c r="AN94" s="1" t="s">
        <v>93</v>
      </c>
      <c r="AO94">
        <v>12</v>
      </c>
    </row>
    <row r="95" spans="1:41" x14ac:dyDescent="0.25">
      <c r="A95">
        <v>533</v>
      </c>
      <c r="B95" s="1" t="s">
        <v>77</v>
      </c>
      <c r="C95" s="2">
        <v>44477.652928240743</v>
      </c>
      <c r="D95" s="1" t="s">
        <v>78</v>
      </c>
      <c r="E95">
        <v>355</v>
      </c>
      <c r="F95" s="1" t="s">
        <v>79</v>
      </c>
      <c r="G95" s="1" t="s">
        <v>235</v>
      </c>
      <c r="H95" s="1" t="s">
        <v>122</v>
      </c>
      <c r="I95" s="1" t="s">
        <v>82</v>
      </c>
      <c r="J95" s="1" t="s">
        <v>82</v>
      </c>
      <c r="K95" s="1" t="s">
        <v>209</v>
      </c>
      <c r="L95" s="1" t="s">
        <v>331</v>
      </c>
      <c r="M95" s="1" t="s">
        <v>82</v>
      </c>
      <c r="N95" s="1" t="s">
        <v>84</v>
      </c>
      <c r="O95" s="1" t="s">
        <v>288</v>
      </c>
      <c r="P95" s="1" t="s">
        <v>332</v>
      </c>
      <c r="Q95" s="1" t="s">
        <v>78</v>
      </c>
      <c r="R95" s="1" t="s">
        <v>101</v>
      </c>
      <c r="S95" s="1" t="s">
        <v>78</v>
      </c>
      <c r="T95" s="1" t="s">
        <v>87</v>
      </c>
      <c r="U95" s="1" t="s">
        <v>88</v>
      </c>
      <c r="V95" s="1" t="s">
        <v>89</v>
      </c>
      <c r="W95" s="1" t="s">
        <v>90</v>
      </c>
      <c r="X95" s="1" t="s">
        <v>87</v>
      </c>
      <c r="Y95">
        <v>0</v>
      </c>
      <c r="Z95">
        <v>0</v>
      </c>
      <c r="AA95" s="1" t="s">
        <v>82</v>
      </c>
      <c r="AB95">
        <v>3016.46</v>
      </c>
      <c r="AC95" s="1" t="s">
        <v>171</v>
      </c>
      <c r="AD95">
        <v>1</v>
      </c>
      <c r="AE95" s="1" t="s">
        <v>78</v>
      </c>
      <c r="AF95">
        <v>0</v>
      </c>
      <c r="AG95" s="1" t="s">
        <v>101</v>
      </c>
      <c r="AH95" s="1" t="s">
        <v>84</v>
      </c>
      <c r="AI95" s="1" t="s">
        <v>82</v>
      </c>
      <c r="AJ95" s="1" t="s">
        <v>152</v>
      </c>
      <c r="AK95" s="1" t="s">
        <v>82</v>
      </c>
      <c r="AL95" s="1" t="s">
        <v>82</v>
      </c>
      <c r="AM95" s="1" t="s">
        <v>82</v>
      </c>
      <c r="AN95" s="1" t="s">
        <v>93</v>
      </c>
      <c r="AO95">
        <v>12</v>
      </c>
    </row>
    <row r="96" spans="1:41" x14ac:dyDescent="0.25">
      <c r="A96">
        <v>534</v>
      </c>
      <c r="B96" s="1" t="s">
        <v>121</v>
      </c>
      <c r="C96" s="2">
        <v>44524.599039351851</v>
      </c>
      <c r="D96" s="1" t="s">
        <v>78</v>
      </c>
      <c r="E96">
        <v>347</v>
      </c>
      <c r="F96" s="1" t="s">
        <v>94</v>
      </c>
      <c r="G96" s="1" t="s">
        <v>140</v>
      </c>
      <c r="H96" s="1" t="s">
        <v>122</v>
      </c>
      <c r="I96" s="1" t="s">
        <v>82</v>
      </c>
      <c r="J96" s="1" t="s">
        <v>82</v>
      </c>
      <c r="K96" s="1" t="s">
        <v>144</v>
      </c>
      <c r="L96" s="1" t="s">
        <v>145</v>
      </c>
      <c r="M96" s="1" t="s">
        <v>82</v>
      </c>
      <c r="N96" s="1" t="s">
        <v>84</v>
      </c>
      <c r="O96" s="1" t="s">
        <v>147</v>
      </c>
      <c r="P96" s="1" t="s">
        <v>333</v>
      </c>
      <c r="Q96" s="1" t="s">
        <v>78</v>
      </c>
      <c r="R96" s="1" t="s">
        <v>334</v>
      </c>
      <c r="S96" s="1" t="s">
        <v>78</v>
      </c>
      <c r="T96" s="1" t="s">
        <v>87</v>
      </c>
      <c r="U96" s="1" t="s">
        <v>82</v>
      </c>
      <c r="V96" s="1" t="s">
        <v>89</v>
      </c>
      <c r="W96" s="1" t="s">
        <v>90</v>
      </c>
      <c r="X96" s="1" t="s">
        <v>87</v>
      </c>
      <c r="Y96">
        <v>0</v>
      </c>
      <c r="Z96">
        <v>0</v>
      </c>
      <c r="AA96" s="1" t="s">
        <v>82</v>
      </c>
      <c r="AB96">
        <v>3132.99</v>
      </c>
      <c r="AC96" s="1" t="s">
        <v>171</v>
      </c>
      <c r="AD96">
        <v>1</v>
      </c>
      <c r="AE96" s="1" t="s">
        <v>78</v>
      </c>
      <c r="AF96">
        <v>0</v>
      </c>
      <c r="AG96" s="1" t="s">
        <v>101</v>
      </c>
      <c r="AH96" s="1" t="s">
        <v>84</v>
      </c>
      <c r="AI96" s="1" t="s">
        <v>82</v>
      </c>
      <c r="AJ96" s="1" t="s">
        <v>152</v>
      </c>
      <c r="AK96" s="1" t="s">
        <v>82</v>
      </c>
      <c r="AL96" s="1" t="s">
        <v>82</v>
      </c>
      <c r="AM96" s="1" t="s">
        <v>82</v>
      </c>
      <c r="AN96" s="1" t="s">
        <v>93</v>
      </c>
      <c r="AO96">
        <v>12</v>
      </c>
    </row>
    <row r="97" spans="1:41" x14ac:dyDescent="0.25">
      <c r="A97">
        <v>535</v>
      </c>
      <c r="B97" s="1" t="s">
        <v>77</v>
      </c>
      <c r="C97" s="2">
        <v>44413.605324074073</v>
      </c>
      <c r="D97" s="1" t="s">
        <v>78</v>
      </c>
      <c r="E97">
        <v>347</v>
      </c>
      <c r="F97" s="1" t="s">
        <v>79</v>
      </c>
      <c r="G97" s="1" t="s">
        <v>140</v>
      </c>
      <c r="H97" s="1" t="s">
        <v>106</v>
      </c>
      <c r="I97" s="1" t="s">
        <v>82</v>
      </c>
      <c r="J97" s="1" t="s">
        <v>82</v>
      </c>
      <c r="K97" s="1" t="s">
        <v>291</v>
      </c>
      <c r="L97" s="1" t="s">
        <v>145</v>
      </c>
      <c r="M97" s="1" t="s">
        <v>335</v>
      </c>
      <c r="N97" s="1" t="s">
        <v>336</v>
      </c>
      <c r="O97" s="1" t="s">
        <v>147</v>
      </c>
      <c r="P97" s="1" t="s">
        <v>337</v>
      </c>
      <c r="Q97" s="1" t="s">
        <v>101</v>
      </c>
      <c r="R97" s="1" t="s">
        <v>101</v>
      </c>
      <c r="S97" s="1" t="s">
        <v>78</v>
      </c>
      <c r="T97" s="1" t="s">
        <v>87</v>
      </c>
      <c r="U97" s="1" t="s">
        <v>114</v>
      </c>
      <c r="V97" s="1" t="s">
        <v>89</v>
      </c>
      <c r="W97" s="1" t="s">
        <v>90</v>
      </c>
      <c r="X97" s="1" t="s">
        <v>87</v>
      </c>
      <c r="Y97">
        <v>0</v>
      </c>
      <c r="Z97">
        <v>0</v>
      </c>
      <c r="AA97" s="1" t="s">
        <v>82</v>
      </c>
      <c r="AB97">
        <v>3132.99</v>
      </c>
      <c r="AC97" s="1" t="s">
        <v>171</v>
      </c>
      <c r="AD97">
        <v>1</v>
      </c>
      <c r="AE97" s="1" t="s">
        <v>78</v>
      </c>
      <c r="AF97">
        <v>4132.2299999999996</v>
      </c>
      <c r="AG97" s="1" t="s">
        <v>101</v>
      </c>
      <c r="AH97" s="1" t="s">
        <v>82</v>
      </c>
      <c r="AI97" s="1" t="s">
        <v>82</v>
      </c>
      <c r="AJ97" s="1" t="s">
        <v>152</v>
      </c>
      <c r="AK97" s="1" t="s">
        <v>82</v>
      </c>
      <c r="AL97" s="1" t="s">
        <v>82</v>
      </c>
      <c r="AM97" s="1" t="s">
        <v>82</v>
      </c>
      <c r="AN97" s="1" t="s">
        <v>93</v>
      </c>
      <c r="AO97">
        <v>475</v>
      </c>
    </row>
    <row r="98" spans="1:41" x14ac:dyDescent="0.25">
      <c r="A98">
        <v>536</v>
      </c>
      <c r="B98" s="1" t="s">
        <v>121</v>
      </c>
      <c r="C98" s="2">
        <v>44575.645960648151</v>
      </c>
      <c r="D98" s="1" t="s">
        <v>78</v>
      </c>
      <c r="E98">
        <v>349</v>
      </c>
      <c r="F98" s="1" t="s">
        <v>94</v>
      </c>
      <c r="G98" s="1" t="s">
        <v>338</v>
      </c>
      <c r="H98" s="1" t="s">
        <v>122</v>
      </c>
      <c r="I98" s="1" t="s">
        <v>82</v>
      </c>
      <c r="J98" s="1" t="s">
        <v>82</v>
      </c>
      <c r="K98" s="1" t="s">
        <v>339</v>
      </c>
      <c r="L98" s="1" t="s">
        <v>328</v>
      </c>
      <c r="M98" s="1" t="s">
        <v>82</v>
      </c>
      <c r="N98" s="1" t="s">
        <v>84</v>
      </c>
      <c r="O98" s="1" t="s">
        <v>340</v>
      </c>
      <c r="P98" s="1" t="s">
        <v>341</v>
      </c>
      <c r="Q98" s="1" t="s">
        <v>78</v>
      </c>
      <c r="R98" s="1" t="s">
        <v>101</v>
      </c>
      <c r="S98" s="1" t="s">
        <v>78</v>
      </c>
      <c r="T98" s="1" t="s">
        <v>87</v>
      </c>
      <c r="U98" s="1" t="s">
        <v>88</v>
      </c>
      <c r="V98" s="1" t="s">
        <v>89</v>
      </c>
      <c r="W98" s="1" t="s">
        <v>90</v>
      </c>
      <c r="X98" s="1" t="s">
        <v>87</v>
      </c>
      <c r="Y98">
        <v>0</v>
      </c>
      <c r="Z98">
        <v>0</v>
      </c>
      <c r="AA98" s="1" t="s">
        <v>82</v>
      </c>
      <c r="AB98">
        <v>3540.84</v>
      </c>
      <c r="AC98" s="1" t="s">
        <v>171</v>
      </c>
      <c r="AD98">
        <v>1</v>
      </c>
      <c r="AE98" s="1" t="s">
        <v>78</v>
      </c>
      <c r="AF98">
        <v>0</v>
      </c>
      <c r="AG98" s="1" t="s">
        <v>101</v>
      </c>
      <c r="AH98" s="1" t="s">
        <v>151</v>
      </c>
      <c r="AI98" s="1" t="s">
        <v>82</v>
      </c>
      <c r="AJ98" s="1" t="s">
        <v>152</v>
      </c>
      <c r="AK98" s="1" t="s">
        <v>82</v>
      </c>
      <c r="AL98" s="1" t="s">
        <v>82</v>
      </c>
      <c r="AM98" s="1" t="s">
        <v>82</v>
      </c>
      <c r="AN98" s="1" t="s">
        <v>93</v>
      </c>
      <c r="AO98">
        <v>12</v>
      </c>
    </row>
    <row r="99" spans="1:41" x14ac:dyDescent="0.25">
      <c r="A99">
        <v>537</v>
      </c>
      <c r="B99" s="1" t="s">
        <v>139</v>
      </c>
      <c r="C99" s="2">
        <v>44524.734467592592</v>
      </c>
      <c r="D99" s="1" t="s">
        <v>78</v>
      </c>
      <c r="E99">
        <v>307</v>
      </c>
      <c r="F99" s="1" t="s">
        <v>94</v>
      </c>
      <c r="G99" s="1" t="s">
        <v>242</v>
      </c>
      <c r="H99" s="1" t="s">
        <v>122</v>
      </c>
      <c r="I99" s="1" t="s">
        <v>82</v>
      </c>
      <c r="J99" s="1" t="s">
        <v>82</v>
      </c>
      <c r="K99" s="1" t="s">
        <v>342</v>
      </c>
      <c r="L99" s="1" t="s">
        <v>343</v>
      </c>
      <c r="M99" s="1" t="s">
        <v>82</v>
      </c>
      <c r="N99" s="1" t="s">
        <v>84</v>
      </c>
      <c r="O99" s="1" t="s">
        <v>344</v>
      </c>
      <c r="P99" s="1" t="s">
        <v>345</v>
      </c>
      <c r="Q99" s="1" t="s">
        <v>78</v>
      </c>
      <c r="R99" s="1" t="s">
        <v>101</v>
      </c>
      <c r="S99" s="1" t="s">
        <v>78</v>
      </c>
      <c r="T99" s="1" t="s">
        <v>87</v>
      </c>
      <c r="U99" s="1" t="s">
        <v>88</v>
      </c>
      <c r="V99" s="1" t="s">
        <v>89</v>
      </c>
      <c r="W99" s="1" t="s">
        <v>90</v>
      </c>
      <c r="X99" s="1" t="s">
        <v>87</v>
      </c>
      <c r="Y99">
        <v>0</v>
      </c>
      <c r="Z99">
        <v>0</v>
      </c>
      <c r="AA99" s="1" t="s">
        <v>82</v>
      </c>
      <c r="AB99">
        <v>1792.9</v>
      </c>
      <c r="AC99" s="1" t="s">
        <v>171</v>
      </c>
      <c r="AD99">
        <v>1</v>
      </c>
      <c r="AE99" s="1" t="s">
        <v>78</v>
      </c>
      <c r="AF99">
        <v>0</v>
      </c>
      <c r="AG99" s="1" t="s">
        <v>101</v>
      </c>
      <c r="AH99" s="1" t="s">
        <v>151</v>
      </c>
      <c r="AI99" s="1" t="s">
        <v>82</v>
      </c>
      <c r="AJ99" s="1" t="s">
        <v>152</v>
      </c>
      <c r="AK99" s="1" t="s">
        <v>82</v>
      </c>
      <c r="AL99" s="1" t="s">
        <v>82</v>
      </c>
      <c r="AM99" s="1" t="s">
        <v>82</v>
      </c>
      <c r="AN99" s="1" t="s">
        <v>93</v>
      </c>
      <c r="AO99">
        <v>12</v>
      </c>
    </row>
    <row r="100" spans="1:41" x14ac:dyDescent="0.25">
      <c r="A100">
        <v>538</v>
      </c>
      <c r="B100" s="1" t="s">
        <v>139</v>
      </c>
      <c r="C100" s="2">
        <v>44484.44703703704</v>
      </c>
      <c r="D100" s="1" t="s">
        <v>78</v>
      </c>
      <c r="E100">
        <v>337</v>
      </c>
      <c r="F100" s="1" t="s">
        <v>213</v>
      </c>
      <c r="G100" s="1" t="s">
        <v>249</v>
      </c>
      <c r="H100" s="1" t="s">
        <v>122</v>
      </c>
      <c r="I100" s="1" t="s">
        <v>82</v>
      </c>
      <c r="J100" s="1" t="s">
        <v>82</v>
      </c>
      <c r="K100" s="1" t="s">
        <v>318</v>
      </c>
      <c r="L100" s="1" t="s">
        <v>346</v>
      </c>
      <c r="M100" s="1" t="s">
        <v>82</v>
      </c>
      <c r="N100" s="1" t="s">
        <v>84</v>
      </c>
      <c r="O100" s="1" t="s">
        <v>304</v>
      </c>
      <c r="P100" s="1" t="s">
        <v>347</v>
      </c>
      <c r="Q100" s="1" t="s">
        <v>78</v>
      </c>
      <c r="R100" s="1" t="s">
        <v>101</v>
      </c>
      <c r="S100" s="1" t="s">
        <v>78</v>
      </c>
      <c r="T100" s="1" t="s">
        <v>87</v>
      </c>
      <c r="U100" s="1" t="s">
        <v>88</v>
      </c>
      <c r="V100" s="1" t="s">
        <v>89</v>
      </c>
      <c r="W100" s="1" t="s">
        <v>90</v>
      </c>
      <c r="X100" s="1" t="s">
        <v>87</v>
      </c>
      <c r="Y100">
        <v>0</v>
      </c>
      <c r="Z100">
        <v>0</v>
      </c>
      <c r="AA100" s="1" t="s">
        <v>82</v>
      </c>
      <c r="AB100">
        <v>1851.17</v>
      </c>
      <c r="AC100" s="1" t="s">
        <v>171</v>
      </c>
      <c r="AD100">
        <v>1</v>
      </c>
      <c r="AE100" s="1" t="s">
        <v>78</v>
      </c>
      <c r="AF100">
        <v>0</v>
      </c>
      <c r="AG100" s="1" t="s">
        <v>101</v>
      </c>
      <c r="AH100" s="1" t="s">
        <v>84</v>
      </c>
      <c r="AI100" s="1" t="s">
        <v>82</v>
      </c>
      <c r="AJ100" s="1" t="s">
        <v>152</v>
      </c>
      <c r="AK100" s="1" t="s">
        <v>82</v>
      </c>
      <c r="AL100" s="1" t="s">
        <v>82</v>
      </c>
      <c r="AM100" s="1" t="s">
        <v>82</v>
      </c>
      <c r="AN100" s="1" t="s">
        <v>93</v>
      </c>
      <c r="AO100">
        <v>12</v>
      </c>
    </row>
    <row r="101" spans="1:41" x14ac:dyDescent="0.25">
      <c r="A101">
        <v>539</v>
      </c>
      <c r="B101" s="1" t="s">
        <v>139</v>
      </c>
      <c r="C101" s="2">
        <v>44484.447731481479</v>
      </c>
      <c r="D101" s="1" t="s">
        <v>78</v>
      </c>
      <c r="E101">
        <v>337</v>
      </c>
      <c r="F101" s="1" t="s">
        <v>213</v>
      </c>
      <c r="G101" s="1" t="s">
        <v>249</v>
      </c>
      <c r="H101" s="1" t="s">
        <v>122</v>
      </c>
      <c r="I101" s="1" t="s">
        <v>82</v>
      </c>
      <c r="J101" s="1" t="s">
        <v>82</v>
      </c>
      <c r="K101" s="1" t="s">
        <v>318</v>
      </c>
      <c r="L101" s="1" t="s">
        <v>346</v>
      </c>
      <c r="M101" s="1" t="s">
        <v>82</v>
      </c>
      <c r="N101" s="1" t="s">
        <v>84</v>
      </c>
      <c r="O101" s="1" t="s">
        <v>304</v>
      </c>
      <c r="P101" s="1" t="s">
        <v>348</v>
      </c>
      <c r="Q101" s="1" t="s">
        <v>78</v>
      </c>
      <c r="R101" s="1" t="s">
        <v>101</v>
      </c>
      <c r="S101" s="1" t="s">
        <v>78</v>
      </c>
      <c r="T101" s="1" t="s">
        <v>87</v>
      </c>
      <c r="U101" s="1" t="s">
        <v>88</v>
      </c>
      <c r="V101" s="1" t="s">
        <v>89</v>
      </c>
      <c r="W101" s="1" t="s">
        <v>90</v>
      </c>
      <c r="X101" s="1" t="s">
        <v>87</v>
      </c>
      <c r="Y101">
        <v>0</v>
      </c>
      <c r="Z101">
        <v>0</v>
      </c>
      <c r="AA101" s="1" t="s">
        <v>82</v>
      </c>
      <c r="AB101">
        <v>1851.17</v>
      </c>
      <c r="AC101" s="1" t="s">
        <v>171</v>
      </c>
      <c r="AD101">
        <v>1</v>
      </c>
      <c r="AE101" s="1" t="s">
        <v>78</v>
      </c>
      <c r="AF101">
        <v>0</v>
      </c>
      <c r="AG101" s="1" t="s">
        <v>101</v>
      </c>
      <c r="AH101" s="1" t="s">
        <v>84</v>
      </c>
      <c r="AI101" s="1" t="s">
        <v>82</v>
      </c>
      <c r="AJ101" s="1" t="s">
        <v>152</v>
      </c>
      <c r="AK101" s="1" t="s">
        <v>82</v>
      </c>
      <c r="AL101" s="1" t="s">
        <v>82</v>
      </c>
      <c r="AM101" s="1" t="s">
        <v>82</v>
      </c>
      <c r="AN101" s="1" t="s">
        <v>93</v>
      </c>
      <c r="AO101">
        <v>12</v>
      </c>
    </row>
    <row r="102" spans="1:41" x14ac:dyDescent="0.25">
      <c r="A102">
        <v>540</v>
      </c>
      <c r="B102" s="1" t="s">
        <v>77</v>
      </c>
      <c r="C102" s="2">
        <v>44446.767256944448</v>
      </c>
      <c r="D102" s="1" t="s">
        <v>78</v>
      </c>
      <c r="E102">
        <v>307</v>
      </c>
      <c r="F102" s="1" t="s">
        <v>94</v>
      </c>
      <c r="G102" s="1" t="s">
        <v>117</v>
      </c>
      <c r="H102" s="1" t="s">
        <v>106</v>
      </c>
      <c r="I102" s="1" t="s">
        <v>82</v>
      </c>
      <c r="J102" s="1" t="s">
        <v>82</v>
      </c>
      <c r="K102" s="1" t="s">
        <v>342</v>
      </c>
      <c r="L102" s="1" t="s">
        <v>343</v>
      </c>
      <c r="M102" s="1" t="s">
        <v>349</v>
      </c>
      <c r="N102" s="1" t="s">
        <v>350</v>
      </c>
      <c r="O102" s="1" t="s">
        <v>344</v>
      </c>
      <c r="P102" s="1" t="s">
        <v>351</v>
      </c>
      <c r="Q102" s="1" t="s">
        <v>78</v>
      </c>
      <c r="R102" s="1" t="s">
        <v>101</v>
      </c>
      <c r="S102" s="1" t="s">
        <v>78</v>
      </c>
      <c r="T102" s="1" t="s">
        <v>87</v>
      </c>
      <c r="U102" s="1" t="s">
        <v>88</v>
      </c>
      <c r="V102" s="1" t="s">
        <v>89</v>
      </c>
      <c r="W102" s="1" t="s">
        <v>90</v>
      </c>
      <c r="X102" s="1" t="s">
        <v>87</v>
      </c>
      <c r="Y102">
        <v>0</v>
      </c>
      <c r="Z102">
        <v>0</v>
      </c>
      <c r="AA102" s="1" t="s">
        <v>82</v>
      </c>
      <c r="AB102">
        <v>1792.9</v>
      </c>
      <c r="AC102" s="1" t="s">
        <v>171</v>
      </c>
      <c r="AD102">
        <v>1</v>
      </c>
      <c r="AE102" s="1" t="s">
        <v>78</v>
      </c>
      <c r="AF102">
        <v>2561.98</v>
      </c>
      <c r="AG102" s="1" t="s">
        <v>101</v>
      </c>
      <c r="AH102" s="1" t="s">
        <v>84</v>
      </c>
      <c r="AI102" s="1" t="s">
        <v>82</v>
      </c>
      <c r="AJ102" s="1" t="s">
        <v>152</v>
      </c>
      <c r="AK102" s="1" t="s">
        <v>82</v>
      </c>
      <c r="AL102" s="1" t="s">
        <v>82</v>
      </c>
      <c r="AM102" s="1" t="s">
        <v>82</v>
      </c>
      <c r="AN102" s="1" t="s">
        <v>93</v>
      </c>
      <c r="AO102">
        <v>618</v>
      </c>
    </row>
    <row r="103" spans="1:41" x14ac:dyDescent="0.25">
      <c r="A103">
        <v>541</v>
      </c>
      <c r="B103" s="1" t="s">
        <v>181</v>
      </c>
      <c r="C103" s="2">
        <v>44441.647511574076</v>
      </c>
      <c r="D103" s="1" t="s">
        <v>78</v>
      </c>
      <c r="E103">
        <v>402</v>
      </c>
      <c r="F103" s="1" t="s">
        <v>156</v>
      </c>
      <c r="G103" s="1" t="s">
        <v>352</v>
      </c>
      <c r="H103" s="1" t="s">
        <v>122</v>
      </c>
      <c r="I103" s="1" t="s">
        <v>82</v>
      </c>
      <c r="J103" s="1" t="s">
        <v>82</v>
      </c>
      <c r="K103" s="1" t="s">
        <v>342</v>
      </c>
      <c r="L103" s="1" t="s">
        <v>353</v>
      </c>
      <c r="M103" s="1" t="s">
        <v>82</v>
      </c>
      <c r="N103" s="1" t="s">
        <v>84</v>
      </c>
      <c r="O103" s="1" t="s">
        <v>354</v>
      </c>
      <c r="P103" s="1" t="s">
        <v>355</v>
      </c>
      <c r="Q103" s="1" t="s">
        <v>78</v>
      </c>
      <c r="R103" s="1" t="s">
        <v>101</v>
      </c>
      <c r="S103" s="1" t="s">
        <v>78</v>
      </c>
      <c r="T103" s="1" t="s">
        <v>87</v>
      </c>
      <c r="U103" s="1" t="s">
        <v>88</v>
      </c>
      <c r="V103" s="1" t="s">
        <v>89</v>
      </c>
      <c r="W103" s="1" t="s">
        <v>90</v>
      </c>
      <c r="X103" s="1" t="s">
        <v>87</v>
      </c>
      <c r="Y103">
        <v>0</v>
      </c>
      <c r="Z103">
        <v>0</v>
      </c>
      <c r="AA103" s="1" t="s">
        <v>82</v>
      </c>
      <c r="AB103">
        <v>1734.64</v>
      </c>
      <c r="AC103" s="1" t="s">
        <v>171</v>
      </c>
      <c r="AD103">
        <v>1</v>
      </c>
      <c r="AE103" s="1" t="s">
        <v>133</v>
      </c>
      <c r="AF103">
        <v>0</v>
      </c>
      <c r="AG103" s="1" t="s">
        <v>101</v>
      </c>
      <c r="AH103" s="1" t="s">
        <v>84</v>
      </c>
      <c r="AI103" s="1" t="s">
        <v>82</v>
      </c>
      <c r="AJ103" s="1" t="s">
        <v>152</v>
      </c>
      <c r="AK103" s="1" t="s">
        <v>82</v>
      </c>
      <c r="AL103" s="1" t="s">
        <v>82</v>
      </c>
      <c r="AM103" s="1" t="s">
        <v>82</v>
      </c>
      <c r="AN103" s="1" t="s">
        <v>93</v>
      </c>
      <c r="AO103">
        <v>12</v>
      </c>
    </row>
    <row r="104" spans="1:41" x14ac:dyDescent="0.25">
      <c r="A104">
        <v>542</v>
      </c>
      <c r="B104" s="1" t="s">
        <v>139</v>
      </c>
      <c r="C104" s="2">
        <v>44484.445671296293</v>
      </c>
      <c r="D104" s="1" t="s">
        <v>78</v>
      </c>
      <c r="E104">
        <v>550</v>
      </c>
      <c r="F104" s="1" t="s">
        <v>213</v>
      </c>
      <c r="G104" s="1" t="s">
        <v>135</v>
      </c>
      <c r="H104" s="1" t="s">
        <v>122</v>
      </c>
      <c r="I104" s="1" t="s">
        <v>82</v>
      </c>
      <c r="J104" s="1" t="s">
        <v>82</v>
      </c>
      <c r="K104" s="1" t="s">
        <v>270</v>
      </c>
      <c r="L104" s="1" t="s">
        <v>346</v>
      </c>
      <c r="M104" s="1" t="s">
        <v>82</v>
      </c>
      <c r="N104" s="1" t="s">
        <v>84</v>
      </c>
      <c r="O104" s="1" t="s">
        <v>2034</v>
      </c>
      <c r="P104" s="1" t="s">
        <v>356</v>
      </c>
      <c r="Q104" s="1" t="s">
        <v>78</v>
      </c>
      <c r="R104" s="1" t="s">
        <v>101</v>
      </c>
      <c r="S104" s="1" t="s">
        <v>78</v>
      </c>
      <c r="T104" s="1" t="s">
        <v>87</v>
      </c>
      <c r="U104" s="1" t="s">
        <v>88</v>
      </c>
      <c r="V104" s="1" t="s">
        <v>89</v>
      </c>
      <c r="W104" s="1" t="s">
        <v>90</v>
      </c>
      <c r="X104" s="1" t="s">
        <v>87</v>
      </c>
      <c r="Y104">
        <v>0</v>
      </c>
      <c r="Z104">
        <v>0</v>
      </c>
      <c r="AA104" s="1" t="s">
        <v>82</v>
      </c>
      <c r="AB104">
        <v>1574.4</v>
      </c>
      <c r="AC104" s="1" t="s">
        <v>171</v>
      </c>
      <c r="AD104">
        <v>1</v>
      </c>
      <c r="AE104" s="1" t="s">
        <v>78</v>
      </c>
      <c r="AF104">
        <v>0</v>
      </c>
      <c r="AG104" s="1" t="s">
        <v>101</v>
      </c>
      <c r="AH104" s="1" t="s">
        <v>84</v>
      </c>
      <c r="AI104" s="1" t="s">
        <v>82</v>
      </c>
      <c r="AJ104" s="1" t="s">
        <v>152</v>
      </c>
      <c r="AK104" s="1" t="s">
        <v>82</v>
      </c>
      <c r="AL104" s="1" t="s">
        <v>82</v>
      </c>
      <c r="AM104" s="1" t="s">
        <v>82</v>
      </c>
      <c r="AN104" s="1" t="s">
        <v>93</v>
      </c>
      <c r="AO104">
        <v>12</v>
      </c>
    </row>
    <row r="105" spans="1:41" x14ac:dyDescent="0.25">
      <c r="A105">
        <v>543</v>
      </c>
      <c r="B105" s="1" t="s">
        <v>121</v>
      </c>
      <c r="C105" s="2">
        <v>44530.5075</v>
      </c>
      <c r="D105" s="1" t="s">
        <v>78</v>
      </c>
      <c r="E105">
        <v>550</v>
      </c>
      <c r="F105" s="1" t="s">
        <v>213</v>
      </c>
      <c r="G105" s="1" t="s">
        <v>135</v>
      </c>
      <c r="H105" s="1" t="s">
        <v>122</v>
      </c>
      <c r="I105" s="1" t="s">
        <v>82</v>
      </c>
      <c r="J105" s="1" t="s">
        <v>82</v>
      </c>
      <c r="K105" s="1" t="s">
        <v>270</v>
      </c>
      <c r="L105" s="1" t="s">
        <v>346</v>
      </c>
      <c r="M105" s="1" t="s">
        <v>82</v>
      </c>
      <c r="N105" s="1" t="s">
        <v>84</v>
      </c>
      <c r="O105" s="1" t="s">
        <v>2034</v>
      </c>
      <c r="P105" s="1" t="s">
        <v>357</v>
      </c>
      <c r="Q105" s="1" t="s">
        <v>78</v>
      </c>
      <c r="R105" s="1" t="s">
        <v>358</v>
      </c>
      <c r="S105" s="1" t="s">
        <v>78</v>
      </c>
      <c r="T105" s="1" t="s">
        <v>87</v>
      </c>
      <c r="U105" s="1" t="s">
        <v>88</v>
      </c>
      <c r="V105" s="1" t="s">
        <v>89</v>
      </c>
      <c r="W105" s="1" t="s">
        <v>90</v>
      </c>
      <c r="X105" s="1" t="s">
        <v>87</v>
      </c>
      <c r="Y105">
        <v>0</v>
      </c>
      <c r="Z105">
        <v>0</v>
      </c>
      <c r="AA105" s="1" t="s">
        <v>82</v>
      </c>
      <c r="AB105">
        <v>1574.4</v>
      </c>
      <c r="AC105" s="1" t="s">
        <v>171</v>
      </c>
      <c r="AD105">
        <v>1</v>
      </c>
      <c r="AE105" s="1" t="s">
        <v>78</v>
      </c>
      <c r="AF105">
        <v>0</v>
      </c>
      <c r="AG105" s="1" t="s">
        <v>101</v>
      </c>
      <c r="AH105" s="1" t="s">
        <v>84</v>
      </c>
      <c r="AI105" s="1" t="s">
        <v>82</v>
      </c>
      <c r="AJ105" s="1" t="s">
        <v>152</v>
      </c>
      <c r="AK105" s="1" t="s">
        <v>82</v>
      </c>
      <c r="AL105" s="1" t="s">
        <v>82</v>
      </c>
      <c r="AM105" s="1" t="s">
        <v>82</v>
      </c>
      <c r="AN105" s="1" t="s">
        <v>93</v>
      </c>
      <c r="AO105">
        <v>12</v>
      </c>
    </row>
    <row r="106" spans="1:41" x14ac:dyDescent="0.25">
      <c r="A106">
        <v>545</v>
      </c>
      <c r="B106" s="1" t="s">
        <v>181</v>
      </c>
      <c r="C106" s="2">
        <v>44438.477581018517</v>
      </c>
      <c r="D106" s="1" t="s">
        <v>78</v>
      </c>
      <c r="E106">
        <v>360</v>
      </c>
      <c r="F106" s="1" t="s">
        <v>94</v>
      </c>
      <c r="G106" s="1" t="s">
        <v>249</v>
      </c>
      <c r="H106" s="1" t="s">
        <v>122</v>
      </c>
      <c r="I106" s="1" t="s">
        <v>82</v>
      </c>
      <c r="J106" s="1" t="s">
        <v>82</v>
      </c>
      <c r="K106" s="1" t="s">
        <v>359</v>
      </c>
      <c r="L106" s="1" t="s">
        <v>360</v>
      </c>
      <c r="M106" s="1" t="s">
        <v>82</v>
      </c>
      <c r="N106" s="1" t="s">
        <v>84</v>
      </c>
      <c r="O106" s="1" t="s">
        <v>361</v>
      </c>
      <c r="P106" s="1" t="s">
        <v>362</v>
      </c>
      <c r="Q106" s="1" t="s">
        <v>78</v>
      </c>
      <c r="R106" s="1" t="s">
        <v>101</v>
      </c>
      <c r="S106" s="1" t="s">
        <v>78</v>
      </c>
      <c r="T106" s="1" t="s">
        <v>87</v>
      </c>
      <c r="U106" s="1" t="s">
        <v>82</v>
      </c>
      <c r="V106" s="1" t="s">
        <v>89</v>
      </c>
      <c r="W106" s="1" t="s">
        <v>90</v>
      </c>
      <c r="X106" s="1" t="s">
        <v>87</v>
      </c>
      <c r="Y106">
        <v>0</v>
      </c>
      <c r="Z106">
        <v>0</v>
      </c>
      <c r="AA106" s="1" t="s">
        <v>82</v>
      </c>
      <c r="AB106">
        <v>1035.47</v>
      </c>
      <c r="AC106" s="1" t="s">
        <v>171</v>
      </c>
      <c r="AD106">
        <v>1</v>
      </c>
      <c r="AE106" s="1" t="s">
        <v>78</v>
      </c>
      <c r="AF106">
        <v>0</v>
      </c>
      <c r="AG106" s="1" t="s">
        <v>101</v>
      </c>
      <c r="AH106" s="1" t="s">
        <v>84</v>
      </c>
      <c r="AI106" s="1" t="s">
        <v>82</v>
      </c>
      <c r="AJ106" s="1" t="s">
        <v>152</v>
      </c>
      <c r="AK106" s="1" t="s">
        <v>82</v>
      </c>
      <c r="AL106" s="1" t="s">
        <v>82</v>
      </c>
      <c r="AM106" s="1" t="s">
        <v>82</v>
      </c>
      <c r="AN106" s="1" t="s">
        <v>93</v>
      </c>
      <c r="AO106">
        <v>12</v>
      </c>
    </row>
    <row r="107" spans="1:41" x14ac:dyDescent="0.25">
      <c r="A107">
        <v>546</v>
      </c>
      <c r="B107" s="1" t="s">
        <v>181</v>
      </c>
      <c r="C107" s="2">
        <v>44438.488877314812</v>
      </c>
      <c r="D107" s="1" t="s">
        <v>78</v>
      </c>
      <c r="E107">
        <v>368</v>
      </c>
      <c r="F107" s="1" t="s">
        <v>79</v>
      </c>
      <c r="G107" s="1" t="s">
        <v>117</v>
      </c>
      <c r="H107" s="1" t="s">
        <v>122</v>
      </c>
      <c r="I107" s="1" t="s">
        <v>82</v>
      </c>
      <c r="J107" s="1" t="s">
        <v>82</v>
      </c>
      <c r="K107" s="1" t="s">
        <v>339</v>
      </c>
      <c r="L107" s="1" t="s">
        <v>363</v>
      </c>
      <c r="M107" s="1" t="s">
        <v>82</v>
      </c>
      <c r="N107" s="1" t="s">
        <v>84</v>
      </c>
      <c r="O107" s="1" t="s">
        <v>364</v>
      </c>
      <c r="P107" s="1" t="s">
        <v>365</v>
      </c>
      <c r="Q107" s="1" t="s">
        <v>78</v>
      </c>
      <c r="R107" s="1" t="s">
        <v>101</v>
      </c>
      <c r="S107" s="1" t="s">
        <v>78</v>
      </c>
      <c r="T107" s="1" t="s">
        <v>87</v>
      </c>
      <c r="U107" s="1" t="s">
        <v>88</v>
      </c>
      <c r="V107" s="1" t="s">
        <v>89</v>
      </c>
      <c r="W107" s="1" t="s">
        <v>90</v>
      </c>
      <c r="X107" s="1" t="s">
        <v>87</v>
      </c>
      <c r="Y107">
        <v>0</v>
      </c>
      <c r="Z107">
        <v>0</v>
      </c>
      <c r="AA107" s="1" t="s">
        <v>82</v>
      </c>
      <c r="AB107">
        <v>1909.43</v>
      </c>
      <c r="AC107" s="1" t="s">
        <v>171</v>
      </c>
      <c r="AD107">
        <v>1</v>
      </c>
      <c r="AE107" s="1" t="s">
        <v>78</v>
      </c>
      <c r="AF107">
        <v>0</v>
      </c>
      <c r="AG107" s="1" t="s">
        <v>101</v>
      </c>
      <c r="AH107" s="1" t="s">
        <v>84</v>
      </c>
      <c r="AI107" s="1" t="s">
        <v>82</v>
      </c>
      <c r="AJ107" s="1" t="s">
        <v>152</v>
      </c>
      <c r="AK107" s="1" t="s">
        <v>82</v>
      </c>
      <c r="AL107" s="1" t="s">
        <v>82</v>
      </c>
      <c r="AM107" s="1" t="s">
        <v>82</v>
      </c>
      <c r="AN107" s="1" t="s">
        <v>93</v>
      </c>
      <c r="AO107">
        <v>12</v>
      </c>
    </row>
    <row r="108" spans="1:41" x14ac:dyDescent="0.25">
      <c r="A108">
        <v>547</v>
      </c>
      <c r="B108" s="1" t="s">
        <v>77</v>
      </c>
      <c r="C108" s="2">
        <v>44434.777604166666</v>
      </c>
      <c r="D108" s="1" t="s">
        <v>78</v>
      </c>
      <c r="E108">
        <v>368</v>
      </c>
      <c r="F108" s="1" t="s">
        <v>94</v>
      </c>
      <c r="G108" s="1" t="s">
        <v>117</v>
      </c>
      <c r="H108" s="1" t="s">
        <v>122</v>
      </c>
      <c r="I108" s="1" t="s">
        <v>82</v>
      </c>
      <c r="J108" s="1" t="s">
        <v>82</v>
      </c>
      <c r="K108" s="1" t="s">
        <v>339</v>
      </c>
      <c r="L108" s="1" t="s">
        <v>363</v>
      </c>
      <c r="M108" s="1" t="s">
        <v>82</v>
      </c>
      <c r="N108" s="1" t="s">
        <v>84</v>
      </c>
      <c r="O108" s="1" t="s">
        <v>364</v>
      </c>
      <c r="P108" s="1" t="s">
        <v>366</v>
      </c>
      <c r="Q108" s="1" t="s">
        <v>78</v>
      </c>
      <c r="R108" s="1" t="s">
        <v>101</v>
      </c>
      <c r="S108" s="1" t="s">
        <v>78</v>
      </c>
      <c r="T108" s="1" t="s">
        <v>87</v>
      </c>
      <c r="U108" s="1" t="s">
        <v>88</v>
      </c>
      <c r="V108" s="1" t="s">
        <v>89</v>
      </c>
      <c r="W108" s="1" t="s">
        <v>90</v>
      </c>
      <c r="X108" s="1" t="s">
        <v>87</v>
      </c>
      <c r="Y108">
        <v>0</v>
      </c>
      <c r="Z108">
        <v>0</v>
      </c>
      <c r="AA108" s="1" t="s">
        <v>82</v>
      </c>
      <c r="AB108">
        <v>1909.43</v>
      </c>
      <c r="AC108" s="1" t="s">
        <v>171</v>
      </c>
      <c r="AD108">
        <v>1</v>
      </c>
      <c r="AE108" s="1" t="s">
        <v>78</v>
      </c>
      <c r="AF108">
        <v>0</v>
      </c>
      <c r="AG108" s="1" t="s">
        <v>101</v>
      </c>
      <c r="AH108" s="1" t="s">
        <v>151</v>
      </c>
      <c r="AI108" s="1" t="s">
        <v>82</v>
      </c>
      <c r="AJ108" s="1" t="s">
        <v>152</v>
      </c>
      <c r="AK108" s="1" t="s">
        <v>82</v>
      </c>
      <c r="AL108" s="1" t="s">
        <v>82</v>
      </c>
      <c r="AM108" s="1" t="s">
        <v>82</v>
      </c>
      <c r="AN108" s="1" t="s">
        <v>93</v>
      </c>
      <c r="AO108">
        <v>12</v>
      </c>
    </row>
    <row r="109" spans="1:41" x14ac:dyDescent="0.25">
      <c r="A109">
        <v>548</v>
      </c>
      <c r="B109" s="1" t="s">
        <v>77</v>
      </c>
      <c r="C109" s="2">
        <v>44434.772314814814</v>
      </c>
      <c r="D109" s="1" t="s">
        <v>78</v>
      </c>
      <c r="E109">
        <v>522</v>
      </c>
      <c r="F109" s="1" t="s">
        <v>213</v>
      </c>
      <c r="G109" s="1" t="s">
        <v>235</v>
      </c>
      <c r="H109" s="1" t="s">
        <v>122</v>
      </c>
      <c r="I109" s="1" t="s">
        <v>82</v>
      </c>
      <c r="J109" s="1" t="s">
        <v>82</v>
      </c>
      <c r="K109" s="1" t="s">
        <v>367</v>
      </c>
      <c r="L109" s="1" t="s">
        <v>368</v>
      </c>
      <c r="M109" s="1" t="s">
        <v>82</v>
      </c>
      <c r="N109" s="1" t="s">
        <v>84</v>
      </c>
      <c r="O109" s="1" t="s">
        <v>369</v>
      </c>
      <c r="P109" s="1" t="s">
        <v>370</v>
      </c>
      <c r="Q109" s="1" t="s">
        <v>78</v>
      </c>
      <c r="R109" s="1" t="s">
        <v>101</v>
      </c>
      <c r="S109" s="1" t="s">
        <v>78</v>
      </c>
      <c r="T109" s="1" t="s">
        <v>87</v>
      </c>
      <c r="U109" s="1" t="s">
        <v>88</v>
      </c>
      <c r="V109" s="1" t="s">
        <v>89</v>
      </c>
      <c r="W109" s="1" t="s">
        <v>90</v>
      </c>
      <c r="X109" s="1" t="s">
        <v>87</v>
      </c>
      <c r="Y109">
        <v>0</v>
      </c>
      <c r="Z109">
        <v>0</v>
      </c>
      <c r="AA109" s="1" t="s">
        <v>82</v>
      </c>
      <c r="AB109">
        <v>1657.5</v>
      </c>
      <c r="AC109" s="1" t="s">
        <v>371</v>
      </c>
      <c r="AD109">
        <v>1</v>
      </c>
      <c r="AE109" s="1" t="s">
        <v>78</v>
      </c>
      <c r="AF109">
        <v>0</v>
      </c>
      <c r="AG109" s="1" t="s">
        <v>101</v>
      </c>
      <c r="AH109" s="1" t="s">
        <v>151</v>
      </c>
      <c r="AI109" s="1" t="s">
        <v>82</v>
      </c>
      <c r="AJ109" s="1" t="s">
        <v>372</v>
      </c>
      <c r="AK109" s="1" t="s">
        <v>82</v>
      </c>
      <c r="AL109" s="1" t="s">
        <v>82</v>
      </c>
      <c r="AM109" s="1" t="s">
        <v>82</v>
      </c>
      <c r="AN109" s="1" t="s">
        <v>93</v>
      </c>
      <c r="AO109">
        <v>12</v>
      </c>
    </row>
    <row r="110" spans="1:41" x14ac:dyDescent="0.25">
      <c r="A110">
        <v>549</v>
      </c>
      <c r="B110" s="1" t="s">
        <v>77</v>
      </c>
      <c r="C110" s="2">
        <v>44434.774398148147</v>
      </c>
      <c r="D110" s="1" t="s">
        <v>78</v>
      </c>
      <c r="E110">
        <v>522</v>
      </c>
      <c r="F110" s="1" t="s">
        <v>213</v>
      </c>
      <c r="G110" s="1" t="s">
        <v>235</v>
      </c>
      <c r="H110" s="1" t="s">
        <v>122</v>
      </c>
      <c r="I110" s="1" t="s">
        <v>82</v>
      </c>
      <c r="J110" s="1" t="s">
        <v>82</v>
      </c>
      <c r="K110" s="1" t="s">
        <v>367</v>
      </c>
      <c r="L110" s="1" t="s">
        <v>373</v>
      </c>
      <c r="M110" s="1" t="s">
        <v>82</v>
      </c>
      <c r="N110" s="1" t="s">
        <v>84</v>
      </c>
      <c r="O110" s="1" t="s">
        <v>369</v>
      </c>
      <c r="P110" s="1" t="s">
        <v>374</v>
      </c>
      <c r="Q110" s="1" t="s">
        <v>78</v>
      </c>
      <c r="R110" s="1" t="s">
        <v>101</v>
      </c>
      <c r="S110" s="1" t="s">
        <v>78</v>
      </c>
      <c r="T110" s="1" t="s">
        <v>87</v>
      </c>
      <c r="U110" s="1" t="s">
        <v>88</v>
      </c>
      <c r="V110" s="1" t="s">
        <v>89</v>
      </c>
      <c r="W110" s="1" t="s">
        <v>90</v>
      </c>
      <c r="X110" s="1" t="s">
        <v>87</v>
      </c>
      <c r="Y110">
        <v>0</v>
      </c>
      <c r="Z110">
        <v>0</v>
      </c>
      <c r="AA110" s="1" t="s">
        <v>82</v>
      </c>
      <c r="AB110">
        <v>1657.5</v>
      </c>
      <c r="AC110" s="1" t="s">
        <v>371</v>
      </c>
      <c r="AD110">
        <v>1</v>
      </c>
      <c r="AE110" s="1" t="s">
        <v>78</v>
      </c>
      <c r="AF110">
        <v>0</v>
      </c>
      <c r="AG110" s="1" t="s">
        <v>101</v>
      </c>
      <c r="AH110" s="1" t="s">
        <v>151</v>
      </c>
      <c r="AI110" s="1" t="s">
        <v>82</v>
      </c>
      <c r="AJ110" s="1" t="s">
        <v>372</v>
      </c>
      <c r="AK110" s="1" t="s">
        <v>82</v>
      </c>
      <c r="AL110" s="1" t="s">
        <v>82</v>
      </c>
      <c r="AM110" s="1" t="s">
        <v>82</v>
      </c>
      <c r="AN110" s="1" t="s">
        <v>93</v>
      </c>
      <c r="AO110">
        <v>12</v>
      </c>
    </row>
    <row r="111" spans="1:41" x14ac:dyDescent="0.25">
      <c r="A111">
        <v>551</v>
      </c>
      <c r="B111" s="1" t="s">
        <v>121</v>
      </c>
      <c r="C111" s="2">
        <v>44524.595092592594</v>
      </c>
      <c r="D111" s="1" t="s">
        <v>78</v>
      </c>
      <c r="E111">
        <v>522</v>
      </c>
      <c r="F111" s="1" t="s">
        <v>79</v>
      </c>
      <c r="G111" s="1" t="s">
        <v>235</v>
      </c>
      <c r="H111" s="1" t="s">
        <v>122</v>
      </c>
      <c r="I111" s="1" t="s">
        <v>82</v>
      </c>
      <c r="J111" s="1" t="s">
        <v>82</v>
      </c>
      <c r="K111" s="1" t="s">
        <v>367</v>
      </c>
      <c r="L111" s="1" t="s">
        <v>373</v>
      </c>
      <c r="M111" s="1" t="s">
        <v>82</v>
      </c>
      <c r="N111" s="1" t="s">
        <v>84</v>
      </c>
      <c r="O111" s="1" t="s">
        <v>369</v>
      </c>
      <c r="P111" s="1" t="s">
        <v>375</v>
      </c>
      <c r="Q111" s="1" t="s">
        <v>78</v>
      </c>
      <c r="R111" s="1" t="s">
        <v>376</v>
      </c>
      <c r="S111" s="1" t="s">
        <v>78</v>
      </c>
      <c r="T111" s="1" t="s">
        <v>87</v>
      </c>
      <c r="U111" s="1" t="s">
        <v>88</v>
      </c>
      <c r="V111" s="1" t="s">
        <v>89</v>
      </c>
      <c r="W111" s="1" t="s">
        <v>90</v>
      </c>
      <c r="X111" s="1" t="s">
        <v>87</v>
      </c>
      <c r="Y111">
        <v>0</v>
      </c>
      <c r="Z111">
        <v>0</v>
      </c>
      <c r="AA111" s="1" t="s">
        <v>82</v>
      </c>
      <c r="AB111">
        <v>1657.5</v>
      </c>
      <c r="AC111" s="1" t="s">
        <v>371</v>
      </c>
      <c r="AD111">
        <v>1</v>
      </c>
      <c r="AE111" s="1" t="s">
        <v>78</v>
      </c>
      <c r="AF111">
        <v>0</v>
      </c>
      <c r="AG111" s="1" t="s">
        <v>101</v>
      </c>
      <c r="AH111" s="1" t="s">
        <v>84</v>
      </c>
      <c r="AI111" s="1" t="s">
        <v>82</v>
      </c>
      <c r="AJ111" s="1" t="s">
        <v>372</v>
      </c>
      <c r="AK111" s="1" t="s">
        <v>82</v>
      </c>
      <c r="AL111" s="1" t="s">
        <v>82</v>
      </c>
      <c r="AM111" s="1" t="s">
        <v>82</v>
      </c>
      <c r="AN111" s="1" t="s">
        <v>93</v>
      </c>
      <c r="AO111">
        <v>12</v>
      </c>
    </row>
    <row r="112" spans="1:41" x14ac:dyDescent="0.25">
      <c r="A112">
        <v>552</v>
      </c>
      <c r="B112" s="1" t="s">
        <v>77</v>
      </c>
      <c r="C112" s="2">
        <v>44434.773182870369</v>
      </c>
      <c r="D112" s="1" t="s">
        <v>78</v>
      </c>
      <c r="E112">
        <v>522</v>
      </c>
      <c r="F112" s="1" t="s">
        <v>79</v>
      </c>
      <c r="G112" s="1" t="s">
        <v>235</v>
      </c>
      <c r="H112" s="1" t="s">
        <v>122</v>
      </c>
      <c r="I112" s="1" t="s">
        <v>82</v>
      </c>
      <c r="J112" s="1" t="s">
        <v>82</v>
      </c>
      <c r="K112" s="1" t="s">
        <v>367</v>
      </c>
      <c r="L112" s="1" t="s">
        <v>373</v>
      </c>
      <c r="M112" s="1" t="s">
        <v>82</v>
      </c>
      <c r="N112" s="1" t="s">
        <v>84</v>
      </c>
      <c r="O112" s="1" t="s">
        <v>369</v>
      </c>
      <c r="P112" s="1" t="s">
        <v>377</v>
      </c>
      <c r="Q112" s="1" t="s">
        <v>78</v>
      </c>
      <c r="R112" s="1" t="s">
        <v>101</v>
      </c>
      <c r="S112" s="1" t="s">
        <v>78</v>
      </c>
      <c r="T112" s="1" t="s">
        <v>87</v>
      </c>
      <c r="U112" s="1" t="s">
        <v>88</v>
      </c>
      <c r="V112" s="1" t="s">
        <v>89</v>
      </c>
      <c r="W112" s="1" t="s">
        <v>90</v>
      </c>
      <c r="X112" s="1" t="s">
        <v>87</v>
      </c>
      <c r="Y112">
        <v>0</v>
      </c>
      <c r="Z112">
        <v>0</v>
      </c>
      <c r="AA112" s="1" t="s">
        <v>82</v>
      </c>
      <c r="AB112">
        <v>1657.5</v>
      </c>
      <c r="AC112" s="1" t="s">
        <v>371</v>
      </c>
      <c r="AD112">
        <v>1</v>
      </c>
      <c r="AE112" s="1" t="s">
        <v>78</v>
      </c>
      <c r="AF112">
        <v>0</v>
      </c>
      <c r="AG112" s="1" t="s">
        <v>101</v>
      </c>
      <c r="AH112" s="1" t="s">
        <v>151</v>
      </c>
      <c r="AI112" s="1" t="s">
        <v>82</v>
      </c>
      <c r="AJ112" s="1" t="s">
        <v>372</v>
      </c>
      <c r="AK112" s="1" t="s">
        <v>82</v>
      </c>
      <c r="AL112" s="1" t="s">
        <v>82</v>
      </c>
      <c r="AM112" s="1" t="s">
        <v>82</v>
      </c>
      <c r="AN112" s="1" t="s">
        <v>93</v>
      </c>
      <c r="AO112">
        <v>12</v>
      </c>
    </row>
    <row r="113" spans="1:41" x14ac:dyDescent="0.25">
      <c r="A113">
        <v>553</v>
      </c>
      <c r="B113" s="1" t="s">
        <v>77</v>
      </c>
      <c r="C113" s="2">
        <v>44365.718032407407</v>
      </c>
      <c r="D113" s="1" t="s">
        <v>78</v>
      </c>
      <c r="E113">
        <v>521</v>
      </c>
      <c r="F113" s="1" t="s">
        <v>213</v>
      </c>
      <c r="G113" s="1" t="s">
        <v>235</v>
      </c>
      <c r="H113" s="1" t="s">
        <v>122</v>
      </c>
      <c r="I113" s="1" t="s">
        <v>82</v>
      </c>
      <c r="J113" s="1" t="s">
        <v>82</v>
      </c>
      <c r="K113" s="1" t="s">
        <v>309</v>
      </c>
      <c r="L113" s="1" t="s">
        <v>373</v>
      </c>
      <c r="M113" s="1" t="s">
        <v>82</v>
      </c>
      <c r="N113" s="1" t="s">
        <v>84</v>
      </c>
      <c r="O113" s="1" t="s">
        <v>369</v>
      </c>
      <c r="P113" s="1" t="s">
        <v>378</v>
      </c>
      <c r="Q113" s="1" t="s">
        <v>78</v>
      </c>
      <c r="R113" s="1" t="s">
        <v>101</v>
      </c>
      <c r="S113" s="1" t="s">
        <v>78</v>
      </c>
      <c r="T113" s="1" t="s">
        <v>87</v>
      </c>
      <c r="U113" s="1" t="s">
        <v>88</v>
      </c>
      <c r="V113" s="1" t="s">
        <v>89</v>
      </c>
      <c r="W113" s="1" t="s">
        <v>90</v>
      </c>
      <c r="X113" s="1" t="s">
        <v>87</v>
      </c>
      <c r="Y113">
        <v>0</v>
      </c>
      <c r="Z113">
        <v>0</v>
      </c>
      <c r="AA113" s="1" t="s">
        <v>82</v>
      </c>
      <c r="AB113">
        <v>1657.5</v>
      </c>
      <c r="AC113" s="1" t="s">
        <v>371</v>
      </c>
      <c r="AD113">
        <v>1</v>
      </c>
      <c r="AE113" s="1" t="s">
        <v>78</v>
      </c>
      <c r="AF113">
        <v>0</v>
      </c>
      <c r="AG113" s="1" t="s">
        <v>101</v>
      </c>
      <c r="AH113" s="1" t="s">
        <v>151</v>
      </c>
      <c r="AI113" s="1" t="s">
        <v>82</v>
      </c>
      <c r="AJ113" s="1" t="s">
        <v>372</v>
      </c>
      <c r="AK113" s="1" t="s">
        <v>82</v>
      </c>
      <c r="AL113" s="1" t="s">
        <v>82</v>
      </c>
      <c r="AM113" s="1" t="s">
        <v>82</v>
      </c>
      <c r="AN113" s="1" t="s">
        <v>93</v>
      </c>
      <c r="AO113">
        <v>12</v>
      </c>
    </row>
    <row r="114" spans="1:41" x14ac:dyDescent="0.25">
      <c r="A114">
        <v>554</v>
      </c>
      <c r="B114" s="1" t="s">
        <v>77</v>
      </c>
      <c r="C114" s="2">
        <v>44365.721122685187</v>
      </c>
      <c r="D114" s="1" t="s">
        <v>78</v>
      </c>
      <c r="E114">
        <v>521</v>
      </c>
      <c r="F114" s="1" t="s">
        <v>213</v>
      </c>
      <c r="G114" s="1" t="s">
        <v>235</v>
      </c>
      <c r="H114" s="1" t="s">
        <v>122</v>
      </c>
      <c r="I114" s="1" t="s">
        <v>82</v>
      </c>
      <c r="J114" s="1" t="s">
        <v>82</v>
      </c>
      <c r="K114" s="1" t="s">
        <v>309</v>
      </c>
      <c r="L114" s="1" t="s">
        <v>373</v>
      </c>
      <c r="M114" s="1" t="s">
        <v>82</v>
      </c>
      <c r="N114" s="1" t="s">
        <v>84</v>
      </c>
      <c r="O114" s="1" t="s">
        <v>369</v>
      </c>
      <c r="P114" s="1" t="s">
        <v>379</v>
      </c>
      <c r="Q114" s="1" t="s">
        <v>78</v>
      </c>
      <c r="R114" s="1" t="s">
        <v>101</v>
      </c>
      <c r="S114" s="1" t="s">
        <v>78</v>
      </c>
      <c r="T114" s="1" t="s">
        <v>87</v>
      </c>
      <c r="U114" s="1" t="s">
        <v>88</v>
      </c>
      <c r="V114" s="1" t="s">
        <v>89</v>
      </c>
      <c r="W114" s="1" t="s">
        <v>90</v>
      </c>
      <c r="X114" s="1" t="s">
        <v>87</v>
      </c>
      <c r="Y114">
        <v>0</v>
      </c>
      <c r="Z114">
        <v>0</v>
      </c>
      <c r="AA114" s="1" t="s">
        <v>82</v>
      </c>
      <c r="AB114">
        <v>1657.5</v>
      </c>
      <c r="AC114" s="1" t="s">
        <v>371</v>
      </c>
      <c r="AD114">
        <v>1</v>
      </c>
      <c r="AE114" s="1" t="s">
        <v>78</v>
      </c>
      <c r="AF114">
        <v>0</v>
      </c>
      <c r="AG114" s="1" t="s">
        <v>101</v>
      </c>
      <c r="AH114" s="1" t="s">
        <v>151</v>
      </c>
      <c r="AI114" s="1" t="s">
        <v>82</v>
      </c>
      <c r="AJ114" s="1" t="s">
        <v>372</v>
      </c>
      <c r="AK114" s="1" t="s">
        <v>82</v>
      </c>
      <c r="AL114" s="1" t="s">
        <v>82</v>
      </c>
      <c r="AM114" s="1" t="s">
        <v>82</v>
      </c>
      <c r="AN114" s="1" t="s">
        <v>93</v>
      </c>
      <c r="AO114">
        <v>12</v>
      </c>
    </row>
    <row r="115" spans="1:41" x14ac:dyDescent="0.25">
      <c r="A115">
        <v>555</v>
      </c>
      <c r="B115" s="1" t="s">
        <v>77</v>
      </c>
      <c r="C115" s="2">
        <v>44434.772789351853</v>
      </c>
      <c r="D115" s="1" t="s">
        <v>78</v>
      </c>
      <c r="E115">
        <v>521</v>
      </c>
      <c r="F115" s="1" t="s">
        <v>213</v>
      </c>
      <c r="G115" s="1" t="s">
        <v>235</v>
      </c>
      <c r="H115" s="1" t="s">
        <v>122</v>
      </c>
      <c r="I115" s="1" t="s">
        <v>82</v>
      </c>
      <c r="J115" s="1" t="s">
        <v>82</v>
      </c>
      <c r="K115" s="1" t="s">
        <v>309</v>
      </c>
      <c r="L115" s="1" t="s">
        <v>373</v>
      </c>
      <c r="M115" s="1" t="s">
        <v>82</v>
      </c>
      <c r="N115" s="1" t="s">
        <v>84</v>
      </c>
      <c r="O115" s="1" t="s">
        <v>369</v>
      </c>
      <c r="P115" s="1" t="s">
        <v>380</v>
      </c>
      <c r="Q115" s="1" t="s">
        <v>78</v>
      </c>
      <c r="R115" s="1" t="s">
        <v>101</v>
      </c>
      <c r="S115" s="1" t="s">
        <v>78</v>
      </c>
      <c r="T115" s="1" t="s">
        <v>87</v>
      </c>
      <c r="U115" s="1" t="s">
        <v>88</v>
      </c>
      <c r="V115" s="1" t="s">
        <v>89</v>
      </c>
      <c r="W115" s="1" t="s">
        <v>90</v>
      </c>
      <c r="X115" s="1" t="s">
        <v>87</v>
      </c>
      <c r="Y115">
        <v>0</v>
      </c>
      <c r="Z115">
        <v>0</v>
      </c>
      <c r="AA115" s="1" t="s">
        <v>82</v>
      </c>
      <c r="AB115">
        <v>1657.5</v>
      </c>
      <c r="AC115" s="1" t="s">
        <v>371</v>
      </c>
      <c r="AD115">
        <v>1</v>
      </c>
      <c r="AE115" s="1" t="s">
        <v>78</v>
      </c>
      <c r="AF115">
        <v>0</v>
      </c>
      <c r="AG115" s="1" t="s">
        <v>101</v>
      </c>
      <c r="AH115" s="1" t="s">
        <v>151</v>
      </c>
      <c r="AI115" s="1" t="s">
        <v>82</v>
      </c>
      <c r="AJ115" s="1" t="s">
        <v>372</v>
      </c>
      <c r="AK115" s="1" t="s">
        <v>82</v>
      </c>
      <c r="AL115" s="1" t="s">
        <v>82</v>
      </c>
      <c r="AM115" s="1" t="s">
        <v>82</v>
      </c>
      <c r="AN115" s="1" t="s">
        <v>93</v>
      </c>
      <c r="AO115">
        <v>12</v>
      </c>
    </row>
    <row r="116" spans="1:41" x14ac:dyDescent="0.25">
      <c r="A116">
        <v>556</v>
      </c>
      <c r="B116" s="1" t="s">
        <v>77</v>
      </c>
      <c r="C116" s="2">
        <v>44365.716550925928</v>
      </c>
      <c r="D116" s="1" t="s">
        <v>78</v>
      </c>
      <c r="E116">
        <v>521</v>
      </c>
      <c r="F116" s="1" t="s">
        <v>79</v>
      </c>
      <c r="G116" s="1" t="s">
        <v>235</v>
      </c>
      <c r="H116" s="1" t="s">
        <v>122</v>
      </c>
      <c r="I116" s="1" t="s">
        <v>82</v>
      </c>
      <c r="J116" s="1" t="s">
        <v>82</v>
      </c>
      <c r="K116" s="1" t="s">
        <v>309</v>
      </c>
      <c r="L116" s="1" t="s">
        <v>373</v>
      </c>
      <c r="M116" s="1" t="s">
        <v>82</v>
      </c>
      <c r="N116" s="1" t="s">
        <v>84</v>
      </c>
      <c r="O116" s="1" t="s">
        <v>369</v>
      </c>
      <c r="P116" s="1" t="s">
        <v>375</v>
      </c>
      <c r="Q116" s="1" t="s">
        <v>78</v>
      </c>
      <c r="R116" s="1" t="s">
        <v>101</v>
      </c>
      <c r="S116" s="1" t="s">
        <v>78</v>
      </c>
      <c r="T116" s="1" t="s">
        <v>87</v>
      </c>
      <c r="U116" s="1" t="s">
        <v>88</v>
      </c>
      <c r="V116" s="1" t="s">
        <v>89</v>
      </c>
      <c r="W116" s="1" t="s">
        <v>90</v>
      </c>
      <c r="X116" s="1" t="s">
        <v>87</v>
      </c>
      <c r="Y116">
        <v>0</v>
      </c>
      <c r="Z116">
        <v>0</v>
      </c>
      <c r="AA116" s="1" t="s">
        <v>82</v>
      </c>
      <c r="AB116">
        <v>1657.5</v>
      </c>
      <c r="AC116" s="1" t="s">
        <v>371</v>
      </c>
      <c r="AD116">
        <v>1</v>
      </c>
      <c r="AE116" s="1" t="s">
        <v>78</v>
      </c>
      <c r="AF116">
        <v>0</v>
      </c>
      <c r="AG116" s="1" t="s">
        <v>101</v>
      </c>
      <c r="AH116" s="1" t="s">
        <v>151</v>
      </c>
      <c r="AI116" s="1" t="s">
        <v>82</v>
      </c>
      <c r="AJ116" s="1" t="s">
        <v>372</v>
      </c>
      <c r="AK116" s="1" t="s">
        <v>82</v>
      </c>
      <c r="AL116" s="1" t="s">
        <v>82</v>
      </c>
      <c r="AM116" s="1" t="s">
        <v>82</v>
      </c>
      <c r="AN116" s="1" t="s">
        <v>93</v>
      </c>
      <c r="AO116">
        <v>12</v>
      </c>
    </row>
    <row r="117" spans="1:41" x14ac:dyDescent="0.25">
      <c r="A117">
        <v>558</v>
      </c>
      <c r="B117" s="1" t="s">
        <v>181</v>
      </c>
      <c r="C117" s="2">
        <v>44347.452384259261</v>
      </c>
      <c r="D117" s="1" t="s">
        <v>78</v>
      </c>
      <c r="E117">
        <v>353</v>
      </c>
      <c r="F117" s="1" t="s">
        <v>94</v>
      </c>
      <c r="G117" s="1" t="s">
        <v>117</v>
      </c>
      <c r="H117" s="1" t="s">
        <v>130</v>
      </c>
      <c r="I117" s="1" t="s">
        <v>82</v>
      </c>
      <c r="J117" s="1" t="s">
        <v>82</v>
      </c>
      <c r="K117" s="1" t="s">
        <v>381</v>
      </c>
      <c r="L117" s="1" t="s">
        <v>82</v>
      </c>
      <c r="M117" s="1" t="s">
        <v>82</v>
      </c>
      <c r="N117" s="1" t="s">
        <v>84</v>
      </c>
      <c r="O117" s="1" t="s">
        <v>382</v>
      </c>
      <c r="P117" s="1" t="s">
        <v>101</v>
      </c>
      <c r="Q117" s="1" t="s">
        <v>82</v>
      </c>
      <c r="R117" s="1" t="s">
        <v>101</v>
      </c>
      <c r="S117" s="1" t="s">
        <v>82</v>
      </c>
      <c r="T117" s="1" t="s">
        <v>87</v>
      </c>
      <c r="U117" s="1" t="s">
        <v>78</v>
      </c>
      <c r="V117" s="1" t="s">
        <v>82</v>
      </c>
      <c r="W117" s="1" t="s">
        <v>90</v>
      </c>
      <c r="X117" s="1" t="s">
        <v>87</v>
      </c>
      <c r="Y117">
        <v>0</v>
      </c>
      <c r="Z117">
        <v>0</v>
      </c>
      <c r="AA117" s="1" t="s">
        <v>82</v>
      </c>
      <c r="AB117">
        <v>2899.93</v>
      </c>
      <c r="AC117" s="1" t="s">
        <v>383</v>
      </c>
      <c r="AD117">
        <v>1</v>
      </c>
      <c r="AE117" s="1" t="s">
        <v>78</v>
      </c>
      <c r="AF117">
        <v>0</v>
      </c>
      <c r="AG117" s="1" t="s">
        <v>101</v>
      </c>
      <c r="AH117" s="1" t="s">
        <v>82</v>
      </c>
      <c r="AI117" s="1" t="s">
        <v>82</v>
      </c>
      <c r="AJ117" s="1" t="s">
        <v>384</v>
      </c>
      <c r="AK117" s="1" t="s">
        <v>2030</v>
      </c>
      <c r="AL117" s="1" t="s">
        <v>82</v>
      </c>
      <c r="AM117" s="1" t="s">
        <v>82</v>
      </c>
      <c r="AN117" s="1" t="s">
        <v>93</v>
      </c>
      <c r="AO117">
        <v>12</v>
      </c>
    </row>
    <row r="118" spans="1:41" x14ac:dyDescent="0.25">
      <c r="A118">
        <v>559</v>
      </c>
      <c r="B118" s="1" t="s">
        <v>77</v>
      </c>
      <c r="C118" s="2">
        <v>44360.66028935185</v>
      </c>
      <c r="D118" s="1" t="s">
        <v>78</v>
      </c>
      <c r="E118">
        <v>289</v>
      </c>
      <c r="F118" s="1" t="s">
        <v>213</v>
      </c>
      <c r="G118" s="1" t="s">
        <v>385</v>
      </c>
      <c r="H118" s="1" t="s">
        <v>122</v>
      </c>
      <c r="I118" s="1" t="s">
        <v>82</v>
      </c>
      <c r="J118" s="1" t="s">
        <v>82</v>
      </c>
      <c r="K118" s="1" t="s">
        <v>386</v>
      </c>
      <c r="L118" s="1" t="s">
        <v>386</v>
      </c>
      <c r="M118" s="1" t="s">
        <v>82</v>
      </c>
      <c r="N118" s="1" t="s">
        <v>84</v>
      </c>
      <c r="O118" s="1" t="s">
        <v>387</v>
      </c>
      <c r="P118" s="1" t="s">
        <v>388</v>
      </c>
      <c r="Q118" s="1" t="s">
        <v>78</v>
      </c>
      <c r="R118" s="1" t="s">
        <v>101</v>
      </c>
      <c r="S118" s="1" t="s">
        <v>78</v>
      </c>
      <c r="T118" s="1" t="s">
        <v>87</v>
      </c>
      <c r="U118" s="1" t="s">
        <v>88</v>
      </c>
      <c r="V118" s="1" t="s">
        <v>89</v>
      </c>
      <c r="W118" s="1" t="s">
        <v>90</v>
      </c>
      <c r="X118" s="1" t="s">
        <v>87</v>
      </c>
      <c r="Y118">
        <v>0</v>
      </c>
      <c r="Z118">
        <v>0</v>
      </c>
      <c r="AA118" s="1" t="s">
        <v>82</v>
      </c>
      <c r="AB118">
        <v>1443.32</v>
      </c>
      <c r="AC118" s="1" t="s">
        <v>389</v>
      </c>
      <c r="AD118">
        <v>1</v>
      </c>
      <c r="AE118" s="1" t="s">
        <v>78</v>
      </c>
      <c r="AF118">
        <v>0</v>
      </c>
      <c r="AG118" s="1" t="s">
        <v>101</v>
      </c>
      <c r="AH118" s="1" t="s">
        <v>151</v>
      </c>
      <c r="AI118" s="1" t="s">
        <v>82</v>
      </c>
      <c r="AJ118" s="1" t="s">
        <v>390</v>
      </c>
      <c r="AK118" s="1" t="s">
        <v>82</v>
      </c>
      <c r="AL118" s="1" t="s">
        <v>82</v>
      </c>
      <c r="AM118" s="1" t="s">
        <v>82</v>
      </c>
      <c r="AN118" s="1" t="s">
        <v>93</v>
      </c>
      <c r="AO118">
        <v>12</v>
      </c>
    </row>
    <row r="119" spans="1:41" x14ac:dyDescent="0.25">
      <c r="A119">
        <v>560</v>
      </c>
      <c r="B119" s="1" t="s">
        <v>77</v>
      </c>
      <c r="C119" s="2">
        <v>44502.388229166667</v>
      </c>
      <c r="D119" s="1" t="s">
        <v>78</v>
      </c>
      <c r="E119">
        <v>289</v>
      </c>
      <c r="F119" s="1" t="s">
        <v>213</v>
      </c>
      <c r="G119" s="1" t="s">
        <v>385</v>
      </c>
      <c r="H119" s="1" t="s">
        <v>80</v>
      </c>
      <c r="I119" s="1" t="s">
        <v>81</v>
      </c>
      <c r="J119" s="1" t="s">
        <v>82</v>
      </c>
      <c r="K119" s="1" t="s">
        <v>386</v>
      </c>
      <c r="L119" s="1" t="s">
        <v>386</v>
      </c>
      <c r="M119" s="1" t="s">
        <v>82</v>
      </c>
      <c r="N119" s="1" t="s">
        <v>84</v>
      </c>
      <c r="O119" s="1" t="s">
        <v>387</v>
      </c>
      <c r="P119" s="1" t="s">
        <v>391</v>
      </c>
      <c r="Q119" s="1" t="s">
        <v>78</v>
      </c>
      <c r="R119" s="1" t="s">
        <v>101</v>
      </c>
      <c r="S119" s="1" t="s">
        <v>78</v>
      </c>
      <c r="T119" s="1" t="s">
        <v>87</v>
      </c>
      <c r="U119" s="1" t="s">
        <v>88</v>
      </c>
      <c r="V119" s="1" t="s">
        <v>89</v>
      </c>
      <c r="W119" s="1" t="s">
        <v>90</v>
      </c>
      <c r="X119" s="1" t="s">
        <v>87</v>
      </c>
      <c r="Y119">
        <v>0</v>
      </c>
      <c r="Z119">
        <v>0</v>
      </c>
      <c r="AA119" s="1" t="s">
        <v>82</v>
      </c>
      <c r="AB119">
        <v>1443.32</v>
      </c>
      <c r="AC119" s="1" t="s">
        <v>389</v>
      </c>
      <c r="AD119">
        <v>1</v>
      </c>
      <c r="AE119" s="1" t="s">
        <v>78</v>
      </c>
      <c r="AF119">
        <v>1519.9</v>
      </c>
      <c r="AG119" s="1" t="s">
        <v>101</v>
      </c>
      <c r="AH119" s="1" t="s">
        <v>82</v>
      </c>
      <c r="AI119" s="1" t="s">
        <v>82</v>
      </c>
      <c r="AJ119" s="1" t="s">
        <v>390</v>
      </c>
      <c r="AK119" s="1" t="s">
        <v>82</v>
      </c>
      <c r="AL119" s="1" t="s">
        <v>82</v>
      </c>
      <c r="AM119" s="1" t="s">
        <v>82</v>
      </c>
      <c r="AN119" s="1" t="s">
        <v>93</v>
      </c>
      <c r="AO119">
        <v>12</v>
      </c>
    </row>
    <row r="120" spans="1:41" x14ac:dyDescent="0.25">
      <c r="A120">
        <v>561</v>
      </c>
      <c r="B120" s="1" t="s">
        <v>181</v>
      </c>
      <c r="C120" s="2">
        <v>44321.638055555559</v>
      </c>
      <c r="D120" s="1" t="s">
        <v>78</v>
      </c>
      <c r="E120">
        <v>289</v>
      </c>
      <c r="F120" s="1" t="s">
        <v>79</v>
      </c>
      <c r="G120" s="1" t="s">
        <v>385</v>
      </c>
      <c r="H120" s="1" t="s">
        <v>122</v>
      </c>
      <c r="I120" s="1" t="s">
        <v>82</v>
      </c>
      <c r="J120" s="1" t="s">
        <v>82</v>
      </c>
      <c r="K120" s="1" t="s">
        <v>392</v>
      </c>
      <c r="L120" s="1" t="s">
        <v>168</v>
      </c>
      <c r="M120" s="1" t="s">
        <v>82</v>
      </c>
      <c r="N120" s="1" t="s">
        <v>84</v>
      </c>
      <c r="O120" s="1" t="s">
        <v>387</v>
      </c>
      <c r="P120" s="1" t="s">
        <v>393</v>
      </c>
      <c r="Q120" s="1" t="s">
        <v>82</v>
      </c>
      <c r="R120" s="1" t="s">
        <v>101</v>
      </c>
      <c r="S120" s="1" t="s">
        <v>82</v>
      </c>
      <c r="T120" s="1" t="s">
        <v>87</v>
      </c>
      <c r="U120" s="1" t="s">
        <v>88</v>
      </c>
      <c r="V120" s="1" t="s">
        <v>89</v>
      </c>
      <c r="W120" s="1" t="s">
        <v>90</v>
      </c>
      <c r="X120" s="1" t="s">
        <v>87</v>
      </c>
      <c r="Y120">
        <v>0</v>
      </c>
      <c r="Z120">
        <v>0</v>
      </c>
      <c r="AA120" s="1" t="s">
        <v>82</v>
      </c>
      <c r="AB120">
        <v>1443.32</v>
      </c>
      <c r="AC120" s="1" t="s">
        <v>389</v>
      </c>
      <c r="AD120">
        <v>1</v>
      </c>
      <c r="AE120" s="1" t="s">
        <v>78</v>
      </c>
      <c r="AF120">
        <v>0</v>
      </c>
      <c r="AG120" s="1" t="s">
        <v>101</v>
      </c>
      <c r="AH120" s="1" t="s">
        <v>84</v>
      </c>
      <c r="AI120" s="1" t="s">
        <v>82</v>
      </c>
      <c r="AJ120" s="1" t="s">
        <v>390</v>
      </c>
      <c r="AK120" s="1" t="s">
        <v>82</v>
      </c>
      <c r="AL120" s="1" t="s">
        <v>82</v>
      </c>
      <c r="AM120" s="1" t="s">
        <v>82</v>
      </c>
      <c r="AN120" s="1" t="s">
        <v>93</v>
      </c>
      <c r="AO120">
        <v>12</v>
      </c>
    </row>
    <row r="121" spans="1:41" x14ac:dyDescent="0.25">
      <c r="A121">
        <v>563</v>
      </c>
      <c r="B121" s="1" t="s">
        <v>139</v>
      </c>
      <c r="C121" s="2">
        <v>44526.640138888892</v>
      </c>
      <c r="D121" s="1" t="s">
        <v>78</v>
      </c>
      <c r="E121">
        <v>345</v>
      </c>
      <c r="F121" s="1" t="s">
        <v>94</v>
      </c>
      <c r="G121" s="1" t="s">
        <v>385</v>
      </c>
      <c r="H121" s="1" t="s">
        <v>106</v>
      </c>
      <c r="I121" s="1" t="s">
        <v>82</v>
      </c>
      <c r="J121" s="1" t="s">
        <v>82</v>
      </c>
      <c r="K121" s="1" t="s">
        <v>257</v>
      </c>
      <c r="L121" s="1" t="s">
        <v>335</v>
      </c>
      <c r="M121" s="1" t="s">
        <v>318</v>
      </c>
      <c r="N121" s="1" t="s">
        <v>394</v>
      </c>
      <c r="O121" s="1" t="s">
        <v>395</v>
      </c>
      <c r="P121" s="1" t="s">
        <v>396</v>
      </c>
      <c r="Q121" s="1" t="s">
        <v>78</v>
      </c>
      <c r="R121" s="1" t="s">
        <v>101</v>
      </c>
      <c r="S121" s="1" t="s">
        <v>78</v>
      </c>
      <c r="T121" s="1" t="s">
        <v>87</v>
      </c>
      <c r="U121" s="1" t="s">
        <v>88</v>
      </c>
      <c r="V121" s="1" t="s">
        <v>89</v>
      </c>
      <c r="W121" s="1" t="s">
        <v>90</v>
      </c>
      <c r="X121" s="1" t="s">
        <v>87</v>
      </c>
      <c r="Y121">
        <v>0</v>
      </c>
      <c r="Z121">
        <v>0</v>
      </c>
      <c r="AA121" s="1" t="s">
        <v>82</v>
      </c>
      <c r="AB121">
        <v>2550.34</v>
      </c>
      <c r="AC121" s="1" t="s">
        <v>389</v>
      </c>
      <c r="AD121">
        <v>1</v>
      </c>
      <c r="AE121" s="1" t="s">
        <v>78</v>
      </c>
      <c r="AF121">
        <v>3636.32</v>
      </c>
      <c r="AG121" s="1" t="s">
        <v>101</v>
      </c>
      <c r="AH121" s="1" t="s">
        <v>84</v>
      </c>
      <c r="AI121" s="1" t="s">
        <v>82</v>
      </c>
      <c r="AJ121" s="1" t="s">
        <v>390</v>
      </c>
      <c r="AK121" s="1" t="s">
        <v>82</v>
      </c>
      <c r="AL121" s="1" t="s">
        <v>82</v>
      </c>
      <c r="AM121" s="1" t="s">
        <v>82</v>
      </c>
      <c r="AN121" s="1" t="s">
        <v>93</v>
      </c>
      <c r="AO121">
        <v>586</v>
      </c>
    </row>
    <row r="122" spans="1:41" x14ac:dyDescent="0.25">
      <c r="A122">
        <v>565</v>
      </c>
      <c r="B122" s="1" t="s">
        <v>77</v>
      </c>
      <c r="C122" s="2">
        <v>44434.778229166666</v>
      </c>
      <c r="D122" s="1" t="s">
        <v>78</v>
      </c>
      <c r="E122">
        <v>347</v>
      </c>
      <c r="F122" s="1" t="s">
        <v>94</v>
      </c>
      <c r="G122" s="1" t="s">
        <v>397</v>
      </c>
      <c r="H122" s="1" t="s">
        <v>122</v>
      </c>
      <c r="I122" s="1" t="s">
        <v>82</v>
      </c>
      <c r="J122" s="1" t="s">
        <v>82</v>
      </c>
      <c r="K122" s="1" t="s">
        <v>339</v>
      </c>
      <c r="L122" s="1" t="s">
        <v>363</v>
      </c>
      <c r="M122" s="1" t="s">
        <v>82</v>
      </c>
      <c r="N122" s="1" t="s">
        <v>84</v>
      </c>
      <c r="O122" s="1" t="s">
        <v>147</v>
      </c>
      <c r="P122" s="1" t="s">
        <v>398</v>
      </c>
      <c r="Q122" s="1" t="s">
        <v>78</v>
      </c>
      <c r="R122" s="1" t="s">
        <v>101</v>
      </c>
      <c r="S122" s="1" t="s">
        <v>78</v>
      </c>
      <c r="T122" s="1" t="s">
        <v>87</v>
      </c>
      <c r="U122" s="1" t="s">
        <v>88</v>
      </c>
      <c r="V122" s="1" t="s">
        <v>89</v>
      </c>
      <c r="W122" s="1" t="s">
        <v>90</v>
      </c>
      <c r="X122" s="1" t="s">
        <v>87</v>
      </c>
      <c r="Y122">
        <v>0</v>
      </c>
      <c r="Z122">
        <v>0</v>
      </c>
      <c r="AA122" s="1" t="s">
        <v>82</v>
      </c>
      <c r="AB122">
        <v>3132.99</v>
      </c>
      <c r="AC122" s="1" t="s">
        <v>389</v>
      </c>
      <c r="AD122">
        <v>1</v>
      </c>
      <c r="AE122" s="1" t="s">
        <v>78</v>
      </c>
      <c r="AF122">
        <v>0</v>
      </c>
      <c r="AG122" s="1" t="s">
        <v>101</v>
      </c>
      <c r="AH122" s="1" t="s">
        <v>151</v>
      </c>
      <c r="AI122" s="1" t="s">
        <v>82</v>
      </c>
      <c r="AJ122" s="1" t="s">
        <v>390</v>
      </c>
      <c r="AK122" s="1" t="s">
        <v>82</v>
      </c>
      <c r="AL122" s="1" t="s">
        <v>82</v>
      </c>
      <c r="AM122" s="1" t="s">
        <v>82</v>
      </c>
      <c r="AN122" s="1" t="s">
        <v>93</v>
      </c>
      <c r="AO122">
        <v>12</v>
      </c>
    </row>
    <row r="123" spans="1:41" x14ac:dyDescent="0.25">
      <c r="A123">
        <v>566</v>
      </c>
      <c r="B123" s="1" t="s">
        <v>77</v>
      </c>
      <c r="C123" s="2">
        <v>44434.780648148146</v>
      </c>
      <c r="D123" s="1" t="s">
        <v>78</v>
      </c>
      <c r="E123">
        <v>347</v>
      </c>
      <c r="F123" s="1" t="s">
        <v>94</v>
      </c>
      <c r="G123" s="1" t="s">
        <v>140</v>
      </c>
      <c r="H123" s="1" t="s">
        <v>122</v>
      </c>
      <c r="I123" s="1" t="s">
        <v>82</v>
      </c>
      <c r="J123" s="1" t="s">
        <v>82</v>
      </c>
      <c r="K123" s="1" t="s">
        <v>339</v>
      </c>
      <c r="L123" s="1" t="s">
        <v>363</v>
      </c>
      <c r="M123" s="1" t="s">
        <v>82</v>
      </c>
      <c r="N123" s="1" t="s">
        <v>84</v>
      </c>
      <c r="O123" s="1" t="s">
        <v>147</v>
      </c>
      <c r="P123" s="1" t="s">
        <v>399</v>
      </c>
      <c r="Q123" s="1" t="s">
        <v>101</v>
      </c>
      <c r="R123" s="1" t="s">
        <v>101</v>
      </c>
      <c r="S123" s="1" t="s">
        <v>78</v>
      </c>
      <c r="T123" s="1" t="s">
        <v>87</v>
      </c>
      <c r="U123" s="1" t="s">
        <v>88</v>
      </c>
      <c r="V123" s="1" t="s">
        <v>89</v>
      </c>
      <c r="W123" s="1" t="s">
        <v>90</v>
      </c>
      <c r="X123" s="1" t="s">
        <v>87</v>
      </c>
      <c r="Y123">
        <v>0</v>
      </c>
      <c r="Z123">
        <v>0</v>
      </c>
      <c r="AA123" s="1" t="s">
        <v>82</v>
      </c>
      <c r="AB123">
        <v>3132.99</v>
      </c>
      <c r="AC123" s="1" t="s">
        <v>389</v>
      </c>
      <c r="AD123">
        <v>1</v>
      </c>
      <c r="AE123" s="1" t="s">
        <v>78</v>
      </c>
      <c r="AF123">
        <v>0</v>
      </c>
      <c r="AG123" s="1" t="s">
        <v>101</v>
      </c>
      <c r="AH123" s="1" t="s">
        <v>151</v>
      </c>
      <c r="AI123" s="1" t="s">
        <v>82</v>
      </c>
      <c r="AJ123" s="1" t="s">
        <v>390</v>
      </c>
      <c r="AK123" s="1" t="s">
        <v>82</v>
      </c>
      <c r="AL123" s="1" t="s">
        <v>82</v>
      </c>
      <c r="AM123" s="1" t="s">
        <v>82</v>
      </c>
      <c r="AN123" s="1" t="s">
        <v>93</v>
      </c>
      <c r="AO123">
        <v>12</v>
      </c>
    </row>
    <row r="124" spans="1:41" x14ac:dyDescent="0.25">
      <c r="A124">
        <v>570</v>
      </c>
      <c r="B124" s="1" t="s">
        <v>121</v>
      </c>
      <c r="C124" s="2">
        <v>44546.756342592591</v>
      </c>
      <c r="D124" s="1" t="s">
        <v>78</v>
      </c>
      <c r="E124">
        <v>508</v>
      </c>
      <c r="F124" s="1" t="s">
        <v>79</v>
      </c>
      <c r="G124" s="1" t="s">
        <v>249</v>
      </c>
      <c r="H124" s="1" t="s">
        <v>106</v>
      </c>
      <c r="I124" s="1" t="s">
        <v>82</v>
      </c>
      <c r="J124" s="1" t="s">
        <v>82</v>
      </c>
      <c r="K124" s="1" t="s">
        <v>286</v>
      </c>
      <c r="L124" s="1" t="s">
        <v>363</v>
      </c>
      <c r="M124" s="1" t="s">
        <v>400</v>
      </c>
      <c r="N124" s="1" t="s">
        <v>401</v>
      </c>
      <c r="O124" s="1" t="s">
        <v>402</v>
      </c>
      <c r="P124" s="1" t="s">
        <v>403</v>
      </c>
      <c r="Q124" s="1" t="s">
        <v>78</v>
      </c>
      <c r="R124" s="1" t="s">
        <v>404</v>
      </c>
      <c r="S124" s="1" t="s">
        <v>78</v>
      </c>
      <c r="T124" s="1" t="s">
        <v>87</v>
      </c>
      <c r="U124" s="1" t="s">
        <v>88</v>
      </c>
      <c r="V124" s="1" t="s">
        <v>89</v>
      </c>
      <c r="W124" s="1" t="s">
        <v>90</v>
      </c>
      <c r="X124" s="1" t="s">
        <v>87</v>
      </c>
      <c r="Y124">
        <v>0</v>
      </c>
      <c r="Z124">
        <v>0</v>
      </c>
      <c r="AA124" s="1" t="s">
        <v>82</v>
      </c>
      <c r="AB124">
        <v>1657.5</v>
      </c>
      <c r="AC124" s="1" t="s">
        <v>405</v>
      </c>
      <c r="AD124">
        <v>1</v>
      </c>
      <c r="AE124" s="1" t="s">
        <v>78</v>
      </c>
      <c r="AF124">
        <v>2314.0100000000002</v>
      </c>
      <c r="AG124" s="1" t="s">
        <v>101</v>
      </c>
      <c r="AH124" s="1" t="s">
        <v>84</v>
      </c>
      <c r="AI124" s="1" t="s">
        <v>82</v>
      </c>
      <c r="AJ124" s="1" t="s">
        <v>406</v>
      </c>
      <c r="AK124" s="1" t="s">
        <v>82</v>
      </c>
      <c r="AL124" s="1" t="s">
        <v>82</v>
      </c>
      <c r="AM124" s="1" t="s">
        <v>82</v>
      </c>
      <c r="AN124" s="1" t="s">
        <v>93</v>
      </c>
      <c r="AO124">
        <v>679</v>
      </c>
    </row>
    <row r="125" spans="1:41" x14ac:dyDescent="0.25">
      <c r="A125">
        <v>571</v>
      </c>
      <c r="B125" s="1" t="s">
        <v>77</v>
      </c>
      <c r="C125" s="2">
        <v>44365.718784722223</v>
      </c>
      <c r="D125" s="1" t="s">
        <v>78</v>
      </c>
      <c r="E125">
        <v>513</v>
      </c>
      <c r="F125" s="1" t="s">
        <v>94</v>
      </c>
      <c r="G125" s="1" t="s">
        <v>407</v>
      </c>
      <c r="H125" s="1" t="s">
        <v>122</v>
      </c>
      <c r="I125" s="1" t="s">
        <v>82</v>
      </c>
      <c r="J125" s="1" t="s">
        <v>82</v>
      </c>
      <c r="K125" s="1" t="s">
        <v>408</v>
      </c>
      <c r="L125" s="1" t="s">
        <v>373</v>
      </c>
      <c r="M125" s="1" t="s">
        <v>82</v>
      </c>
      <c r="N125" s="1" t="s">
        <v>84</v>
      </c>
      <c r="O125" s="1" t="s">
        <v>409</v>
      </c>
      <c r="P125" s="1" t="s">
        <v>410</v>
      </c>
      <c r="Q125" s="1" t="s">
        <v>78</v>
      </c>
      <c r="R125" s="1" t="s">
        <v>101</v>
      </c>
      <c r="S125" s="1" t="s">
        <v>78</v>
      </c>
      <c r="T125" s="1" t="s">
        <v>87</v>
      </c>
      <c r="U125" s="1" t="s">
        <v>88</v>
      </c>
      <c r="V125" s="1" t="s">
        <v>89</v>
      </c>
      <c r="W125" s="1" t="s">
        <v>90</v>
      </c>
      <c r="X125" s="1" t="s">
        <v>87</v>
      </c>
      <c r="Y125">
        <v>0</v>
      </c>
      <c r="Z125">
        <v>0</v>
      </c>
      <c r="AA125" s="1" t="s">
        <v>82</v>
      </c>
      <c r="AB125">
        <v>2023</v>
      </c>
      <c r="AC125" s="1" t="s">
        <v>405</v>
      </c>
      <c r="AD125">
        <v>1</v>
      </c>
      <c r="AE125" s="1" t="s">
        <v>78</v>
      </c>
      <c r="AF125">
        <v>0</v>
      </c>
      <c r="AG125" s="1" t="s">
        <v>101</v>
      </c>
      <c r="AH125" s="1" t="s">
        <v>151</v>
      </c>
      <c r="AI125" s="1" t="s">
        <v>82</v>
      </c>
      <c r="AJ125" s="1" t="s">
        <v>406</v>
      </c>
      <c r="AK125" s="1" t="s">
        <v>82</v>
      </c>
      <c r="AL125" s="1" t="s">
        <v>82</v>
      </c>
      <c r="AM125" s="1" t="s">
        <v>82</v>
      </c>
      <c r="AN125" s="1" t="s">
        <v>93</v>
      </c>
      <c r="AO125">
        <v>12</v>
      </c>
    </row>
    <row r="126" spans="1:41" x14ac:dyDescent="0.25">
      <c r="A126">
        <v>572</v>
      </c>
      <c r="B126" s="1" t="s">
        <v>162</v>
      </c>
      <c r="C126" s="2">
        <v>44406.343831018516</v>
      </c>
      <c r="D126" s="1" t="s">
        <v>78</v>
      </c>
      <c r="E126">
        <v>513</v>
      </c>
      <c r="F126" s="1" t="s">
        <v>79</v>
      </c>
      <c r="G126" s="1" t="s">
        <v>407</v>
      </c>
      <c r="H126" s="1" t="s">
        <v>106</v>
      </c>
      <c r="I126" s="1" t="s">
        <v>82</v>
      </c>
      <c r="J126" s="1" t="s">
        <v>82</v>
      </c>
      <c r="K126" s="1" t="s">
        <v>408</v>
      </c>
      <c r="L126" s="1" t="s">
        <v>373</v>
      </c>
      <c r="M126" s="1" t="s">
        <v>411</v>
      </c>
      <c r="N126" s="1" t="s">
        <v>412</v>
      </c>
      <c r="O126" s="1" t="s">
        <v>409</v>
      </c>
      <c r="P126" s="1" t="s">
        <v>413</v>
      </c>
      <c r="Q126" s="1" t="s">
        <v>78</v>
      </c>
      <c r="R126" s="1" t="s">
        <v>101</v>
      </c>
      <c r="S126" s="1" t="s">
        <v>78</v>
      </c>
      <c r="T126" s="1" t="s">
        <v>87</v>
      </c>
      <c r="U126" s="1" t="s">
        <v>88</v>
      </c>
      <c r="V126" s="1" t="s">
        <v>89</v>
      </c>
      <c r="W126" s="1" t="s">
        <v>90</v>
      </c>
      <c r="X126" s="1" t="s">
        <v>87</v>
      </c>
      <c r="Y126">
        <v>0</v>
      </c>
      <c r="Z126">
        <v>0</v>
      </c>
      <c r="AA126" s="1" t="s">
        <v>82</v>
      </c>
      <c r="AB126">
        <v>2023</v>
      </c>
      <c r="AC126" s="1" t="s">
        <v>405</v>
      </c>
      <c r="AD126">
        <v>1</v>
      </c>
      <c r="AE126" s="1" t="s">
        <v>78</v>
      </c>
      <c r="AF126">
        <v>2809.88</v>
      </c>
      <c r="AG126" s="1" t="s">
        <v>101</v>
      </c>
      <c r="AH126" s="1" t="s">
        <v>84</v>
      </c>
      <c r="AI126" s="1" t="s">
        <v>82</v>
      </c>
      <c r="AJ126" s="1" t="s">
        <v>406</v>
      </c>
      <c r="AK126" s="1" t="s">
        <v>82</v>
      </c>
      <c r="AL126" s="1" t="s">
        <v>82</v>
      </c>
      <c r="AM126" s="1" t="s">
        <v>82</v>
      </c>
      <c r="AN126" s="1" t="s">
        <v>93</v>
      </c>
      <c r="AO126">
        <v>582</v>
      </c>
    </row>
    <row r="127" spans="1:41" x14ac:dyDescent="0.25">
      <c r="A127">
        <v>574</v>
      </c>
      <c r="B127" s="1" t="s">
        <v>77</v>
      </c>
      <c r="C127" s="2">
        <v>44481.620532407411</v>
      </c>
      <c r="D127" s="1" t="s">
        <v>78</v>
      </c>
      <c r="E127">
        <v>288</v>
      </c>
      <c r="F127" s="1" t="s">
        <v>94</v>
      </c>
      <c r="G127" s="1" t="s">
        <v>235</v>
      </c>
      <c r="H127" s="1" t="s">
        <v>106</v>
      </c>
      <c r="I127" s="1" t="s">
        <v>260</v>
      </c>
      <c r="J127" s="1" t="s">
        <v>82</v>
      </c>
      <c r="K127" s="1" t="s">
        <v>392</v>
      </c>
      <c r="L127" s="1" t="s">
        <v>414</v>
      </c>
      <c r="M127" s="1" t="s">
        <v>260</v>
      </c>
      <c r="N127" s="1" t="s">
        <v>415</v>
      </c>
      <c r="O127" s="1" t="s">
        <v>387</v>
      </c>
      <c r="P127" s="1" t="s">
        <v>416</v>
      </c>
      <c r="Q127" s="1" t="s">
        <v>417</v>
      </c>
      <c r="R127" s="1" t="s">
        <v>418</v>
      </c>
      <c r="S127" s="1" t="s">
        <v>78</v>
      </c>
      <c r="T127" s="1" t="s">
        <v>87</v>
      </c>
      <c r="U127" s="1" t="s">
        <v>88</v>
      </c>
      <c r="V127" s="1" t="s">
        <v>89</v>
      </c>
      <c r="W127" s="1" t="s">
        <v>90</v>
      </c>
      <c r="X127" s="1" t="s">
        <v>87</v>
      </c>
      <c r="Y127">
        <v>0</v>
      </c>
      <c r="Z127">
        <v>0</v>
      </c>
      <c r="AA127" s="1" t="s">
        <v>82</v>
      </c>
      <c r="AB127">
        <v>1443.32</v>
      </c>
      <c r="AC127" s="1" t="s">
        <v>405</v>
      </c>
      <c r="AD127">
        <v>1</v>
      </c>
      <c r="AE127" s="1" t="s">
        <v>78</v>
      </c>
      <c r="AF127">
        <v>2066.0700000000002</v>
      </c>
      <c r="AG127" s="1" t="s">
        <v>101</v>
      </c>
      <c r="AH127" s="1" t="s">
        <v>82</v>
      </c>
      <c r="AI127" s="1" t="s">
        <v>82</v>
      </c>
      <c r="AJ127" s="1" t="s">
        <v>406</v>
      </c>
      <c r="AK127" s="1" t="s">
        <v>82</v>
      </c>
      <c r="AL127" s="1" t="s">
        <v>82</v>
      </c>
      <c r="AM127" s="1" t="s">
        <v>82</v>
      </c>
      <c r="AN127" s="1" t="s">
        <v>93</v>
      </c>
      <c r="AO127">
        <v>633</v>
      </c>
    </row>
    <row r="128" spans="1:41" x14ac:dyDescent="0.25">
      <c r="A128">
        <v>575</v>
      </c>
      <c r="B128" s="1" t="s">
        <v>121</v>
      </c>
      <c r="C128" s="2">
        <v>44524.492638888885</v>
      </c>
      <c r="D128" s="1" t="s">
        <v>78</v>
      </c>
      <c r="E128">
        <v>288</v>
      </c>
      <c r="F128" s="1" t="s">
        <v>94</v>
      </c>
      <c r="G128" s="1" t="s">
        <v>235</v>
      </c>
      <c r="H128" s="1" t="s">
        <v>122</v>
      </c>
      <c r="I128" s="1" t="s">
        <v>82</v>
      </c>
      <c r="J128" s="1" t="s">
        <v>82</v>
      </c>
      <c r="K128" s="1" t="s">
        <v>392</v>
      </c>
      <c r="L128" s="1" t="s">
        <v>414</v>
      </c>
      <c r="M128" s="1" t="s">
        <v>82</v>
      </c>
      <c r="N128" s="1" t="s">
        <v>84</v>
      </c>
      <c r="O128" s="1" t="s">
        <v>387</v>
      </c>
      <c r="P128" s="1" t="s">
        <v>419</v>
      </c>
      <c r="Q128" s="1" t="s">
        <v>78</v>
      </c>
      <c r="R128" s="1" t="s">
        <v>420</v>
      </c>
      <c r="S128" s="1" t="s">
        <v>78</v>
      </c>
      <c r="T128" s="1" t="s">
        <v>87</v>
      </c>
      <c r="U128" s="1" t="s">
        <v>88</v>
      </c>
      <c r="V128" s="1" t="s">
        <v>89</v>
      </c>
      <c r="W128" s="1" t="s">
        <v>90</v>
      </c>
      <c r="X128" s="1" t="s">
        <v>87</v>
      </c>
      <c r="Y128">
        <v>0</v>
      </c>
      <c r="Z128">
        <v>0</v>
      </c>
      <c r="AA128" s="1" t="s">
        <v>82</v>
      </c>
      <c r="AB128">
        <v>1443.32</v>
      </c>
      <c r="AC128" s="1" t="s">
        <v>405</v>
      </c>
      <c r="AD128">
        <v>1</v>
      </c>
      <c r="AE128" s="1" t="s">
        <v>78</v>
      </c>
      <c r="AF128">
        <v>0</v>
      </c>
      <c r="AG128" s="1" t="s">
        <v>101</v>
      </c>
      <c r="AH128" s="1" t="s">
        <v>84</v>
      </c>
      <c r="AI128" s="1" t="s">
        <v>82</v>
      </c>
      <c r="AJ128" s="1" t="s">
        <v>406</v>
      </c>
      <c r="AK128" s="1" t="s">
        <v>82</v>
      </c>
      <c r="AL128" s="1" t="s">
        <v>82</v>
      </c>
      <c r="AM128" s="1" t="s">
        <v>82</v>
      </c>
      <c r="AN128" s="1" t="s">
        <v>93</v>
      </c>
      <c r="AO128">
        <v>12</v>
      </c>
    </row>
    <row r="129" spans="1:41" x14ac:dyDescent="0.25">
      <c r="A129">
        <v>576</v>
      </c>
      <c r="B129" s="1" t="s">
        <v>77</v>
      </c>
      <c r="C129" s="2">
        <v>44606.738715277781</v>
      </c>
      <c r="D129" s="1" t="s">
        <v>78</v>
      </c>
      <c r="E129">
        <v>288</v>
      </c>
      <c r="F129" s="1" t="s">
        <v>94</v>
      </c>
      <c r="G129" s="1" t="s">
        <v>235</v>
      </c>
      <c r="H129" s="1" t="s">
        <v>199</v>
      </c>
      <c r="I129" s="1" t="s">
        <v>82</v>
      </c>
      <c r="J129" s="1" t="s">
        <v>82</v>
      </c>
      <c r="K129" s="1" t="s">
        <v>392</v>
      </c>
      <c r="L129" s="1" t="s">
        <v>414</v>
      </c>
      <c r="M129" s="1" t="s">
        <v>82</v>
      </c>
      <c r="N129" s="1" t="s">
        <v>415</v>
      </c>
      <c r="O129" s="1" t="s">
        <v>387</v>
      </c>
      <c r="P129" s="1" t="s">
        <v>421</v>
      </c>
      <c r="Q129" s="1" t="s">
        <v>78</v>
      </c>
      <c r="R129" s="1" t="s">
        <v>101</v>
      </c>
      <c r="S129" s="1" t="s">
        <v>78</v>
      </c>
      <c r="T129" s="1" t="s">
        <v>87</v>
      </c>
      <c r="U129" s="1" t="s">
        <v>88</v>
      </c>
      <c r="V129" s="1" t="s">
        <v>89</v>
      </c>
      <c r="W129" s="1" t="s">
        <v>90</v>
      </c>
      <c r="X129" s="1" t="s">
        <v>87</v>
      </c>
      <c r="Y129">
        <v>0</v>
      </c>
      <c r="Z129">
        <v>0</v>
      </c>
      <c r="AA129" s="1" t="s">
        <v>82</v>
      </c>
      <c r="AB129">
        <v>1443.32</v>
      </c>
      <c r="AC129" s="1" t="s">
        <v>405</v>
      </c>
      <c r="AD129">
        <v>1</v>
      </c>
      <c r="AE129" s="1" t="s">
        <v>78</v>
      </c>
      <c r="AF129">
        <v>0</v>
      </c>
      <c r="AG129" s="1" t="s">
        <v>101</v>
      </c>
      <c r="AH129" s="1" t="s">
        <v>151</v>
      </c>
      <c r="AI129" s="1" t="s">
        <v>82</v>
      </c>
      <c r="AJ129" s="1" t="s">
        <v>406</v>
      </c>
      <c r="AK129" s="1" t="s">
        <v>82</v>
      </c>
      <c r="AL129" s="1" t="s">
        <v>82</v>
      </c>
      <c r="AM129" s="1" t="s">
        <v>82</v>
      </c>
      <c r="AN129" s="1" t="s">
        <v>93</v>
      </c>
      <c r="AO129">
        <v>633</v>
      </c>
    </row>
    <row r="130" spans="1:41" x14ac:dyDescent="0.25">
      <c r="A130">
        <v>577</v>
      </c>
      <c r="B130" s="1" t="s">
        <v>77</v>
      </c>
      <c r="C130" s="2">
        <v>44360.667245370372</v>
      </c>
      <c r="D130" s="1" t="s">
        <v>78</v>
      </c>
      <c r="E130">
        <v>288</v>
      </c>
      <c r="F130" s="1" t="s">
        <v>94</v>
      </c>
      <c r="G130" s="1" t="s">
        <v>235</v>
      </c>
      <c r="H130" s="1" t="s">
        <v>122</v>
      </c>
      <c r="I130" s="1" t="s">
        <v>82</v>
      </c>
      <c r="J130" s="1" t="s">
        <v>82</v>
      </c>
      <c r="K130" s="1" t="s">
        <v>392</v>
      </c>
      <c r="L130" s="1" t="s">
        <v>414</v>
      </c>
      <c r="M130" s="1" t="s">
        <v>82</v>
      </c>
      <c r="N130" s="1" t="s">
        <v>84</v>
      </c>
      <c r="O130" s="1" t="s">
        <v>387</v>
      </c>
      <c r="P130" s="1" t="s">
        <v>422</v>
      </c>
      <c r="Q130" s="1" t="s">
        <v>78</v>
      </c>
      <c r="R130" s="1" t="s">
        <v>101</v>
      </c>
      <c r="S130" s="1" t="s">
        <v>78</v>
      </c>
      <c r="T130" s="1" t="s">
        <v>87</v>
      </c>
      <c r="U130" s="1" t="s">
        <v>88</v>
      </c>
      <c r="V130" s="1" t="s">
        <v>89</v>
      </c>
      <c r="W130" s="1" t="s">
        <v>90</v>
      </c>
      <c r="X130" s="1" t="s">
        <v>87</v>
      </c>
      <c r="Y130">
        <v>0</v>
      </c>
      <c r="Z130">
        <v>0</v>
      </c>
      <c r="AA130" s="1" t="s">
        <v>82</v>
      </c>
      <c r="AB130">
        <v>1443.32</v>
      </c>
      <c r="AC130" s="1" t="s">
        <v>405</v>
      </c>
      <c r="AD130">
        <v>1</v>
      </c>
      <c r="AE130" s="1" t="s">
        <v>78</v>
      </c>
      <c r="AF130">
        <v>0</v>
      </c>
      <c r="AG130" s="1" t="s">
        <v>101</v>
      </c>
      <c r="AH130" s="1" t="s">
        <v>151</v>
      </c>
      <c r="AI130" s="1" t="s">
        <v>82</v>
      </c>
      <c r="AJ130" s="1" t="s">
        <v>406</v>
      </c>
      <c r="AK130" s="1" t="s">
        <v>82</v>
      </c>
      <c r="AL130" s="1" t="s">
        <v>82</v>
      </c>
      <c r="AM130" s="1" t="s">
        <v>82</v>
      </c>
      <c r="AN130" s="1" t="s">
        <v>93</v>
      </c>
      <c r="AO130">
        <v>12</v>
      </c>
    </row>
    <row r="131" spans="1:41" x14ac:dyDescent="0.25">
      <c r="A131">
        <v>578</v>
      </c>
      <c r="B131" s="1" t="s">
        <v>139</v>
      </c>
      <c r="C131" s="2">
        <v>44384.623738425929</v>
      </c>
      <c r="D131" s="1" t="s">
        <v>78</v>
      </c>
      <c r="E131">
        <v>289</v>
      </c>
      <c r="F131" s="1" t="s">
        <v>79</v>
      </c>
      <c r="G131" s="1" t="s">
        <v>235</v>
      </c>
      <c r="H131" s="1" t="s">
        <v>106</v>
      </c>
      <c r="I131" s="1" t="s">
        <v>363</v>
      </c>
      <c r="J131" s="1" t="s">
        <v>82</v>
      </c>
      <c r="K131" s="1" t="s">
        <v>392</v>
      </c>
      <c r="L131" s="1" t="s">
        <v>168</v>
      </c>
      <c r="M131" s="1" t="s">
        <v>363</v>
      </c>
      <c r="N131" s="1" t="s">
        <v>423</v>
      </c>
      <c r="O131" s="1" t="s">
        <v>387</v>
      </c>
      <c r="P131" s="1" t="s">
        <v>424</v>
      </c>
      <c r="Q131" s="1" t="s">
        <v>425</v>
      </c>
      <c r="R131" s="1" t="s">
        <v>426</v>
      </c>
      <c r="S131" s="1" t="s">
        <v>78</v>
      </c>
      <c r="T131" s="1" t="s">
        <v>87</v>
      </c>
      <c r="U131" s="1" t="s">
        <v>114</v>
      </c>
      <c r="V131" s="1" t="s">
        <v>89</v>
      </c>
      <c r="W131" s="1" t="s">
        <v>90</v>
      </c>
      <c r="X131" s="1" t="s">
        <v>87</v>
      </c>
      <c r="Y131">
        <v>0</v>
      </c>
      <c r="Z131">
        <v>0</v>
      </c>
      <c r="AA131" s="1" t="s">
        <v>82</v>
      </c>
      <c r="AB131">
        <v>1443.32</v>
      </c>
      <c r="AC131" s="1" t="s">
        <v>405</v>
      </c>
      <c r="AD131">
        <v>1</v>
      </c>
      <c r="AE131" s="1" t="s">
        <v>78</v>
      </c>
      <c r="AF131">
        <v>2066.0700000000002</v>
      </c>
      <c r="AG131" s="1" t="s">
        <v>101</v>
      </c>
      <c r="AH131" s="1" t="s">
        <v>82</v>
      </c>
      <c r="AI131" s="1" t="s">
        <v>82</v>
      </c>
      <c r="AJ131" s="1" t="s">
        <v>406</v>
      </c>
      <c r="AK131" s="1" t="s">
        <v>82</v>
      </c>
      <c r="AL131" s="1" t="s">
        <v>82</v>
      </c>
      <c r="AM131" s="1" t="s">
        <v>82</v>
      </c>
      <c r="AN131" s="1" t="s">
        <v>93</v>
      </c>
      <c r="AO131">
        <v>424</v>
      </c>
    </row>
    <row r="132" spans="1:41" x14ac:dyDescent="0.25">
      <c r="A132">
        <v>579</v>
      </c>
      <c r="B132" s="1" t="s">
        <v>121</v>
      </c>
      <c r="C132" s="2">
        <v>44552.6950462963</v>
      </c>
      <c r="D132" s="1" t="s">
        <v>78</v>
      </c>
      <c r="E132">
        <v>289</v>
      </c>
      <c r="F132" s="1" t="s">
        <v>79</v>
      </c>
      <c r="G132" s="1" t="s">
        <v>235</v>
      </c>
      <c r="H132" s="1" t="s">
        <v>122</v>
      </c>
      <c r="I132" s="1" t="s">
        <v>82</v>
      </c>
      <c r="J132" s="1" t="s">
        <v>82</v>
      </c>
      <c r="K132" s="1" t="s">
        <v>392</v>
      </c>
      <c r="L132" s="1" t="s">
        <v>168</v>
      </c>
      <c r="M132" s="1" t="s">
        <v>82</v>
      </c>
      <c r="N132" s="1" t="s">
        <v>84</v>
      </c>
      <c r="O132" s="1" t="s">
        <v>387</v>
      </c>
      <c r="P132" s="1" t="s">
        <v>427</v>
      </c>
      <c r="Q132" s="1" t="s">
        <v>78</v>
      </c>
      <c r="R132" s="1" t="s">
        <v>101</v>
      </c>
      <c r="S132" s="1" t="s">
        <v>78</v>
      </c>
      <c r="T132" s="1" t="s">
        <v>102</v>
      </c>
      <c r="U132" s="1" t="s">
        <v>88</v>
      </c>
      <c r="V132" s="1" t="s">
        <v>89</v>
      </c>
      <c r="W132" s="1" t="s">
        <v>90</v>
      </c>
      <c r="X132" s="1" t="s">
        <v>87</v>
      </c>
      <c r="Y132">
        <v>0</v>
      </c>
      <c r="Z132">
        <v>0</v>
      </c>
      <c r="AA132" s="1" t="s">
        <v>82</v>
      </c>
      <c r="AB132">
        <v>1443.32</v>
      </c>
      <c r="AC132" s="1" t="s">
        <v>405</v>
      </c>
      <c r="AD132">
        <v>1</v>
      </c>
      <c r="AE132" s="1" t="s">
        <v>78</v>
      </c>
      <c r="AF132">
        <v>0</v>
      </c>
      <c r="AG132" s="1" t="s">
        <v>101</v>
      </c>
      <c r="AH132" s="1" t="s">
        <v>84</v>
      </c>
      <c r="AI132" s="1" t="s">
        <v>82</v>
      </c>
      <c r="AJ132" s="1" t="s">
        <v>406</v>
      </c>
      <c r="AK132" s="1" t="s">
        <v>82</v>
      </c>
      <c r="AL132" s="1" t="s">
        <v>82</v>
      </c>
      <c r="AM132" s="1" t="s">
        <v>82</v>
      </c>
      <c r="AN132" s="1" t="s">
        <v>93</v>
      </c>
      <c r="AO132">
        <v>12</v>
      </c>
    </row>
    <row r="133" spans="1:41" x14ac:dyDescent="0.25">
      <c r="A133">
        <v>580</v>
      </c>
      <c r="B133" s="1" t="s">
        <v>77</v>
      </c>
      <c r="C133" s="2">
        <v>44546.60465277778</v>
      </c>
      <c r="D133" s="1" t="s">
        <v>78</v>
      </c>
      <c r="E133">
        <v>289</v>
      </c>
      <c r="F133" s="1" t="s">
        <v>79</v>
      </c>
      <c r="G133" s="1" t="s">
        <v>235</v>
      </c>
      <c r="H133" s="1" t="s">
        <v>106</v>
      </c>
      <c r="I133" s="1" t="s">
        <v>236</v>
      </c>
      <c r="J133" s="1" t="s">
        <v>236</v>
      </c>
      <c r="K133" s="1" t="s">
        <v>392</v>
      </c>
      <c r="L133" s="1" t="s">
        <v>168</v>
      </c>
      <c r="M133" s="1" t="s">
        <v>400</v>
      </c>
      <c r="N133" s="1" t="s">
        <v>428</v>
      </c>
      <c r="O133" s="1" t="s">
        <v>387</v>
      </c>
      <c r="P133" s="1" t="s">
        <v>429</v>
      </c>
      <c r="Q133" s="1" t="s">
        <v>78</v>
      </c>
      <c r="R133" s="1" t="s">
        <v>101</v>
      </c>
      <c r="S133" s="1" t="s">
        <v>78</v>
      </c>
      <c r="T133" s="1" t="s">
        <v>87</v>
      </c>
      <c r="U133" s="1" t="s">
        <v>114</v>
      </c>
      <c r="V133" s="1" t="s">
        <v>89</v>
      </c>
      <c r="W133" s="1" t="s">
        <v>90</v>
      </c>
      <c r="X133" s="1" t="s">
        <v>87</v>
      </c>
      <c r="Y133">
        <v>0</v>
      </c>
      <c r="Z133">
        <v>0</v>
      </c>
      <c r="AA133" s="1" t="s">
        <v>82</v>
      </c>
      <c r="AB133">
        <v>1443.32</v>
      </c>
      <c r="AC133" s="1" t="s">
        <v>405</v>
      </c>
      <c r="AD133">
        <v>1</v>
      </c>
      <c r="AE133" s="1" t="s">
        <v>78</v>
      </c>
      <c r="AF133">
        <v>2066.11</v>
      </c>
      <c r="AG133" s="1" t="s">
        <v>101</v>
      </c>
      <c r="AH133" s="1" t="s">
        <v>82</v>
      </c>
      <c r="AI133" s="1" t="s">
        <v>82</v>
      </c>
      <c r="AJ133" s="1" t="s">
        <v>406</v>
      </c>
      <c r="AK133" s="1" t="s">
        <v>82</v>
      </c>
      <c r="AL133" s="1" t="s">
        <v>82</v>
      </c>
      <c r="AM133" s="1" t="s">
        <v>82</v>
      </c>
      <c r="AN133" s="1" t="s">
        <v>93</v>
      </c>
      <c r="AO133">
        <v>730</v>
      </c>
    </row>
    <row r="134" spans="1:41" x14ac:dyDescent="0.25">
      <c r="A134">
        <v>581</v>
      </c>
      <c r="B134" s="1" t="s">
        <v>77</v>
      </c>
      <c r="C134" s="2">
        <v>44360.671226851853</v>
      </c>
      <c r="D134" s="1" t="s">
        <v>78</v>
      </c>
      <c r="E134">
        <v>289</v>
      </c>
      <c r="F134" s="1" t="s">
        <v>79</v>
      </c>
      <c r="G134" s="1" t="s">
        <v>235</v>
      </c>
      <c r="H134" s="1" t="s">
        <v>122</v>
      </c>
      <c r="I134" s="1" t="s">
        <v>82</v>
      </c>
      <c r="J134" s="1" t="s">
        <v>82</v>
      </c>
      <c r="K134" s="1" t="s">
        <v>392</v>
      </c>
      <c r="L134" s="1" t="s">
        <v>168</v>
      </c>
      <c r="M134" s="1" t="s">
        <v>82</v>
      </c>
      <c r="N134" s="1" t="s">
        <v>84</v>
      </c>
      <c r="O134" s="1" t="s">
        <v>387</v>
      </c>
      <c r="P134" s="1" t="s">
        <v>430</v>
      </c>
      <c r="Q134" s="1" t="s">
        <v>78</v>
      </c>
      <c r="R134" s="1" t="s">
        <v>101</v>
      </c>
      <c r="S134" s="1" t="s">
        <v>78</v>
      </c>
      <c r="T134" s="1" t="s">
        <v>87</v>
      </c>
      <c r="U134" s="1" t="s">
        <v>88</v>
      </c>
      <c r="V134" s="1" t="s">
        <v>89</v>
      </c>
      <c r="W134" s="1" t="s">
        <v>90</v>
      </c>
      <c r="X134" s="1" t="s">
        <v>87</v>
      </c>
      <c r="Y134">
        <v>0</v>
      </c>
      <c r="Z134">
        <v>0</v>
      </c>
      <c r="AA134" s="1" t="s">
        <v>82</v>
      </c>
      <c r="AB134">
        <v>1443.32</v>
      </c>
      <c r="AC134" s="1" t="s">
        <v>405</v>
      </c>
      <c r="AD134">
        <v>1</v>
      </c>
      <c r="AE134" s="1" t="s">
        <v>78</v>
      </c>
      <c r="AF134">
        <v>0</v>
      </c>
      <c r="AG134" s="1" t="s">
        <v>101</v>
      </c>
      <c r="AH134" s="1" t="s">
        <v>151</v>
      </c>
      <c r="AI134" s="1" t="s">
        <v>82</v>
      </c>
      <c r="AJ134" s="1" t="s">
        <v>406</v>
      </c>
      <c r="AK134" s="1" t="s">
        <v>82</v>
      </c>
      <c r="AL134" s="1" t="s">
        <v>82</v>
      </c>
      <c r="AM134" s="1" t="s">
        <v>82</v>
      </c>
      <c r="AN134" s="1" t="s">
        <v>93</v>
      </c>
      <c r="AO134">
        <v>12</v>
      </c>
    </row>
    <row r="135" spans="1:41" x14ac:dyDescent="0.25">
      <c r="A135">
        <v>582</v>
      </c>
      <c r="B135" s="1" t="s">
        <v>77</v>
      </c>
      <c r="C135" s="2">
        <v>44360.671018518522</v>
      </c>
      <c r="D135" s="1" t="s">
        <v>78</v>
      </c>
      <c r="E135">
        <v>289</v>
      </c>
      <c r="F135" s="1" t="s">
        <v>79</v>
      </c>
      <c r="G135" s="1" t="s">
        <v>235</v>
      </c>
      <c r="H135" s="1" t="s">
        <v>122</v>
      </c>
      <c r="I135" s="1" t="s">
        <v>82</v>
      </c>
      <c r="J135" s="1" t="s">
        <v>82</v>
      </c>
      <c r="K135" s="1" t="s">
        <v>392</v>
      </c>
      <c r="L135" s="1" t="s">
        <v>168</v>
      </c>
      <c r="M135" s="1" t="s">
        <v>82</v>
      </c>
      <c r="N135" s="1" t="s">
        <v>84</v>
      </c>
      <c r="O135" s="1" t="s">
        <v>387</v>
      </c>
      <c r="P135" s="1" t="s">
        <v>431</v>
      </c>
      <c r="Q135" s="1" t="s">
        <v>78</v>
      </c>
      <c r="R135" s="1" t="s">
        <v>101</v>
      </c>
      <c r="S135" s="1" t="s">
        <v>78</v>
      </c>
      <c r="T135" s="1" t="s">
        <v>87</v>
      </c>
      <c r="U135" s="1" t="s">
        <v>88</v>
      </c>
      <c r="V135" s="1" t="s">
        <v>89</v>
      </c>
      <c r="W135" s="1" t="s">
        <v>90</v>
      </c>
      <c r="X135" s="1" t="s">
        <v>87</v>
      </c>
      <c r="Y135">
        <v>0</v>
      </c>
      <c r="Z135">
        <v>0</v>
      </c>
      <c r="AA135" s="1" t="s">
        <v>82</v>
      </c>
      <c r="AB135">
        <v>1443.32</v>
      </c>
      <c r="AC135" s="1" t="s">
        <v>405</v>
      </c>
      <c r="AD135">
        <v>1</v>
      </c>
      <c r="AE135" s="1" t="s">
        <v>78</v>
      </c>
      <c r="AF135">
        <v>0</v>
      </c>
      <c r="AG135" s="1" t="s">
        <v>101</v>
      </c>
      <c r="AH135" s="1" t="s">
        <v>151</v>
      </c>
      <c r="AI135" s="1" t="s">
        <v>82</v>
      </c>
      <c r="AJ135" s="1" t="s">
        <v>406</v>
      </c>
      <c r="AK135" s="1" t="s">
        <v>82</v>
      </c>
      <c r="AL135" s="1" t="s">
        <v>82</v>
      </c>
      <c r="AM135" s="1" t="s">
        <v>82</v>
      </c>
      <c r="AN135" s="1" t="s">
        <v>93</v>
      </c>
      <c r="AO135">
        <v>12</v>
      </c>
    </row>
    <row r="136" spans="1:41" x14ac:dyDescent="0.25">
      <c r="A136">
        <v>583</v>
      </c>
      <c r="B136" s="1" t="s">
        <v>77</v>
      </c>
      <c r="C136" s="2">
        <v>44360.670844907407</v>
      </c>
      <c r="D136" s="1" t="s">
        <v>78</v>
      </c>
      <c r="E136">
        <v>289</v>
      </c>
      <c r="F136" s="1" t="s">
        <v>79</v>
      </c>
      <c r="G136" s="1" t="s">
        <v>235</v>
      </c>
      <c r="H136" s="1" t="s">
        <v>122</v>
      </c>
      <c r="I136" s="1" t="s">
        <v>82</v>
      </c>
      <c r="J136" s="1" t="s">
        <v>82</v>
      </c>
      <c r="K136" s="1" t="s">
        <v>392</v>
      </c>
      <c r="L136" s="1" t="s">
        <v>168</v>
      </c>
      <c r="M136" s="1" t="s">
        <v>82</v>
      </c>
      <c r="N136" s="1" t="s">
        <v>84</v>
      </c>
      <c r="O136" s="1" t="s">
        <v>387</v>
      </c>
      <c r="P136" s="1" t="s">
        <v>432</v>
      </c>
      <c r="Q136" s="1" t="s">
        <v>78</v>
      </c>
      <c r="R136" s="1" t="s">
        <v>101</v>
      </c>
      <c r="S136" s="1" t="s">
        <v>78</v>
      </c>
      <c r="T136" s="1" t="s">
        <v>87</v>
      </c>
      <c r="U136" s="1" t="s">
        <v>88</v>
      </c>
      <c r="V136" s="1" t="s">
        <v>89</v>
      </c>
      <c r="W136" s="1" t="s">
        <v>90</v>
      </c>
      <c r="X136" s="1" t="s">
        <v>87</v>
      </c>
      <c r="Y136">
        <v>0</v>
      </c>
      <c r="Z136">
        <v>0</v>
      </c>
      <c r="AA136" s="1" t="s">
        <v>82</v>
      </c>
      <c r="AB136">
        <v>1443.32</v>
      </c>
      <c r="AC136" s="1" t="s">
        <v>405</v>
      </c>
      <c r="AD136">
        <v>1</v>
      </c>
      <c r="AE136" s="1" t="s">
        <v>78</v>
      </c>
      <c r="AF136">
        <v>0</v>
      </c>
      <c r="AG136" s="1" t="s">
        <v>101</v>
      </c>
      <c r="AH136" s="1" t="s">
        <v>151</v>
      </c>
      <c r="AI136" s="1" t="s">
        <v>82</v>
      </c>
      <c r="AJ136" s="1" t="s">
        <v>406</v>
      </c>
      <c r="AK136" s="1" t="s">
        <v>82</v>
      </c>
      <c r="AL136" s="1" t="s">
        <v>82</v>
      </c>
      <c r="AM136" s="1" t="s">
        <v>82</v>
      </c>
      <c r="AN136" s="1" t="s">
        <v>93</v>
      </c>
      <c r="AO136">
        <v>12</v>
      </c>
    </row>
    <row r="137" spans="1:41" x14ac:dyDescent="0.25">
      <c r="A137">
        <v>584</v>
      </c>
      <c r="B137" s="1" t="s">
        <v>77</v>
      </c>
      <c r="C137" s="2">
        <v>44360.670659722222</v>
      </c>
      <c r="D137" s="1" t="s">
        <v>78</v>
      </c>
      <c r="E137">
        <v>289</v>
      </c>
      <c r="F137" s="1" t="s">
        <v>79</v>
      </c>
      <c r="G137" s="1" t="s">
        <v>235</v>
      </c>
      <c r="H137" s="1" t="s">
        <v>122</v>
      </c>
      <c r="I137" s="1" t="s">
        <v>82</v>
      </c>
      <c r="J137" s="1" t="s">
        <v>82</v>
      </c>
      <c r="K137" s="1" t="s">
        <v>392</v>
      </c>
      <c r="L137" s="1" t="s">
        <v>168</v>
      </c>
      <c r="M137" s="1" t="s">
        <v>82</v>
      </c>
      <c r="N137" s="1" t="s">
        <v>84</v>
      </c>
      <c r="O137" s="1" t="s">
        <v>387</v>
      </c>
      <c r="P137" s="1" t="s">
        <v>433</v>
      </c>
      <c r="Q137" s="1" t="s">
        <v>78</v>
      </c>
      <c r="R137" s="1" t="s">
        <v>101</v>
      </c>
      <c r="S137" s="1" t="s">
        <v>78</v>
      </c>
      <c r="T137" s="1" t="s">
        <v>87</v>
      </c>
      <c r="U137" s="1" t="s">
        <v>88</v>
      </c>
      <c r="V137" s="1" t="s">
        <v>89</v>
      </c>
      <c r="W137" s="1" t="s">
        <v>90</v>
      </c>
      <c r="X137" s="1" t="s">
        <v>87</v>
      </c>
      <c r="Y137">
        <v>0</v>
      </c>
      <c r="Z137">
        <v>0</v>
      </c>
      <c r="AA137" s="1" t="s">
        <v>82</v>
      </c>
      <c r="AB137">
        <v>1443.32</v>
      </c>
      <c r="AC137" s="1" t="s">
        <v>405</v>
      </c>
      <c r="AD137">
        <v>1</v>
      </c>
      <c r="AE137" s="1" t="s">
        <v>78</v>
      </c>
      <c r="AF137">
        <v>0</v>
      </c>
      <c r="AG137" s="1" t="s">
        <v>101</v>
      </c>
      <c r="AH137" s="1" t="s">
        <v>151</v>
      </c>
      <c r="AI137" s="1" t="s">
        <v>82</v>
      </c>
      <c r="AJ137" s="1" t="s">
        <v>406</v>
      </c>
      <c r="AK137" s="1" t="s">
        <v>82</v>
      </c>
      <c r="AL137" s="1" t="s">
        <v>82</v>
      </c>
      <c r="AM137" s="1" t="s">
        <v>82</v>
      </c>
      <c r="AN137" s="1" t="s">
        <v>93</v>
      </c>
      <c r="AO137">
        <v>12</v>
      </c>
    </row>
    <row r="138" spans="1:41" x14ac:dyDescent="0.25">
      <c r="A138">
        <v>585</v>
      </c>
      <c r="B138" s="1" t="s">
        <v>139</v>
      </c>
      <c r="C138" s="2">
        <v>44500.596863425926</v>
      </c>
      <c r="D138" s="1" t="s">
        <v>78</v>
      </c>
      <c r="E138">
        <v>289</v>
      </c>
      <c r="F138" s="1" t="s">
        <v>79</v>
      </c>
      <c r="G138" s="1" t="s">
        <v>235</v>
      </c>
      <c r="H138" s="1" t="s">
        <v>122</v>
      </c>
      <c r="I138" s="1" t="s">
        <v>82</v>
      </c>
      <c r="J138" s="1" t="s">
        <v>82</v>
      </c>
      <c r="K138" s="1" t="s">
        <v>392</v>
      </c>
      <c r="L138" s="1" t="s">
        <v>168</v>
      </c>
      <c r="M138" s="1" t="s">
        <v>82</v>
      </c>
      <c r="N138" s="1" t="s">
        <v>84</v>
      </c>
      <c r="O138" s="1" t="s">
        <v>78</v>
      </c>
      <c r="P138" s="1" t="s">
        <v>434</v>
      </c>
      <c r="Q138" s="1" t="s">
        <v>435</v>
      </c>
      <c r="R138" s="1" t="s">
        <v>436</v>
      </c>
      <c r="S138" s="1" t="s">
        <v>78</v>
      </c>
      <c r="T138" s="1" t="s">
        <v>102</v>
      </c>
      <c r="U138" s="1" t="s">
        <v>114</v>
      </c>
      <c r="V138" s="1" t="s">
        <v>89</v>
      </c>
      <c r="W138" s="1" t="s">
        <v>437</v>
      </c>
      <c r="X138" s="1" t="s">
        <v>87</v>
      </c>
      <c r="Y138">
        <v>0</v>
      </c>
      <c r="Z138">
        <v>0</v>
      </c>
      <c r="AA138" s="1" t="s">
        <v>82</v>
      </c>
      <c r="AB138">
        <v>1443.32</v>
      </c>
      <c r="AC138" s="1" t="s">
        <v>405</v>
      </c>
      <c r="AD138">
        <v>1</v>
      </c>
      <c r="AE138" s="1" t="s">
        <v>78</v>
      </c>
      <c r="AF138">
        <v>0</v>
      </c>
      <c r="AG138" s="1" t="s">
        <v>101</v>
      </c>
      <c r="AH138" s="1" t="s">
        <v>84</v>
      </c>
      <c r="AI138" s="1" t="s">
        <v>82</v>
      </c>
      <c r="AJ138" s="1" t="s">
        <v>406</v>
      </c>
      <c r="AK138" s="1" t="s">
        <v>82</v>
      </c>
      <c r="AL138" s="1" t="s">
        <v>82</v>
      </c>
      <c r="AM138" s="1" t="s">
        <v>82</v>
      </c>
      <c r="AN138" s="1" t="s">
        <v>93</v>
      </c>
      <c r="AO138">
        <v>12</v>
      </c>
    </row>
    <row r="139" spans="1:41" x14ac:dyDescent="0.25">
      <c r="A139">
        <v>588</v>
      </c>
      <c r="B139" s="1" t="s">
        <v>139</v>
      </c>
      <c r="C139" s="2">
        <v>44524.735613425924</v>
      </c>
      <c r="D139" s="1" t="s">
        <v>78</v>
      </c>
      <c r="E139">
        <v>374</v>
      </c>
      <c r="F139" s="1" t="s">
        <v>94</v>
      </c>
      <c r="G139" s="1" t="s">
        <v>438</v>
      </c>
      <c r="H139" s="1" t="s">
        <v>122</v>
      </c>
      <c r="I139" s="1" t="s">
        <v>82</v>
      </c>
      <c r="J139" s="1" t="s">
        <v>82</v>
      </c>
      <c r="K139" s="1" t="s">
        <v>142</v>
      </c>
      <c r="L139" s="1" t="s">
        <v>309</v>
      </c>
      <c r="M139" s="1" t="s">
        <v>82</v>
      </c>
      <c r="N139" s="1" t="s">
        <v>84</v>
      </c>
      <c r="O139" s="1" t="s">
        <v>244</v>
      </c>
      <c r="P139" s="1" t="s">
        <v>439</v>
      </c>
      <c r="Q139" s="1" t="s">
        <v>78</v>
      </c>
      <c r="R139" s="1" t="s">
        <v>101</v>
      </c>
      <c r="S139" s="1" t="s">
        <v>78</v>
      </c>
      <c r="T139" s="1" t="s">
        <v>87</v>
      </c>
      <c r="U139" s="1" t="s">
        <v>88</v>
      </c>
      <c r="V139" s="1" t="s">
        <v>89</v>
      </c>
      <c r="W139" s="1" t="s">
        <v>90</v>
      </c>
      <c r="X139" s="1" t="s">
        <v>87</v>
      </c>
      <c r="Y139">
        <v>0</v>
      </c>
      <c r="Z139">
        <v>0</v>
      </c>
      <c r="AA139" s="1" t="s">
        <v>82</v>
      </c>
      <c r="AB139">
        <v>1793.38</v>
      </c>
      <c r="AC139" s="1" t="s">
        <v>405</v>
      </c>
      <c r="AD139">
        <v>1</v>
      </c>
      <c r="AE139" s="1" t="s">
        <v>78</v>
      </c>
      <c r="AF139">
        <v>0</v>
      </c>
      <c r="AG139" s="1" t="s">
        <v>101</v>
      </c>
      <c r="AH139" s="1" t="s">
        <v>151</v>
      </c>
      <c r="AI139" s="1" t="s">
        <v>82</v>
      </c>
      <c r="AJ139" s="1" t="s">
        <v>406</v>
      </c>
      <c r="AK139" s="1" t="s">
        <v>82</v>
      </c>
      <c r="AL139" s="1" t="s">
        <v>82</v>
      </c>
      <c r="AM139" s="1" t="s">
        <v>82</v>
      </c>
      <c r="AN139" s="1" t="s">
        <v>93</v>
      </c>
      <c r="AO139">
        <v>12</v>
      </c>
    </row>
    <row r="140" spans="1:41" x14ac:dyDescent="0.25">
      <c r="A140">
        <v>589</v>
      </c>
      <c r="B140" s="1" t="s">
        <v>162</v>
      </c>
      <c r="C140" s="2">
        <v>44581.560196759259</v>
      </c>
      <c r="D140" s="1" t="s">
        <v>78</v>
      </c>
      <c r="E140">
        <v>374</v>
      </c>
      <c r="F140" s="1" t="s">
        <v>94</v>
      </c>
      <c r="G140" s="1" t="s">
        <v>438</v>
      </c>
      <c r="H140" s="1" t="s">
        <v>106</v>
      </c>
      <c r="I140" s="1" t="s">
        <v>440</v>
      </c>
      <c r="J140" s="1" t="s">
        <v>82</v>
      </c>
      <c r="K140" s="1" t="s">
        <v>142</v>
      </c>
      <c r="L140" s="1" t="s">
        <v>309</v>
      </c>
      <c r="M140" s="1" t="s">
        <v>440</v>
      </c>
      <c r="N140" s="1" t="s">
        <v>441</v>
      </c>
      <c r="O140" s="1" t="s">
        <v>244</v>
      </c>
      <c r="P140" s="1" t="s">
        <v>442</v>
      </c>
      <c r="Q140" s="1" t="s">
        <v>443</v>
      </c>
      <c r="R140" s="1" t="s">
        <v>444</v>
      </c>
      <c r="S140" s="1" t="s">
        <v>78</v>
      </c>
      <c r="T140" s="1" t="s">
        <v>87</v>
      </c>
      <c r="U140" s="1" t="s">
        <v>88</v>
      </c>
      <c r="V140" s="1" t="s">
        <v>89</v>
      </c>
      <c r="W140" s="1" t="s">
        <v>90</v>
      </c>
      <c r="X140" s="1" t="s">
        <v>87</v>
      </c>
      <c r="Y140">
        <v>0</v>
      </c>
      <c r="Z140">
        <v>0</v>
      </c>
      <c r="AA140" s="1" t="s">
        <v>82</v>
      </c>
      <c r="AB140">
        <v>1793.38</v>
      </c>
      <c r="AC140" s="1" t="s">
        <v>405</v>
      </c>
      <c r="AD140">
        <v>1</v>
      </c>
      <c r="AE140" s="1" t="s">
        <v>78</v>
      </c>
      <c r="AF140">
        <v>2561.98</v>
      </c>
      <c r="AG140" s="1" t="s">
        <v>101</v>
      </c>
      <c r="AH140" s="1" t="s">
        <v>82</v>
      </c>
      <c r="AI140" s="1" t="s">
        <v>82</v>
      </c>
      <c r="AJ140" s="1" t="s">
        <v>406</v>
      </c>
      <c r="AK140" s="1" t="s">
        <v>82</v>
      </c>
      <c r="AL140" s="1" t="s">
        <v>82</v>
      </c>
      <c r="AM140" s="1" t="s">
        <v>82</v>
      </c>
      <c r="AN140" s="1" t="s">
        <v>93</v>
      </c>
      <c r="AO140">
        <v>764</v>
      </c>
    </row>
    <row r="141" spans="1:41" x14ac:dyDescent="0.25">
      <c r="A141">
        <v>590</v>
      </c>
      <c r="B141" s="1" t="s">
        <v>139</v>
      </c>
      <c r="C141" s="2">
        <v>44512.450300925928</v>
      </c>
      <c r="D141" s="1" t="s">
        <v>78</v>
      </c>
      <c r="E141">
        <v>374</v>
      </c>
      <c r="F141" s="1" t="s">
        <v>94</v>
      </c>
      <c r="G141" s="1" t="s">
        <v>438</v>
      </c>
      <c r="H141" s="1" t="s">
        <v>122</v>
      </c>
      <c r="I141" s="1" t="s">
        <v>82</v>
      </c>
      <c r="J141" s="1" t="s">
        <v>82</v>
      </c>
      <c r="K141" s="1" t="s">
        <v>142</v>
      </c>
      <c r="L141" s="1" t="s">
        <v>309</v>
      </c>
      <c r="M141" s="1" t="s">
        <v>82</v>
      </c>
      <c r="N141" s="1" t="s">
        <v>84</v>
      </c>
      <c r="O141" s="1" t="s">
        <v>244</v>
      </c>
      <c r="P141" s="1" t="s">
        <v>445</v>
      </c>
      <c r="Q141" s="1" t="s">
        <v>78</v>
      </c>
      <c r="R141" s="1" t="s">
        <v>446</v>
      </c>
      <c r="S141" s="1" t="s">
        <v>78</v>
      </c>
      <c r="T141" s="1" t="s">
        <v>87</v>
      </c>
      <c r="U141" s="1" t="s">
        <v>88</v>
      </c>
      <c r="V141" s="1" t="s">
        <v>89</v>
      </c>
      <c r="W141" s="1" t="s">
        <v>90</v>
      </c>
      <c r="X141" s="1" t="s">
        <v>87</v>
      </c>
      <c r="Y141">
        <v>0</v>
      </c>
      <c r="Z141">
        <v>0</v>
      </c>
      <c r="AA141" s="1" t="s">
        <v>82</v>
      </c>
      <c r="AB141">
        <v>1793.38</v>
      </c>
      <c r="AC141" s="1" t="s">
        <v>405</v>
      </c>
      <c r="AD141">
        <v>1</v>
      </c>
      <c r="AE141" s="1" t="s">
        <v>78</v>
      </c>
      <c r="AF141">
        <v>0</v>
      </c>
      <c r="AG141" s="1" t="s">
        <v>101</v>
      </c>
      <c r="AH141" s="1" t="s">
        <v>84</v>
      </c>
      <c r="AI141" s="1" t="s">
        <v>82</v>
      </c>
      <c r="AJ141" s="1" t="s">
        <v>406</v>
      </c>
      <c r="AK141" s="1" t="s">
        <v>82</v>
      </c>
      <c r="AL141" s="1" t="s">
        <v>82</v>
      </c>
      <c r="AM141" s="1" t="s">
        <v>82</v>
      </c>
      <c r="AN141" s="1" t="s">
        <v>93</v>
      </c>
      <c r="AO141">
        <v>12</v>
      </c>
    </row>
    <row r="142" spans="1:41" x14ac:dyDescent="0.25">
      <c r="A142">
        <v>592</v>
      </c>
      <c r="B142" s="1" t="s">
        <v>77</v>
      </c>
      <c r="C142" s="2">
        <v>44434.572048611109</v>
      </c>
      <c r="D142" s="1" t="s">
        <v>78</v>
      </c>
      <c r="E142">
        <v>374</v>
      </c>
      <c r="F142" s="1" t="s">
        <v>79</v>
      </c>
      <c r="G142" s="1" t="s">
        <v>323</v>
      </c>
      <c r="H142" s="1" t="s">
        <v>106</v>
      </c>
      <c r="I142" s="1" t="s">
        <v>82</v>
      </c>
      <c r="J142" s="1" t="s">
        <v>82</v>
      </c>
      <c r="K142" s="1" t="s">
        <v>447</v>
      </c>
      <c r="L142" s="1" t="s">
        <v>309</v>
      </c>
      <c r="M142" s="1" t="s">
        <v>448</v>
      </c>
      <c r="N142" s="1" t="s">
        <v>449</v>
      </c>
      <c r="O142" s="1" t="s">
        <v>244</v>
      </c>
      <c r="P142" s="1" t="s">
        <v>450</v>
      </c>
      <c r="Q142" s="1" t="s">
        <v>78</v>
      </c>
      <c r="R142" s="1" t="s">
        <v>101</v>
      </c>
      <c r="S142" s="1" t="s">
        <v>78</v>
      </c>
      <c r="T142" s="1" t="s">
        <v>87</v>
      </c>
      <c r="U142" s="1" t="s">
        <v>88</v>
      </c>
      <c r="V142" s="1" t="s">
        <v>89</v>
      </c>
      <c r="W142" s="1" t="s">
        <v>90</v>
      </c>
      <c r="X142" s="1" t="s">
        <v>87</v>
      </c>
      <c r="Y142">
        <v>0</v>
      </c>
      <c r="Z142">
        <v>0</v>
      </c>
      <c r="AA142" s="1" t="s">
        <v>82</v>
      </c>
      <c r="AB142">
        <v>1115.8699999999999</v>
      </c>
      <c r="AC142" s="1" t="s">
        <v>405</v>
      </c>
      <c r="AD142">
        <v>1</v>
      </c>
      <c r="AE142" s="1" t="s">
        <v>78</v>
      </c>
      <c r="AF142">
        <v>2561.98</v>
      </c>
      <c r="AG142" s="1" t="s">
        <v>101</v>
      </c>
      <c r="AH142" s="1" t="s">
        <v>84</v>
      </c>
      <c r="AI142" s="1" t="s">
        <v>82</v>
      </c>
      <c r="AJ142" s="1" t="s">
        <v>406</v>
      </c>
      <c r="AK142" s="1" t="s">
        <v>82</v>
      </c>
      <c r="AL142" s="1" t="s">
        <v>82</v>
      </c>
      <c r="AM142" s="1" t="s">
        <v>82</v>
      </c>
      <c r="AN142" s="1" t="s">
        <v>93</v>
      </c>
      <c r="AO142">
        <v>619</v>
      </c>
    </row>
    <row r="143" spans="1:41" x14ac:dyDescent="0.25">
      <c r="A143">
        <v>593</v>
      </c>
      <c r="B143" s="1" t="s">
        <v>139</v>
      </c>
      <c r="C143" s="2">
        <v>44524.735081018516</v>
      </c>
      <c r="D143" s="1" t="s">
        <v>78</v>
      </c>
      <c r="E143">
        <v>374</v>
      </c>
      <c r="F143" s="1" t="s">
        <v>79</v>
      </c>
      <c r="G143" s="1" t="s">
        <v>438</v>
      </c>
      <c r="H143" s="1" t="s">
        <v>122</v>
      </c>
      <c r="I143" s="1" t="s">
        <v>82</v>
      </c>
      <c r="J143" s="1" t="s">
        <v>82</v>
      </c>
      <c r="K143" s="1" t="s">
        <v>447</v>
      </c>
      <c r="L143" s="1" t="s">
        <v>309</v>
      </c>
      <c r="M143" s="1" t="s">
        <v>82</v>
      </c>
      <c r="N143" s="1" t="s">
        <v>84</v>
      </c>
      <c r="O143" s="1" t="s">
        <v>244</v>
      </c>
      <c r="P143" s="1" t="s">
        <v>451</v>
      </c>
      <c r="Q143" s="1" t="s">
        <v>78</v>
      </c>
      <c r="R143" s="1" t="s">
        <v>101</v>
      </c>
      <c r="S143" s="1" t="s">
        <v>78</v>
      </c>
      <c r="T143" s="1" t="s">
        <v>87</v>
      </c>
      <c r="U143" s="1" t="s">
        <v>88</v>
      </c>
      <c r="V143" s="1" t="s">
        <v>89</v>
      </c>
      <c r="W143" s="1" t="s">
        <v>90</v>
      </c>
      <c r="X143" s="1" t="s">
        <v>87</v>
      </c>
      <c r="Y143">
        <v>0</v>
      </c>
      <c r="Z143">
        <v>0</v>
      </c>
      <c r="AA143" s="1" t="s">
        <v>82</v>
      </c>
      <c r="AB143">
        <v>1115.8699999999999</v>
      </c>
      <c r="AC143" s="1" t="s">
        <v>405</v>
      </c>
      <c r="AD143">
        <v>1</v>
      </c>
      <c r="AE143" s="1" t="s">
        <v>78</v>
      </c>
      <c r="AF143">
        <v>0</v>
      </c>
      <c r="AG143" s="1" t="s">
        <v>101</v>
      </c>
      <c r="AH143" s="1" t="s">
        <v>151</v>
      </c>
      <c r="AI143" s="1" t="s">
        <v>82</v>
      </c>
      <c r="AJ143" s="1" t="s">
        <v>406</v>
      </c>
      <c r="AK143" s="1" t="s">
        <v>82</v>
      </c>
      <c r="AL143" s="1" t="s">
        <v>82</v>
      </c>
      <c r="AM143" s="1" t="s">
        <v>82</v>
      </c>
      <c r="AN143" s="1" t="s">
        <v>93</v>
      </c>
      <c r="AO143">
        <v>12</v>
      </c>
    </row>
    <row r="144" spans="1:41" x14ac:dyDescent="0.25">
      <c r="A144">
        <v>594</v>
      </c>
      <c r="B144" s="1" t="s">
        <v>139</v>
      </c>
      <c r="C144" s="2">
        <v>44427.526342592595</v>
      </c>
      <c r="D144" s="1" t="s">
        <v>78</v>
      </c>
      <c r="E144">
        <v>374</v>
      </c>
      <c r="F144" s="1" t="s">
        <v>79</v>
      </c>
      <c r="G144" s="1" t="s">
        <v>385</v>
      </c>
      <c r="H144" s="1" t="s">
        <v>122</v>
      </c>
      <c r="I144" s="1" t="s">
        <v>82</v>
      </c>
      <c r="J144" s="1" t="s">
        <v>82</v>
      </c>
      <c r="K144" s="1" t="s">
        <v>447</v>
      </c>
      <c r="L144" s="1" t="s">
        <v>309</v>
      </c>
      <c r="M144" s="1" t="s">
        <v>82</v>
      </c>
      <c r="N144" s="1" t="s">
        <v>84</v>
      </c>
      <c r="O144" s="1" t="s">
        <v>244</v>
      </c>
      <c r="P144" s="1" t="s">
        <v>452</v>
      </c>
      <c r="Q144" s="1" t="s">
        <v>78</v>
      </c>
      <c r="R144" s="1" t="s">
        <v>101</v>
      </c>
      <c r="S144" s="1" t="s">
        <v>78</v>
      </c>
      <c r="T144" s="1" t="s">
        <v>87</v>
      </c>
      <c r="U144" s="1" t="s">
        <v>88</v>
      </c>
      <c r="V144" s="1" t="s">
        <v>89</v>
      </c>
      <c r="W144" s="1" t="s">
        <v>90</v>
      </c>
      <c r="X144" s="1" t="s">
        <v>87</v>
      </c>
      <c r="Y144">
        <v>0</v>
      </c>
      <c r="Z144">
        <v>0</v>
      </c>
      <c r="AA144" s="1" t="s">
        <v>82</v>
      </c>
      <c r="AB144">
        <v>1115.8699999999999</v>
      </c>
      <c r="AC144" s="1" t="s">
        <v>405</v>
      </c>
      <c r="AD144">
        <v>1</v>
      </c>
      <c r="AE144" s="1" t="s">
        <v>78</v>
      </c>
      <c r="AF144">
        <v>0</v>
      </c>
      <c r="AG144" s="1" t="s">
        <v>101</v>
      </c>
      <c r="AH144" s="1" t="s">
        <v>151</v>
      </c>
      <c r="AI144" s="1" t="s">
        <v>82</v>
      </c>
      <c r="AJ144" s="1" t="s">
        <v>406</v>
      </c>
      <c r="AK144" s="1" t="s">
        <v>82</v>
      </c>
      <c r="AL144" s="1" t="s">
        <v>82</v>
      </c>
      <c r="AM144" s="1" t="s">
        <v>82</v>
      </c>
      <c r="AN144" s="1" t="s">
        <v>93</v>
      </c>
      <c r="AO144">
        <v>12</v>
      </c>
    </row>
    <row r="145" spans="1:41" x14ac:dyDescent="0.25">
      <c r="A145">
        <v>595</v>
      </c>
      <c r="B145" s="1" t="s">
        <v>139</v>
      </c>
      <c r="C145" s="2">
        <v>44461.879548611112</v>
      </c>
      <c r="D145" s="1" t="s">
        <v>78</v>
      </c>
      <c r="E145">
        <v>374</v>
      </c>
      <c r="F145" s="1" t="s">
        <v>94</v>
      </c>
      <c r="G145" s="1" t="s">
        <v>385</v>
      </c>
      <c r="H145" s="1" t="s">
        <v>106</v>
      </c>
      <c r="I145" s="1" t="s">
        <v>82</v>
      </c>
      <c r="J145" s="1" t="s">
        <v>82</v>
      </c>
      <c r="K145" s="1" t="s">
        <v>342</v>
      </c>
      <c r="L145" s="1" t="s">
        <v>309</v>
      </c>
      <c r="M145" s="1" t="s">
        <v>453</v>
      </c>
      <c r="N145" s="1" t="s">
        <v>454</v>
      </c>
      <c r="O145" s="1" t="s">
        <v>244</v>
      </c>
      <c r="P145" s="1" t="s">
        <v>455</v>
      </c>
      <c r="Q145" s="1" t="s">
        <v>78</v>
      </c>
      <c r="R145" s="1" t="s">
        <v>101</v>
      </c>
      <c r="S145" s="1" t="s">
        <v>78</v>
      </c>
      <c r="T145" s="1" t="s">
        <v>87</v>
      </c>
      <c r="U145" s="1" t="s">
        <v>88</v>
      </c>
      <c r="V145" s="1" t="s">
        <v>89</v>
      </c>
      <c r="W145" s="1" t="s">
        <v>90</v>
      </c>
      <c r="X145" s="1" t="s">
        <v>87</v>
      </c>
      <c r="Y145">
        <v>0</v>
      </c>
      <c r="Z145">
        <v>0</v>
      </c>
      <c r="AA145" s="1" t="s">
        <v>82</v>
      </c>
      <c r="AB145">
        <v>1115.8699999999999</v>
      </c>
      <c r="AC145" s="1" t="s">
        <v>405</v>
      </c>
      <c r="AD145">
        <v>1</v>
      </c>
      <c r="AE145" s="1" t="s">
        <v>78</v>
      </c>
      <c r="AF145">
        <v>2561.98</v>
      </c>
      <c r="AG145" s="1" t="s">
        <v>101</v>
      </c>
      <c r="AH145" s="1" t="s">
        <v>84</v>
      </c>
      <c r="AI145" s="1" t="s">
        <v>82</v>
      </c>
      <c r="AJ145" s="1" t="s">
        <v>406</v>
      </c>
      <c r="AK145" s="1" t="s">
        <v>82</v>
      </c>
      <c r="AL145" s="1" t="s">
        <v>82</v>
      </c>
      <c r="AM145" s="1" t="s">
        <v>82</v>
      </c>
      <c r="AN145" s="1" t="s">
        <v>93</v>
      </c>
      <c r="AO145">
        <v>647</v>
      </c>
    </row>
    <row r="146" spans="1:41" x14ac:dyDescent="0.25">
      <c r="A146">
        <v>596</v>
      </c>
      <c r="B146" s="1" t="s">
        <v>139</v>
      </c>
      <c r="C146" s="2">
        <v>44524.73228009259</v>
      </c>
      <c r="D146" s="1" t="s">
        <v>78</v>
      </c>
      <c r="E146">
        <v>373</v>
      </c>
      <c r="F146" s="1" t="s">
        <v>94</v>
      </c>
      <c r="G146" s="1" t="s">
        <v>242</v>
      </c>
      <c r="H146" s="1" t="s">
        <v>122</v>
      </c>
      <c r="I146" s="1" t="s">
        <v>82</v>
      </c>
      <c r="J146" s="1" t="s">
        <v>82</v>
      </c>
      <c r="K146" s="1" t="s">
        <v>342</v>
      </c>
      <c r="L146" s="1" t="s">
        <v>456</v>
      </c>
      <c r="M146" s="1" t="s">
        <v>82</v>
      </c>
      <c r="N146" s="1" t="s">
        <v>84</v>
      </c>
      <c r="O146" s="1" t="s">
        <v>244</v>
      </c>
      <c r="P146" s="1" t="s">
        <v>457</v>
      </c>
      <c r="Q146" s="1" t="s">
        <v>78</v>
      </c>
      <c r="R146" s="1" t="s">
        <v>101</v>
      </c>
      <c r="S146" s="1" t="s">
        <v>78</v>
      </c>
      <c r="T146" s="1" t="s">
        <v>87</v>
      </c>
      <c r="U146" s="1" t="s">
        <v>88</v>
      </c>
      <c r="V146" s="1" t="s">
        <v>89</v>
      </c>
      <c r="W146" s="1" t="s">
        <v>90</v>
      </c>
      <c r="X146" s="1" t="s">
        <v>87</v>
      </c>
      <c r="Y146">
        <v>0</v>
      </c>
      <c r="Z146">
        <v>0</v>
      </c>
      <c r="AA146" s="1" t="s">
        <v>82</v>
      </c>
      <c r="AB146">
        <v>1793.38</v>
      </c>
      <c r="AC146" s="1" t="s">
        <v>405</v>
      </c>
      <c r="AD146">
        <v>1</v>
      </c>
      <c r="AE146" s="1" t="s">
        <v>78</v>
      </c>
      <c r="AF146">
        <v>0</v>
      </c>
      <c r="AG146" s="1" t="s">
        <v>101</v>
      </c>
      <c r="AH146" s="1" t="s">
        <v>84</v>
      </c>
      <c r="AI146" s="1" t="s">
        <v>82</v>
      </c>
      <c r="AJ146" s="1" t="s">
        <v>406</v>
      </c>
      <c r="AK146" s="1" t="s">
        <v>82</v>
      </c>
      <c r="AL146" s="1" t="s">
        <v>82</v>
      </c>
      <c r="AM146" s="1" t="s">
        <v>82</v>
      </c>
      <c r="AN146" s="1" t="s">
        <v>93</v>
      </c>
      <c r="AO146">
        <v>12</v>
      </c>
    </row>
    <row r="147" spans="1:41" x14ac:dyDescent="0.25">
      <c r="A147">
        <v>597</v>
      </c>
      <c r="B147" s="1" t="s">
        <v>139</v>
      </c>
      <c r="C147" s="2">
        <v>44512.436111111114</v>
      </c>
      <c r="D147" s="1" t="s">
        <v>78</v>
      </c>
      <c r="E147">
        <v>373</v>
      </c>
      <c r="F147" s="1" t="s">
        <v>94</v>
      </c>
      <c r="G147" s="1" t="s">
        <v>242</v>
      </c>
      <c r="H147" s="1" t="s">
        <v>122</v>
      </c>
      <c r="I147" s="1" t="s">
        <v>82</v>
      </c>
      <c r="J147" s="1" t="s">
        <v>82</v>
      </c>
      <c r="K147" s="1" t="s">
        <v>342</v>
      </c>
      <c r="L147" s="1" t="s">
        <v>456</v>
      </c>
      <c r="M147" s="1" t="s">
        <v>82</v>
      </c>
      <c r="N147" s="1" t="s">
        <v>84</v>
      </c>
      <c r="O147" s="1" t="s">
        <v>244</v>
      </c>
      <c r="P147" s="1" t="s">
        <v>458</v>
      </c>
      <c r="Q147" s="1" t="s">
        <v>78</v>
      </c>
      <c r="R147" s="1" t="s">
        <v>101</v>
      </c>
      <c r="S147" s="1" t="s">
        <v>78</v>
      </c>
      <c r="T147" s="1" t="s">
        <v>87</v>
      </c>
      <c r="U147" s="1" t="s">
        <v>88</v>
      </c>
      <c r="V147" s="1" t="s">
        <v>89</v>
      </c>
      <c r="W147" s="1" t="s">
        <v>90</v>
      </c>
      <c r="X147" s="1" t="s">
        <v>87</v>
      </c>
      <c r="Y147">
        <v>0</v>
      </c>
      <c r="Z147">
        <v>0</v>
      </c>
      <c r="AA147" s="1" t="s">
        <v>82</v>
      </c>
      <c r="AB147">
        <v>1793.38</v>
      </c>
      <c r="AC147" s="1" t="s">
        <v>405</v>
      </c>
      <c r="AD147">
        <v>1</v>
      </c>
      <c r="AE147" s="1" t="s">
        <v>78</v>
      </c>
      <c r="AF147">
        <v>0</v>
      </c>
      <c r="AG147" s="1" t="s">
        <v>101</v>
      </c>
      <c r="AH147" s="1" t="s">
        <v>151</v>
      </c>
      <c r="AI147" s="1" t="s">
        <v>82</v>
      </c>
      <c r="AJ147" s="1" t="s">
        <v>406</v>
      </c>
      <c r="AK147" s="1" t="s">
        <v>82</v>
      </c>
      <c r="AL147" s="1" t="s">
        <v>82</v>
      </c>
      <c r="AM147" s="1" t="s">
        <v>82</v>
      </c>
      <c r="AN147" s="1" t="s">
        <v>93</v>
      </c>
      <c r="AO147">
        <v>12</v>
      </c>
    </row>
    <row r="148" spans="1:41" x14ac:dyDescent="0.25">
      <c r="A148">
        <v>599</v>
      </c>
      <c r="B148" s="1" t="s">
        <v>139</v>
      </c>
      <c r="C148" s="2">
        <v>44524.736273148148</v>
      </c>
      <c r="D148" s="1" t="s">
        <v>78</v>
      </c>
      <c r="E148">
        <v>374</v>
      </c>
      <c r="F148" s="1" t="s">
        <v>213</v>
      </c>
      <c r="G148" s="1" t="s">
        <v>242</v>
      </c>
      <c r="H148" s="1" t="s">
        <v>122</v>
      </c>
      <c r="I148" s="1" t="s">
        <v>82</v>
      </c>
      <c r="J148" s="1" t="s">
        <v>82</v>
      </c>
      <c r="K148" s="1" t="s">
        <v>342</v>
      </c>
      <c r="L148" s="1" t="s">
        <v>456</v>
      </c>
      <c r="M148" s="1" t="s">
        <v>82</v>
      </c>
      <c r="N148" s="1" t="s">
        <v>84</v>
      </c>
      <c r="O148" s="1" t="s">
        <v>244</v>
      </c>
      <c r="P148" s="1" t="s">
        <v>459</v>
      </c>
      <c r="Q148" s="1" t="s">
        <v>78</v>
      </c>
      <c r="R148" s="1" t="s">
        <v>101</v>
      </c>
      <c r="S148" s="1" t="s">
        <v>78</v>
      </c>
      <c r="T148" s="1" t="s">
        <v>87</v>
      </c>
      <c r="U148" s="1" t="s">
        <v>88</v>
      </c>
      <c r="V148" s="1" t="s">
        <v>89</v>
      </c>
      <c r="W148" s="1" t="s">
        <v>90</v>
      </c>
      <c r="X148" s="1" t="s">
        <v>87</v>
      </c>
      <c r="Y148">
        <v>0</v>
      </c>
      <c r="Z148">
        <v>0</v>
      </c>
      <c r="AA148" s="1" t="s">
        <v>82</v>
      </c>
      <c r="AB148">
        <v>1115.8699999999999</v>
      </c>
      <c r="AC148" s="1" t="s">
        <v>405</v>
      </c>
      <c r="AD148">
        <v>1</v>
      </c>
      <c r="AE148" s="1" t="s">
        <v>78</v>
      </c>
      <c r="AF148">
        <v>0</v>
      </c>
      <c r="AG148" s="1" t="s">
        <v>101</v>
      </c>
      <c r="AH148" s="1" t="s">
        <v>151</v>
      </c>
      <c r="AI148" s="1" t="s">
        <v>82</v>
      </c>
      <c r="AJ148" s="1" t="s">
        <v>406</v>
      </c>
      <c r="AK148" s="1" t="s">
        <v>82</v>
      </c>
      <c r="AL148" s="1" t="s">
        <v>82</v>
      </c>
      <c r="AM148" s="1" t="s">
        <v>82</v>
      </c>
      <c r="AN148" s="1" t="s">
        <v>93</v>
      </c>
      <c r="AO148">
        <v>12</v>
      </c>
    </row>
    <row r="149" spans="1:41" x14ac:dyDescent="0.25">
      <c r="A149">
        <v>600</v>
      </c>
      <c r="B149" s="1" t="s">
        <v>139</v>
      </c>
      <c r="C149" s="2">
        <v>44524.737430555557</v>
      </c>
      <c r="D149" s="1" t="s">
        <v>78</v>
      </c>
      <c r="E149">
        <v>374</v>
      </c>
      <c r="F149" s="1" t="s">
        <v>213</v>
      </c>
      <c r="G149" s="1" t="s">
        <v>242</v>
      </c>
      <c r="H149" s="1" t="s">
        <v>122</v>
      </c>
      <c r="I149" s="1" t="s">
        <v>82</v>
      </c>
      <c r="J149" s="1" t="s">
        <v>82</v>
      </c>
      <c r="K149" s="1" t="s">
        <v>342</v>
      </c>
      <c r="L149" s="1" t="s">
        <v>456</v>
      </c>
      <c r="M149" s="1" t="s">
        <v>82</v>
      </c>
      <c r="N149" s="1" t="s">
        <v>84</v>
      </c>
      <c r="O149" s="1" t="s">
        <v>244</v>
      </c>
      <c r="P149" s="1" t="s">
        <v>460</v>
      </c>
      <c r="Q149" s="1" t="s">
        <v>78</v>
      </c>
      <c r="R149" s="1" t="s">
        <v>101</v>
      </c>
      <c r="S149" s="1" t="s">
        <v>78</v>
      </c>
      <c r="T149" s="1" t="s">
        <v>87</v>
      </c>
      <c r="U149" s="1" t="s">
        <v>88</v>
      </c>
      <c r="V149" s="1" t="s">
        <v>89</v>
      </c>
      <c r="W149" s="1" t="s">
        <v>90</v>
      </c>
      <c r="X149" s="1" t="s">
        <v>87</v>
      </c>
      <c r="Y149">
        <v>0</v>
      </c>
      <c r="Z149">
        <v>0</v>
      </c>
      <c r="AA149" s="1" t="s">
        <v>82</v>
      </c>
      <c r="AB149">
        <v>1115.8699999999999</v>
      </c>
      <c r="AC149" s="1" t="s">
        <v>405</v>
      </c>
      <c r="AD149">
        <v>1</v>
      </c>
      <c r="AE149" s="1" t="s">
        <v>78</v>
      </c>
      <c r="AF149">
        <v>0</v>
      </c>
      <c r="AG149" s="1" t="s">
        <v>101</v>
      </c>
      <c r="AH149" s="1" t="s">
        <v>151</v>
      </c>
      <c r="AI149" s="1" t="s">
        <v>82</v>
      </c>
      <c r="AJ149" s="1" t="s">
        <v>406</v>
      </c>
      <c r="AK149" s="1" t="s">
        <v>82</v>
      </c>
      <c r="AL149" s="1" t="s">
        <v>82</v>
      </c>
      <c r="AM149" s="1" t="s">
        <v>82</v>
      </c>
      <c r="AN149" s="1" t="s">
        <v>93</v>
      </c>
      <c r="AO149">
        <v>12</v>
      </c>
    </row>
    <row r="150" spans="1:41" x14ac:dyDescent="0.25">
      <c r="A150">
        <v>601</v>
      </c>
      <c r="B150" s="1" t="s">
        <v>77</v>
      </c>
      <c r="C150" s="2">
        <v>44529.68440972222</v>
      </c>
      <c r="D150" s="1" t="s">
        <v>78</v>
      </c>
      <c r="E150">
        <v>374</v>
      </c>
      <c r="F150" s="1" t="s">
        <v>213</v>
      </c>
      <c r="G150" s="1" t="s">
        <v>242</v>
      </c>
      <c r="H150" s="1" t="s">
        <v>122</v>
      </c>
      <c r="I150" s="1" t="s">
        <v>82</v>
      </c>
      <c r="J150" s="1" t="s">
        <v>82</v>
      </c>
      <c r="K150" s="1" t="s">
        <v>342</v>
      </c>
      <c r="L150" s="1" t="s">
        <v>456</v>
      </c>
      <c r="M150" s="1" t="s">
        <v>82</v>
      </c>
      <c r="N150" s="1" t="s">
        <v>84</v>
      </c>
      <c r="O150" s="1" t="s">
        <v>244</v>
      </c>
      <c r="P150" s="1" t="s">
        <v>461</v>
      </c>
      <c r="Q150" s="1" t="s">
        <v>78</v>
      </c>
      <c r="R150" s="1" t="s">
        <v>101</v>
      </c>
      <c r="S150" s="1" t="s">
        <v>78</v>
      </c>
      <c r="T150" s="1" t="s">
        <v>87</v>
      </c>
      <c r="U150" s="1" t="s">
        <v>88</v>
      </c>
      <c r="V150" s="1" t="s">
        <v>89</v>
      </c>
      <c r="W150" s="1" t="s">
        <v>90</v>
      </c>
      <c r="X150" s="1" t="s">
        <v>87</v>
      </c>
      <c r="Y150">
        <v>0</v>
      </c>
      <c r="Z150">
        <v>0</v>
      </c>
      <c r="AA150" s="1" t="s">
        <v>82</v>
      </c>
      <c r="AB150">
        <v>1115.8699999999999</v>
      </c>
      <c r="AC150" s="1" t="s">
        <v>405</v>
      </c>
      <c r="AD150">
        <v>1</v>
      </c>
      <c r="AE150" s="1" t="s">
        <v>78</v>
      </c>
      <c r="AF150">
        <v>0</v>
      </c>
      <c r="AG150" s="1" t="s">
        <v>101</v>
      </c>
      <c r="AH150" s="1" t="s">
        <v>84</v>
      </c>
      <c r="AI150" s="1" t="s">
        <v>82</v>
      </c>
      <c r="AJ150" s="1" t="s">
        <v>406</v>
      </c>
      <c r="AK150" s="1" t="s">
        <v>82</v>
      </c>
      <c r="AL150" s="1" t="s">
        <v>82</v>
      </c>
      <c r="AM150" s="1" t="s">
        <v>82</v>
      </c>
      <c r="AN150" s="1" t="s">
        <v>93</v>
      </c>
      <c r="AO150">
        <v>12</v>
      </c>
    </row>
    <row r="151" spans="1:41" x14ac:dyDescent="0.25">
      <c r="A151">
        <v>602</v>
      </c>
      <c r="B151" s="1" t="s">
        <v>181</v>
      </c>
      <c r="C151" s="2">
        <v>44454.512546296297</v>
      </c>
      <c r="D151" s="1" t="s">
        <v>78</v>
      </c>
      <c r="E151">
        <v>402</v>
      </c>
      <c r="F151" s="1" t="s">
        <v>79</v>
      </c>
      <c r="G151" s="1" t="s">
        <v>385</v>
      </c>
      <c r="H151" s="1" t="s">
        <v>122</v>
      </c>
      <c r="I151" s="1" t="s">
        <v>82</v>
      </c>
      <c r="J151" s="1" t="s">
        <v>82</v>
      </c>
      <c r="K151" s="1" t="s">
        <v>462</v>
      </c>
      <c r="L151" s="1" t="s">
        <v>463</v>
      </c>
      <c r="M151" s="1" t="s">
        <v>82</v>
      </c>
      <c r="N151" s="1" t="s">
        <v>84</v>
      </c>
      <c r="O151" s="1" t="s">
        <v>354</v>
      </c>
      <c r="P151" s="1" t="s">
        <v>464</v>
      </c>
      <c r="Q151" s="1" t="s">
        <v>78</v>
      </c>
      <c r="R151" s="1" t="s">
        <v>101</v>
      </c>
      <c r="S151" s="1" t="s">
        <v>78</v>
      </c>
      <c r="T151" s="1" t="s">
        <v>87</v>
      </c>
      <c r="U151" s="1" t="s">
        <v>88</v>
      </c>
      <c r="V151" s="1" t="s">
        <v>89</v>
      </c>
      <c r="W151" s="1" t="s">
        <v>90</v>
      </c>
      <c r="X151" s="1" t="s">
        <v>87</v>
      </c>
      <c r="Y151">
        <v>0</v>
      </c>
      <c r="Z151">
        <v>0</v>
      </c>
      <c r="AA151" s="1" t="s">
        <v>82</v>
      </c>
      <c r="AB151">
        <v>1734.64</v>
      </c>
      <c r="AC151" s="1" t="s">
        <v>405</v>
      </c>
      <c r="AD151">
        <v>1</v>
      </c>
      <c r="AE151" s="1" t="s">
        <v>78</v>
      </c>
      <c r="AF151">
        <v>0</v>
      </c>
      <c r="AG151" s="1" t="s">
        <v>101</v>
      </c>
      <c r="AH151" s="1" t="s">
        <v>84</v>
      </c>
      <c r="AI151" s="1" t="s">
        <v>82</v>
      </c>
      <c r="AJ151" s="1" t="s">
        <v>406</v>
      </c>
      <c r="AK151" s="1" t="s">
        <v>82</v>
      </c>
      <c r="AL151" s="1" t="s">
        <v>82</v>
      </c>
      <c r="AM151" s="1" t="s">
        <v>82</v>
      </c>
      <c r="AN151" s="1" t="s">
        <v>93</v>
      </c>
      <c r="AO151">
        <v>12</v>
      </c>
    </row>
    <row r="152" spans="1:41" x14ac:dyDescent="0.25">
      <c r="A152">
        <v>603</v>
      </c>
      <c r="B152" s="1" t="s">
        <v>181</v>
      </c>
      <c r="C152" s="2">
        <v>44454.513275462959</v>
      </c>
      <c r="D152" s="1" t="s">
        <v>78</v>
      </c>
      <c r="E152">
        <v>402</v>
      </c>
      <c r="F152" s="1" t="s">
        <v>79</v>
      </c>
      <c r="G152" s="1" t="s">
        <v>385</v>
      </c>
      <c r="H152" s="1" t="s">
        <v>122</v>
      </c>
      <c r="I152" s="1" t="s">
        <v>82</v>
      </c>
      <c r="J152" s="1" t="s">
        <v>82</v>
      </c>
      <c r="K152" s="1" t="s">
        <v>462</v>
      </c>
      <c r="L152" s="1" t="s">
        <v>463</v>
      </c>
      <c r="M152" s="1" t="s">
        <v>82</v>
      </c>
      <c r="N152" s="1" t="s">
        <v>84</v>
      </c>
      <c r="O152" s="1" t="s">
        <v>354</v>
      </c>
      <c r="P152" s="1" t="s">
        <v>465</v>
      </c>
      <c r="Q152" s="1" t="s">
        <v>78</v>
      </c>
      <c r="R152" s="1" t="s">
        <v>101</v>
      </c>
      <c r="S152" s="1" t="s">
        <v>78</v>
      </c>
      <c r="T152" s="1" t="s">
        <v>87</v>
      </c>
      <c r="U152" s="1" t="s">
        <v>88</v>
      </c>
      <c r="V152" s="1" t="s">
        <v>89</v>
      </c>
      <c r="W152" s="1" t="s">
        <v>90</v>
      </c>
      <c r="X152" s="1" t="s">
        <v>87</v>
      </c>
      <c r="Y152">
        <v>0</v>
      </c>
      <c r="Z152">
        <v>0</v>
      </c>
      <c r="AA152" s="1" t="s">
        <v>82</v>
      </c>
      <c r="AB152">
        <v>1734.64</v>
      </c>
      <c r="AC152" s="1" t="s">
        <v>405</v>
      </c>
      <c r="AD152">
        <v>1</v>
      </c>
      <c r="AE152" s="1" t="s">
        <v>78</v>
      </c>
      <c r="AF152">
        <v>0</v>
      </c>
      <c r="AG152" s="1" t="s">
        <v>101</v>
      </c>
      <c r="AH152" s="1" t="s">
        <v>84</v>
      </c>
      <c r="AI152" s="1" t="s">
        <v>82</v>
      </c>
      <c r="AJ152" s="1" t="s">
        <v>406</v>
      </c>
      <c r="AK152" s="1" t="s">
        <v>82</v>
      </c>
      <c r="AL152" s="1" t="s">
        <v>82</v>
      </c>
      <c r="AM152" s="1" t="s">
        <v>82</v>
      </c>
      <c r="AN152" s="1" t="s">
        <v>93</v>
      </c>
      <c r="AO152">
        <v>12</v>
      </c>
    </row>
    <row r="153" spans="1:41" x14ac:dyDescent="0.25">
      <c r="A153">
        <v>605</v>
      </c>
      <c r="B153" s="1" t="s">
        <v>77</v>
      </c>
      <c r="C153" s="2">
        <v>44412.736180555556</v>
      </c>
      <c r="D153" s="1" t="s">
        <v>78</v>
      </c>
      <c r="E153">
        <v>402</v>
      </c>
      <c r="F153" s="1" t="s">
        <v>94</v>
      </c>
      <c r="G153" s="1" t="s">
        <v>385</v>
      </c>
      <c r="H153" s="1" t="s">
        <v>122</v>
      </c>
      <c r="I153" s="1" t="s">
        <v>82</v>
      </c>
      <c r="J153" s="1" t="s">
        <v>82</v>
      </c>
      <c r="K153" s="1" t="s">
        <v>328</v>
      </c>
      <c r="L153" s="1" t="s">
        <v>286</v>
      </c>
      <c r="M153" s="1" t="s">
        <v>82</v>
      </c>
      <c r="N153" s="1" t="s">
        <v>84</v>
      </c>
      <c r="O153" s="1" t="s">
        <v>354</v>
      </c>
      <c r="P153" s="1" t="s">
        <v>466</v>
      </c>
      <c r="Q153" s="1" t="s">
        <v>78</v>
      </c>
      <c r="R153" s="1" t="s">
        <v>101</v>
      </c>
      <c r="S153" s="1" t="s">
        <v>78</v>
      </c>
      <c r="T153" s="1" t="s">
        <v>87</v>
      </c>
      <c r="U153" s="1" t="s">
        <v>88</v>
      </c>
      <c r="V153" s="1" t="s">
        <v>89</v>
      </c>
      <c r="W153" s="1" t="s">
        <v>90</v>
      </c>
      <c r="X153" s="1" t="s">
        <v>87</v>
      </c>
      <c r="Y153">
        <v>0</v>
      </c>
      <c r="Z153">
        <v>0</v>
      </c>
      <c r="AA153" s="1" t="s">
        <v>82</v>
      </c>
      <c r="AB153">
        <v>1734.64</v>
      </c>
      <c r="AC153" s="1" t="s">
        <v>405</v>
      </c>
      <c r="AD153">
        <v>1</v>
      </c>
      <c r="AE153" s="1" t="s">
        <v>78</v>
      </c>
      <c r="AF153">
        <v>0</v>
      </c>
      <c r="AG153" s="1" t="s">
        <v>101</v>
      </c>
      <c r="AH153" s="1" t="s">
        <v>151</v>
      </c>
      <c r="AI153" s="1" t="s">
        <v>82</v>
      </c>
      <c r="AJ153" s="1" t="s">
        <v>406</v>
      </c>
      <c r="AK153" s="1" t="s">
        <v>82</v>
      </c>
      <c r="AL153" s="1" t="s">
        <v>82</v>
      </c>
      <c r="AM153" s="1" t="s">
        <v>82</v>
      </c>
      <c r="AN153" s="1" t="s">
        <v>93</v>
      </c>
      <c r="AO153">
        <v>12</v>
      </c>
    </row>
    <row r="154" spans="1:41" x14ac:dyDescent="0.25">
      <c r="A154">
        <v>606</v>
      </c>
      <c r="B154" s="1" t="s">
        <v>77</v>
      </c>
      <c r="C154" s="2">
        <v>44412.734826388885</v>
      </c>
      <c r="D154" s="1" t="s">
        <v>78</v>
      </c>
      <c r="E154">
        <v>402</v>
      </c>
      <c r="F154" s="1" t="s">
        <v>94</v>
      </c>
      <c r="G154" s="1" t="s">
        <v>385</v>
      </c>
      <c r="H154" s="1" t="s">
        <v>122</v>
      </c>
      <c r="I154" s="1" t="s">
        <v>82</v>
      </c>
      <c r="J154" s="1" t="s">
        <v>82</v>
      </c>
      <c r="K154" s="1" t="s">
        <v>328</v>
      </c>
      <c r="L154" s="1" t="s">
        <v>286</v>
      </c>
      <c r="M154" s="1" t="s">
        <v>82</v>
      </c>
      <c r="N154" s="1" t="s">
        <v>84</v>
      </c>
      <c r="O154" s="1" t="s">
        <v>354</v>
      </c>
      <c r="P154" s="1" t="s">
        <v>467</v>
      </c>
      <c r="Q154" s="1" t="s">
        <v>78</v>
      </c>
      <c r="R154" s="1" t="s">
        <v>101</v>
      </c>
      <c r="S154" s="1" t="s">
        <v>78</v>
      </c>
      <c r="T154" s="1" t="s">
        <v>87</v>
      </c>
      <c r="U154" s="1" t="s">
        <v>88</v>
      </c>
      <c r="V154" s="1" t="s">
        <v>89</v>
      </c>
      <c r="W154" s="1" t="s">
        <v>90</v>
      </c>
      <c r="X154" s="1" t="s">
        <v>87</v>
      </c>
      <c r="Y154">
        <v>0</v>
      </c>
      <c r="Z154">
        <v>0</v>
      </c>
      <c r="AA154" s="1" t="s">
        <v>82</v>
      </c>
      <c r="AB154">
        <v>1734.64</v>
      </c>
      <c r="AC154" s="1" t="s">
        <v>405</v>
      </c>
      <c r="AD154">
        <v>1</v>
      </c>
      <c r="AE154" s="1" t="s">
        <v>78</v>
      </c>
      <c r="AF154">
        <v>0</v>
      </c>
      <c r="AG154" s="1" t="s">
        <v>101</v>
      </c>
      <c r="AH154" s="1" t="s">
        <v>151</v>
      </c>
      <c r="AI154" s="1" t="s">
        <v>82</v>
      </c>
      <c r="AJ154" s="1" t="s">
        <v>406</v>
      </c>
      <c r="AK154" s="1" t="s">
        <v>82</v>
      </c>
      <c r="AL154" s="1" t="s">
        <v>82</v>
      </c>
      <c r="AM154" s="1" t="s">
        <v>82</v>
      </c>
      <c r="AN154" s="1" t="s">
        <v>93</v>
      </c>
      <c r="AO154">
        <v>12</v>
      </c>
    </row>
    <row r="155" spans="1:41" x14ac:dyDescent="0.25">
      <c r="A155">
        <v>607</v>
      </c>
      <c r="B155" s="1" t="s">
        <v>139</v>
      </c>
      <c r="C155" s="2">
        <v>44443.421886574077</v>
      </c>
      <c r="D155" s="1" t="s">
        <v>78</v>
      </c>
      <c r="E155">
        <v>402</v>
      </c>
      <c r="F155" s="1" t="s">
        <v>156</v>
      </c>
      <c r="G155" s="1" t="s">
        <v>385</v>
      </c>
      <c r="H155" s="1" t="s">
        <v>106</v>
      </c>
      <c r="I155" s="1" t="s">
        <v>82</v>
      </c>
      <c r="J155" s="1" t="s">
        <v>82</v>
      </c>
      <c r="K155" s="1" t="s">
        <v>462</v>
      </c>
      <c r="L155" s="1" t="s">
        <v>353</v>
      </c>
      <c r="M155" s="1" t="s">
        <v>468</v>
      </c>
      <c r="N155" s="1" t="s">
        <v>469</v>
      </c>
      <c r="O155" s="1" t="s">
        <v>354</v>
      </c>
      <c r="P155" s="1" t="s">
        <v>355</v>
      </c>
      <c r="Q155" s="1" t="s">
        <v>101</v>
      </c>
      <c r="R155" s="1" t="s">
        <v>101</v>
      </c>
      <c r="S155" s="1" t="s">
        <v>78</v>
      </c>
      <c r="T155" s="1" t="s">
        <v>87</v>
      </c>
      <c r="U155" s="1" t="s">
        <v>114</v>
      </c>
      <c r="V155" s="1" t="s">
        <v>89</v>
      </c>
      <c r="W155" s="1" t="s">
        <v>90</v>
      </c>
      <c r="X155" s="1" t="s">
        <v>87</v>
      </c>
      <c r="Y155">
        <v>0</v>
      </c>
      <c r="Z155">
        <v>0</v>
      </c>
      <c r="AA155" s="1" t="s">
        <v>82</v>
      </c>
      <c r="AB155">
        <v>1734.64</v>
      </c>
      <c r="AC155" s="1" t="s">
        <v>405</v>
      </c>
      <c r="AD155">
        <v>1</v>
      </c>
      <c r="AE155" s="1" t="s">
        <v>78</v>
      </c>
      <c r="AF155">
        <v>2231.36</v>
      </c>
      <c r="AG155" s="1" t="s">
        <v>101</v>
      </c>
      <c r="AH155" s="1" t="s">
        <v>82</v>
      </c>
      <c r="AI155" s="1" t="s">
        <v>82</v>
      </c>
      <c r="AJ155" s="1" t="s">
        <v>406</v>
      </c>
      <c r="AK155" s="1" t="s">
        <v>82</v>
      </c>
      <c r="AL155" s="1" t="s">
        <v>82</v>
      </c>
      <c r="AM155" s="1" t="s">
        <v>82</v>
      </c>
      <c r="AN155" s="1" t="s">
        <v>93</v>
      </c>
      <c r="AO155">
        <v>378</v>
      </c>
    </row>
    <row r="156" spans="1:41" x14ac:dyDescent="0.25">
      <c r="A156">
        <v>608</v>
      </c>
      <c r="B156" s="1" t="s">
        <v>121</v>
      </c>
      <c r="C156" s="2">
        <v>44530.659351851849</v>
      </c>
      <c r="D156" s="1" t="s">
        <v>78</v>
      </c>
      <c r="E156">
        <v>402</v>
      </c>
      <c r="F156" s="1" t="s">
        <v>156</v>
      </c>
      <c r="G156" s="1" t="s">
        <v>385</v>
      </c>
      <c r="H156" s="1" t="s">
        <v>122</v>
      </c>
      <c r="I156" s="1" t="s">
        <v>82</v>
      </c>
      <c r="J156" s="1" t="s">
        <v>82</v>
      </c>
      <c r="K156" s="1" t="s">
        <v>462</v>
      </c>
      <c r="L156" s="1" t="s">
        <v>353</v>
      </c>
      <c r="M156" s="1" t="s">
        <v>82</v>
      </c>
      <c r="N156" s="1" t="s">
        <v>84</v>
      </c>
      <c r="O156" s="1" t="s">
        <v>354</v>
      </c>
      <c r="P156" s="1" t="s">
        <v>470</v>
      </c>
      <c r="Q156" s="1" t="s">
        <v>78</v>
      </c>
      <c r="R156" s="1" t="s">
        <v>471</v>
      </c>
      <c r="S156" s="1" t="s">
        <v>78</v>
      </c>
      <c r="T156" s="1" t="s">
        <v>87</v>
      </c>
      <c r="U156" s="1" t="s">
        <v>88</v>
      </c>
      <c r="V156" s="1" t="s">
        <v>89</v>
      </c>
      <c r="W156" s="1" t="s">
        <v>90</v>
      </c>
      <c r="X156" s="1" t="s">
        <v>87</v>
      </c>
      <c r="Y156">
        <v>0</v>
      </c>
      <c r="Z156">
        <v>0</v>
      </c>
      <c r="AA156" s="1" t="s">
        <v>82</v>
      </c>
      <c r="AB156">
        <v>1734.64</v>
      </c>
      <c r="AC156" s="1" t="s">
        <v>405</v>
      </c>
      <c r="AD156">
        <v>1</v>
      </c>
      <c r="AE156" s="1" t="s">
        <v>78</v>
      </c>
      <c r="AF156">
        <v>0</v>
      </c>
      <c r="AG156" s="1" t="s">
        <v>101</v>
      </c>
      <c r="AH156" s="1" t="s">
        <v>84</v>
      </c>
      <c r="AI156" s="1" t="s">
        <v>82</v>
      </c>
      <c r="AJ156" s="1" t="s">
        <v>406</v>
      </c>
      <c r="AK156" s="1" t="s">
        <v>82</v>
      </c>
      <c r="AL156" s="1" t="s">
        <v>82</v>
      </c>
      <c r="AM156" s="1" t="s">
        <v>82</v>
      </c>
      <c r="AN156" s="1" t="s">
        <v>93</v>
      </c>
      <c r="AO156">
        <v>12</v>
      </c>
    </row>
    <row r="157" spans="1:41" x14ac:dyDescent="0.25">
      <c r="A157">
        <v>609</v>
      </c>
      <c r="B157" s="1" t="s">
        <v>139</v>
      </c>
      <c r="C157" s="2">
        <v>44497.757974537039</v>
      </c>
      <c r="D157" s="1" t="s">
        <v>78</v>
      </c>
      <c r="E157">
        <v>347</v>
      </c>
      <c r="F157" s="1" t="s">
        <v>94</v>
      </c>
      <c r="G157" s="1" t="s">
        <v>140</v>
      </c>
      <c r="H157" s="1" t="s">
        <v>122</v>
      </c>
      <c r="I157" s="1" t="s">
        <v>82</v>
      </c>
      <c r="J157" s="1" t="s">
        <v>82</v>
      </c>
      <c r="K157" s="1" t="s">
        <v>472</v>
      </c>
      <c r="L157" s="1" t="s">
        <v>195</v>
      </c>
      <c r="M157" s="1" t="s">
        <v>82</v>
      </c>
      <c r="N157" s="1" t="s">
        <v>84</v>
      </c>
      <c r="O157" s="1" t="s">
        <v>147</v>
      </c>
      <c r="P157" s="1" t="s">
        <v>473</v>
      </c>
      <c r="Q157" s="1" t="s">
        <v>101</v>
      </c>
      <c r="R157" s="1" t="s">
        <v>101</v>
      </c>
      <c r="S157" s="1" t="s">
        <v>78</v>
      </c>
      <c r="T157" s="1" t="s">
        <v>87</v>
      </c>
      <c r="U157" s="1" t="s">
        <v>88</v>
      </c>
      <c r="V157" s="1" t="s">
        <v>89</v>
      </c>
      <c r="W157" s="1" t="s">
        <v>90</v>
      </c>
      <c r="X157" s="1" t="s">
        <v>87</v>
      </c>
      <c r="Y157">
        <v>0</v>
      </c>
      <c r="Z157">
        <v>0</v>
      </c>
      <c r="AA157" s="1" t="s">
        <v>82</v>
      </c>
      <c r="AB157">
        <v>3132.99</v>
      </c>
      <c r="AC157" s="1" t="s">
        <v>405</v>
      </c>
      <c r="AD157">
        <v>1</v>
      </c>
      <c r="AE157" s="1" t="s">
        <v>78</v>
      </c>
      <c r="AF157">
        <v>0</v>
      </c>
      <c r="AG157" s="1" t="s">
        <v>101</v>
      </c>
      <c r="AH157" s="1" t="s">
        <v>84</v>
      </c>
      <c r="AI157" s="1" t="s">
        <v>82</v>
      </c>
      <c r="AJ157" s="1" t="s">
        <v>406</v>
      </c>
      <c r="AK157" s="1" t="s">
        <v>82</v>
      </c>
      <c r="AL157" s="1" t="s">
        <v>82</v>
      </c>
      <c r="AM157" s="1" t="s">
        <v>82</v>
      </c>
      <c r="AN157" s="1" t="s">
        <v>93</v>
      </c>
      <c r="AO157">
        <v>12</v>
      </c>
    </row>
    <row r="158" spans="1:41" x14ac:dyDescent="0.25">
      <c r="A158">
        <v>610</v>
      </c>
      <c r="B158" s="1" t="s">
        <v>77</v>
      </c>
      <c r="C158" s="2">
        <v>44537.662048611113</v>
      </c>
      <c r="D158" s="1" t="s">
        <v>78</v>
      </c>
      <c r="E158">
        <v>347</v>
      </c>
      <c r="F158" s="1" t="s">
        <v>156</v>
      </c>
      <c r="G158" s="1" t="s">
        <v>140</v>
      </c>
      <c r="H158" s="1" t="s">
        <v>106</v>
      </c>
      <c r="I158" s="1" t="s">
        <v>82</v>
      </c>
      <c r="J158" s="1" t="s">
        <v>82</v>
      </c>
      <c r="K158" s="1" t="s">
        <v>328</v>
      </c>
      <c r="L158" s="1" t="s">
        <v>335</v>
      </c>
      <c r="M158" s="1" t="s">
        <v>110</v>
      </c>
      <c r="N158" s="1" t="s">
        <v>474</v>
      </c>
      <c r="O158" s="1" t="s">
        <v>147</v>
      </c>
      <c r="P158" s="1" t="s">
        <v>475</v>
      </c>
      <c r="Q158" s="1" t="s">
        <v>476</v>
      </c>
      <c r="R158" s="1" t="s">
        <v>477</v>
      </c>
      <c r="S158" s="1" t="s">
        <v>78</v>
      </c>
      <c r="T158" s="1" t="s">
        <v>87</v>
      </c>
      <c r="U158" s="1" t="s">
        <v>88</v>
      </c>
      <c r="V158" s="1" t="s">
        <v>89</v>
      </c>
      <c r="W158" s="1" t="s">
        <v>90</v>
      </c>
      <c r="X158" s="1" t="s">
        <v>87</v>
      </c>
      <c r="Y158">
        <v>0</v>
      </c>
      <c r="Z158">
        <v>0</v>
      </c>
      <c r="AA158" s="1" t="s">
        <v>82</v>
      </c>
      <c r="AB158">
        <v>3132.99</v>
      </c>
      <c r="AC158" s="1" t="s">
        <v>405</v>
      </c>
      <c r="AD158">
        <v>1</v>
      </c>
      <c r="AE158" s="1" t="s">
        <v>78</v>
      </c>
      <c r="AF158">
        <v>4462.76</v>
      </c>
      <c r="AG158" s="1" t="s">
        <v>101</v>
      </c>
      <c r="AH158" s="1" t="s">
        <v>84</v>
      </c>
      <c r="AI158" s="1" t="s">
        <v>82</v>
      </c>
      <c r="AJ158" s="1" t="s">
        <v>406</v>
      </c>
      <c r="AK158" s="1" t="s">
        <v>82</v>
      </c>
      <c r="AL158" s="1" t="s">
        <v>82</v>
      </c>
      <c r="AM158" s="1" t="s">
        <v>82</v>
      </c>
      <c r="AN158" s="1" t="s">
        <v>93</v>
      </c>
      <c r="AO158">
        <v>418</v>
      </c>
    </row>
    <row r="159" spans="1:41" x14ac:dyDescent="0.25">
      <c r="A159">
        <v>611</v>
      </c>
      <c r="B159" s="1" t="s">
        <v>77</v>
      </c>
      <c r="C159" s="2">
        <v>44502.388553240744</v>
      </c>
      <c r="D159" s="1" t="s">
        <v>78</v>
      </c>
      <c r="E159">
        <v>347</v>
      </c>
      <c r="F159" s="1" t="s">
        <v>156</v>
      </c>
      <c r="G159" s="1" t="s">
        <v>140</v>
      </c>
      <c r="H159" s="1" t="s">
        <v>80</v>
      </c>
      <c r="I159" s="1" t="s">
        <v>81</v>
      </c>
      <c r="J159" s="1" t="s">
        <v>82</v>
      </c>
      <c r="K159" s="1" t="s">
        <v>328</v>
      </c>
      <c r="L159" s="1" t="s">
        <v>335</v>
      </c>
      <c r="M159" s="1" t="s">
        <v>82</v>
      </c>
      <c r="N159" s="1" t="s">
        <v>84</v>
      </c>
      <c r="O159" s="1" t="s">
        <v>147</v>
      </c>
      <c r="P159" s="1" t="s">
        <v>478</v>
      </c>
      <c r="Q159" s="1" t="s">
        <v>78</v>
      </c>
      <c r="R159" s="1" t="s">
        <v>479</v>
      </c>
      <c r="S159" s="1" t="s">
        <v>78</v>
      </c>
      <c r="T159" s="1" t="s">
        <v>87</v>
      </c>
      <c r="U159" s="1" t="s">
        <v>88</v>
      </c>
      <c r="V159" s="1" t="s">
        <v>89</v>
      </c>
      <c r="W159" s="1" t="s">
        <v>90</v>
      </c>
      <c r="X159" s="1" t="s">
        <v>87</v>
      </c>
      <c r="Y159">
        <v>0</v>
      </c>
      <c r="Z159">
        <v>0</v>
      </c>
      <c r="AA159" s="1" t="s">
        <v>82</v>
      </c>
      <c r="AB159">
        <v>3132.99</v>
      </c>
      <c r="AC159" s="1" t="s">
        <v>405</v>
      </c>
      <c r="AD159">
        <v>1</v>
      </c>
      <c r="AE159" s="1" t="s">
        <v>78</v>
      </c>
      <c r="AF159">
        <v>3193.83</v>
      </c>
      <c r="AG159" s="1" t="s">
        <v>101</v>
      </c>
      <c r="AH159" s="1" t="s">
        <v>82</v>
      </c>
      <c r="AI159" s="1" t="s">
        <v>82</v>
      </c>
      <c r="AJ159" s="1" t="s">
        <v>406</v>
      </c>
      <c r="AK159" s="1" t="s">
        <v>82</v>
      </c>
      <c r="AL159" s="1" t="s">
        <v>82</v>
      </c>
      <c r="AM159" s="1" t="s">
        <v>82</v>
      </c>
      <c r="AN159" s="1" t="s">
        <v>93</v>
      </c>
      <c r="AO159">
        <v>12</v>
      </c>
    </row>
    <row r="160" spans="1:41" x14ac:dyDescent="0.25">
      <c r="A160">
        <v>612</v>
      </c>
      <c r="B160" s="1" t="s">
        <v>139</v>
      </c>
      <c r="C160" s="2">
        <v>44497.604143518518</v>
      </c>
      <c r="D160" s="1" t="s">
        <v>78</v>
      </c>
      <c r="E160">
        <v>347</v>
      </c>
      <c r="F160" s="1" t="s">
        <v>156</v>
      </c>
      <c r="G160" s="1" t="s">
        <v>140</v>
      </c>
      <c r="H160" s="1" t="s">
        <v>122</v>
      </c>
      <c r="I160" s="1" t="s">
        <v>82</v>
      </c>
      <c r="J160" s="1" t="s">
        <v>82</v>
      </c>
      <c r="K160" s="1" t="s">
        <v>328</v>
      </c>
      <c r="L160" s="1" t="s">
        <v>335</v>
      </c>
      <c r="M160" s="1" t="s">
        <v>82</v>
      </c>
      <c r="N160" s="1" t="s">
        <v>84</v>
      </c>
      <c r="O160" s="1" t="s">
        <v>147</v>
      </c>
      <c r="P160" s="1" t="s">
        <v>480</v>
      </c>
      <c r="Q160" s="1" t="s">
        <v>78</v>
      </c>
      <c r="R160" s="1" t="s">
        <v>101</v>
      </c>
      <c r="S160" s="1" t="s">
        <v>78</v>
      </c>
      <c r="T160" s="1" t="s">
        <v>87</v>
      </c>
      <c r="U160" s="1" t="s">
        <v>88</v>
      </c>
      <c r="V160" s="1" t="s">
        <v>89</v>
      </c>
      <c r="W160" s="1" t="s">
        <v>90</v>
      </c>
      <c r="X160" s="1" t="s">
        <v>87</v>
      </c>
      <c r="Y160">
        <v>0</v>
      </c>
      <c r="Z160">
        <v>0</v>
      </c>
      <c r="AA160" s="1" t="s">
        <v>82</v>
      </c>
      <c r="AB160">
        <v>3132.99</v>
      </c>
      <c r="AC160" s="1" t="s">
        <v>405</v>
      </c>
      <c r="AD160">
        <v>1</v>
      </c>
      <c r="AE160" s="1" t="s">
        <v>78</v>
      </c>
      <c r="AF160">
        <v>0</v>
      </c>
      <c r="AG160" s="1" t="s">
        <v>101</v>
      </c>
      <c r="AH160" s="1" t="s">
        <v>151</v>
      </c>
      <c r="AI160" s="1" t="s">
        <v>82</v>
      </c>
      <c r="AJ160" s="1" t="s">
        <v>406</v>
      </c>
      <c r="AK160" s="1" t="s">
        <v>82</v>
      </c>
      <c r="AL160" s="1" t="s">
        <v>82</v>
      </c>
      <c r="AM160" s="1" t="s">
        <v>82</v>
      </c>
      <c r="AN160" s="1" t="s">
        <v>93</v>
      </c>
      <c r="AO160">
        <v>12</v>
      </c>
    </row>
    <row r="161" spans="1:41" x14ac:dyDescent="0.25">
      <c r="A161">
        <v>614</v>
      </c>
      <c r="B161" s="1" t="s">
        <v>121</v>
      </c>
      <c r="C161" s="2">
        <v>44575.646412037036</v>
      </c>
      <c r="D161" s="1" t="s">
        <v>78</v>
      </c>
      <c r="E161">
        <v>349</v>
      </c>
      <c r="F161" s="1" t="s">
        <v>94</v>
      </c>
      <c r="G161" s="1" t="s">
        <v>338</v>
      </c>
      <c r="H161" s="1" t="s">
        <v>80</v>
      </c>
      <c r="I161" s="1" t="s">
        <v>81</v>
      </c>
      <c r="J161" s="1" t="s">
        <v>82</v>
      </c>
      <c r="K161" s="1" t="s">
        <v>339</v>
      </c>
      <c r="L161" s="1" t="s">
        <v>328</v>
      </c>
      <c r="M161" s="1" t="s">
        <v>82</v>
      </c>
      <c r="N161" s="1" t="s">
        <v>84</v>
      </c>
      <c r="O161" s="1" t="s">
        <v>340</v>
      </c>
      <c r="P161" s="1" t="s">
        <v>481</v>
      </c>
      <c r="Q161" s="1" t="s">
        <v>78</v>
      </c>
      <c r="R161" s="1" t="s">
        <v>482</v>
      </c>
      <c r="S161" s="1" t="s">
        <v>78</v>
      </c>
      <c r="T161" s="1" t="s">
        <v>87</v>
      </c>
      <c r="U161" s="1" t="s">
        <v>88</v>
      </c>
      <c r="V161" s="1" t="s">
        <v>89</v>
      </c>
      <c r="W161" s="1" t="s">
        <v>90</v>
      </c>
      <c r="X161" s="1" t="s">
        <v>87</v>
      </c>
      <c r="Y161">
        <v>0</v>
      </c>
      <c r="Z161">
        <v>0</v>
      </c>
      <c r="AA161" s="1" t="s">
        <v>82</v>
      </c>
      <c r="AB161">
        <v>3540.84</v>
      </c>
      <c r="AC161" s="1" t="s">
        <v>405</v>
      </c>
      <c r="AD161">
        <v>1</v>
      </c>
      <c r="AE161" s="1" t="s">
        <v>78</v>
      </c>
      <c r="AF161">
        <v>3608.78</v>
      </c>
      <c r="AG161" s="1" t="s">
        <v>101</v>
      </c>
      <c r="AH161" s="1" t="s">
        <v>82</v>
      </c>
      <c r="AI161" s="1" t="s">
        <v>82</v>
      </c>
      <c r="AJ161" s="1" t="s">
        <v>406</v>
      </c>
      <c r="AK161" s="1" t="s">
        <v>82</v>
      </c>
      <c r="AL161" s="1" t="s">
        <v>82</v>
      </c>
      <c r="AM161" s="1" t="s">
        <v>82</v>
      </c>
      <c r="AN161" s="1" t="s">
        <v>93</v>
      </c>
      <c r="AO161">
        <v>12</v>
      </c>
    </row>
    <row r="162" spans="1:41" x14ac:dyDescent="0.25">
      <c r="A162">
        <v>615</v>
      </c>
      <c r="B162" s="1" t="s">
        <v>77</v>
      </c>
      <c r="C162" s="2">
        <v>44519.436412037037</v>
      </c>
      <c r="D162" s="1" t="s">
        <v>78</v>
      </c>
      <c r="E162">
        <v>349</v>
      </c>
      <c r="F162" s="1" t="s">
        <v>94</v>
      </c>
      <c r="G162" s="1" t="s">
        <v>338</v>
      </c>
      <c r="H162" s="1" t="s">
        <v>106</v>
      </c>
      <c r="I162" s="1" t="s">
        <v>82</v>
      </c>
      <c r="J162" s="1" t="s">
        <v>82</v>
      </c>
      <c r="K162" s="1" t="s">
        <v>339</v>
      </c>
      <c r="L162" s="1" t="s">
        <v>328</v>
      </c>
      <c r="M162" s="1" t="s">
        <v>483</v>
      </c>
      <c r="N162" s="1" t="s">
        <v>484</v>
      </c>
      <c r="O162" s="1" t="s">
        <v>340</v>
      </c>
      <c r="P162" s="1" t="s">
        <v>485</v>
      </c>
      <c r="Q162" s="1" t="s">
        <v>486</v>
      </c>
      <c r="R162" s="1" t="s">
        <v>487</v>
      </c>
      <c r="S162" s="1" t="s">
        <v>78</v>
      </c>
      <c r="T162" s="1" t="s">
        <v>87</v>
      </c>
      <c r="U162" s="1" t="s">
        <v>88</v>
      </c>
      <c r="V162" s="1" t="s">
        <v>89</v>
      </c>
      <c r="W162" s="1" t="s">
        <v>90</v>
      </c>
      <c r="X162" s="1" t="s">
        <v>87</v>
      </c>
      <c r="Y162">
        <v>0</v>
      </c>
      <c r="Z162">
        <v>0</v>
      </c>
      <c r="AA162" s="1" t="s">
        <v>82</v>
      </c>
      <c r="AB162">
        <v>3540.84</v>
      </c>
      <c r="AC162" s="1" t="s">
        <v>405</v>
      </c>
      <c r="AD162">
        <v>1</v>
      </c>
      <c r="AE162" s="1" t="s">
        <v>78</v>
      </c>
      <c r="AF162">
        <v>4537.1499999999996</v>
      </c>
      <c r="AG162" s="1" t="s">
        <v>101</v>
      </c>
      <c r="AH162" s="1" t="s">
        <v>82</v>
      </c>
      <c r="AI162" s="1" t="s">
        <v>82</v>
      </c>
      <c r="AJ162" s="1" t="s">
        <v>406</v>
      </c>
      <c r="AK162" s="1" t="s">
        <v>82</v>
      </c>
      <c r="AL162" s="1" t="s">
        <v>82</v>
      </c>
      <c r="AM162" s="1" t="s">
        <v>82</v>
      </c>
      <c r="AN162" s="1" t="s">
        <v>93</v>
      </c>
      <c r="AO162">
        <v>720</v>
      </c>
    </row>
    <row r="163" spans="1:41" x14ac:dyDescent="0.25">
      <c r="A163">
        <v>616</v>
      </c>
      <c r="B163" s="1" t="s">
        <v>77</v>
      </c>
      <c r="C163" s="2">
        <v>44500.751099537039</v>
      </c>
      <c r="D163" s="1" t="s">
        <v>78</v>
      </c>
      <c r="E163">
        <v>349</v>
      </c>
      <c r="F163" s="1" t="s">
        <v>94</v>
      </c>
      <c r="G163" s="1" t="s">
        <v>338</v>
      </c>
      <c r="H163" s="1" t="s">
        <v>122</v>
      </c>
      <c r="I163" s="1" t="s">
        <v>82</v>
      </c>
      <c r="J163" s="1" t="s">
        <v>82</v>
      </c>
      <c r="K163" s="1" t="s">
        <v>339</v>
      </c>
      <c r="L163" s="1" t="s">
        <v>328</v>
      </c>
      <c r="M163" s="1" t="s">
        <v>82</v>
      </c>
      <c r="N163" s="1" t="s">
        <v>84</v>
      </c>
      <c r="O163" s="1" t="s">
        <v>340</v>
      </c>
      <c r="P163" s="1" t="s">
        <v>488</v>
      </c>
      <c r="Q163" s="1" t="s">
        <v>78</v>
      </c>
      <c r="R163" s="1" t="s">
        <v>101</v>
      </c>
      <c r="S163" s="1" t="s">
        <v>78</v>
      </c>
      <c r="T163" s="1" t="s">
        <v>87</v>
      </c>
      <c r="U163" s="1" t="s">
        <v>88</v>
      </c>
      <c r="V163" s="1" t="s">
        <v>89</v>
      </c>
      <c r="W163" s="1" t="s">
        <v>90</v>
      </c>
      <c r="X163" s="1" t="s">
        <v>87</v>
      </c>
      <c r="Y163">
        <v>0</v>
      </c>
      <c r="Z163">
        <v>0</v>
      </c>
      <c r="AA163" s="1" t="s">
        <v>82</v>
      </c>
      <c r="AB163">
        <v>3540.84</v>
      </c>
      <c r="AC163" s="1" t="s">
        <v>405</v>
      </c>
      <c r="AD163">
        <v>1</v>
      </c>
      <c r="AE163" s="1" t="s">
        <v>78</v>
      </c>
      <c r="AF163">
        <v>0</v>
      </c>
      <c r="AG163" s="1" t="s">
        <v>101</v>
      </c>
      <c r="AH163" s="1" t="s">
        <v>151</v>
      </c>
      <c r="AI163" s="1" t="s">
        <v>82</v>
      </c>
      <c r="AJ163" s="1" t="s">
        <v>406</v>
      </c>
      <c r="AK163" s="1" t="s">
        <v>82</v>
      </c>
      <c r="AL163" s="1" t="s">
        <v>82</v>
      </c>
      <c r="AM163" s="1" t="s">
        <v>82</v>
      </c>
      <c r="AN163" s="1" t="s">
        <v>93</v>
      </c>
      <c r="AO163">
        <v>12</v>
      </c>
    </row>
    <row r="164" spans="1:41" x14ac:dyDescent="0.25">
      <c r="A164">
        <v>617</v>
      </c>
      <c r="B164" s="1" t="s">
        <v>121</v>
      </c>
      <c r="C164" s="2">
        <v>44533.499664351853</v>
      </c>
      <c r="D164" s="1" t="s">
        <v>78</v>
      </c>
      <c r="E164">
        <v>527</v>
      </c>
      <c r="F164" s="1" t="s">
        <v>79</v>
      </c>
      <c r="G164" s="1" t="s">
        <v>117</v>
      </c>
      <c r="H164" s="1" t="s">
        <v>122</v>
      </c>
      <c r="I164" s="1" t="s">
        <v>82</v>
      </c>
      <c r="J164" s="1" t="s">
        <v>82</v>
      </c>
      <c r="K164" s="1" t="s">
        <v>346</v>
      </c>
      <c r="L164" s="1" t="s">
        <v>489</v>
      </c>
      <c r="M164" s="1" t="s">
        <v>82</v>
      </c>
      <c r="N164" s="1" t="s">
        <v>84</v>
      </c>
      <c r="O164" s="1" t="s">
        <v>2037</v>
      </c>
      <c r="P164" s="1" t="s">
        <v>490</v>
      </c>
      <c r="Q164" s="1" t="s">
        <v>78</v>
      </c>
      <c r="R164" s="1" t="s">
        <v>101</v>
      </c>
      <c r="S164" s="1" t="s">
        <v>78</v>
      </c>
      <c r="T164" s="1" t="s">
        <v>87</v>
      </c>
      <c r="U164" s="1" t="s">
        <v>88</v>
      </c>
      <c r="V164" s="1" t="s">
        <v>89</v>
      </c>
      <c r="W164" s="1" t="s">
        <v>90</v>
      </c>
      <c r="X164" s="1" t="s">
        <v>87</v>
      </c>
      <c r="Y164">
        <v>0</v>
      </c>
      <c r="Z164">
        <v>0</v>
      </c>
      <c r="AA164" s="1" t="s">
        <v>82</v>
      </c>
      <c r="AB164">
        <v>2041.8</v>
      </c>
      <c r="AC164" s="1" t="s">
        <v>405</v>
      </c>
      <c r="AD164">
        <v>1</v>
      </c>
      <c r="AE164" s="1" t="s">
        <v>78</v>
      </c>
      <c r="AF164">
        <v>0</v>
      </c>
      <c r="AG164" s="1" t="s">
        <v>101</v>
      </c>
      <c r="AH164" s="1" t="s">
        <v>84</v>
      </c>
      <c r="AI164" s="1" t="s">
        <v>82</v>
      </c>
      <c r="AJ164" s="1" t="s">
        <v>406</v>
      </c>
      <c r="AK164" s="1" t="s">
        <v>82</v>
      </c>
      <c r="AL164" s="1" t="s">
        <v>82</v>
      </c>
      <c r="AM164" s="1" t="s">
        <v>82</v>
      </c>
      <c r="AN164" s="1" t="s">
        <v>93</v>
      </c>
      <c r="AO164">
        <v>12</v>
      </c>
    </row>
    <row r="165" spans="1:41" x14ac:dyDescent="0.25">
      <c r="A165">
        <v>618</v>
      </c>
      <c r="B165" s="1" t="s">
        <v>121</v>
      </c>
      <c r="C165" s="2">
        <v>44533.498877314814</v>
      </c>
      <c r="D165" s="1" t="s">
        <v>78</v>
      </c>
      <c r="E165">
        <v>527</v>
      </c>
      <c r="F165" s="1" t="s">
        <v>79</v>
      </c>
      <c r="G165" s="1" t="s">
        <v>117</v>
      </c>
      <c r="H165" s="1" t="s">
        <v>122</v>
      </c>
      <c r="I165" s="1" t="s">
        <v>82</v>
      </c>
      <c r="J165" s="1" t="s">
        <v>82</v>
      </c>
      <c r="K165" s="1" t="s">
        <v>346</v>
      </c>
      <c r="L165" s="1" t="s">
        <v>489</v>
      </c>
      <c r="M165" s="1" t="s">
        <v>82</v>
      </c>
      <c r="N165" s="1" t="s">
        <v>84</v>
      </c>
      <c r="O165" s="1" t="s">
        <v>2037</v>
      </c>
      <c r="P165" s="1" t="s">
        <v>491</v>
      </c>
      <c r="Q165" s="1" t="s">
        <v>78</v>
      </c>
      <c r="R165" s="1" t="s">
        <v>101</v>
      </c>
      <c r="S165" s="1" t="s">
        <v>78</v>
      </c>
      <c r="T165" s="1" t="s">
        <v>87</v>
      </c>
      <c r="U165" s="1" t="s">
        <v>88</v>
      </c>
      <c r="V165" s="1" t="s">
        <v>89</v>
      </c>
      <c r="W165" s="1" t="s">
        <v>90</v>
      </c>
      <c r="X165" s="1" t="s">
        <v>87</v>
      </c>
      <c r="Y165">
        <v>0</v>
      </c>
      <c r="Z165">
        <v>0</v>
      </c>
      <c r="AA165" s="1" t="s">
        <v>82</v>
      </c>
      <c r="AB165">
        <v>2041.8</v>
      </c>
      <c r="AC165" s="1" t="s">
        <v>405</v>
      </c>
      <c r="AD165">
        <v>1</v>
      </c>
      <c r="AE165" s="1" t="s">
        <v>78</v>
      </c>
      <c r="AF165">
        <v>0</v>
      </c>
      <c r="AG165" s="1" t="s">
        <v>101</v>
      </c>
      <c r="AH165" s="1" t="s">
        <v>84</v>
      </c>
      <c r="AI165" s="1" t="s">
        <v>82</v>
      </c>
      <c r="AJ165" s="1" t="s">
        <v>406</v>
      </c>
      <c r="AK165" s="1" t="s">
        <v>82</v>
      </c>
      <c r="AL165" s="1" t="s">
        <v>82</v>
      </c>
      <c r="AM165" s="1" t="s">
        <v>82</v>
      </c>
      <c r="AN165" s="1" t="s">
        <v>93</v>
      </c>
      <c r="AO165">
        <v>12</v>
      </c>
    </row>
    <row r="166" spans="1:41" x14ac:dyDescent="0.25">
      <c r="A166">
        <v>619</v>
      </c>
      <c r="B166" s="1" t="s">
        <v>121</v>
      </c>
      <c r="C166" s="2">
        <v>44533.49690972222</v>
      </c>
      <c r="D166" s="1" t="s">
        <v>78</v>
      </c>
      <c r="E166">
        <v>527</v>
      </c>
      <c r="F166" s="1" t="s">
        <v>79</v>
      </c>
      <c r="G166" s="1" t="s">
        <v>117</v>
      </c>
      <c r="H166" s="1" t="s">
        <v>122</v>
      </c>
      <c r="I166" s="1" t="s">
        <v>82</v>
      </c>
      <c r="J166" s="1" t="s">
        <v>82</v>
      </c>
      <c r="K166" s="1" t="s">
        <v>346</v>
      </c>
      <c r="L166" s="1" t="s">
        <v>489</v>
      </c>
      <c r="M166" s="1" t="s">
        <v>82</v>
      </c>
      <c r="N166" s="1" t="s">
        <v>84</v>
      </c>
      <c r="O166" s="1" t="s">
        <v>2037</v>
      </c>
      <c r="P166" s="1" t="s">
        <v>492</v>
      </c>
      <c r="Q166" s="1" t="s">
        <v>78</v>
      </c>
      <c r="R166" s="1" t="s">
        <v>101</v>
      </c>
      <c r="S166" s="1" t="s">
        <v>78</v>
      </c>
      <c r="T166" s="1" t="s">
        <v>87</v>
      </c>
      <c r="U166" s="1" t="s">
        <v>88</v>
      </c>
      <c r="V166" s="1" t="s">
        <v>89</v>
      </c>
      <c r="W166" s="1" t="s">
        <v>90</v>
      </c>
      <c r="X166" s="1" t="s">
        <v>87</v>
      </c>
      <c r="Y166">
        <v>0</v>
      </c>
      <c r="Z166">
        <v>0</v>
      </c>
      <c r="AA166" s="1" t="s">
        <v>82</v>
      </c>
      <c r="AB166">
        <v>2041.8</v>
      </c>
      <c r="AC166" s="1" t="s">
        <v>405</v>
      </c>
      <c r="AD166">
        <v>1</v>
      </c>
      <c r="AE166" s="1" t="s">
        <v>78</v>
      </c>
      <c r="AF166">
        <v>0</v>
      </c>
      <c r="AG166" s="1" t="s">
        <v>101</v>
      </c>
      <c r="AH166" s="1" t="s">
        <v>84</v>
      </c>
      <c r="AI166" s="1" t="s">
        <v>82</v>
      </c>
      <c r="AJ166" s="1" t="s">
        <v>406</v>
      </c>
      <c r="AK166" s="1" t="s">
        <v>82</v>
      </c>
      <c r="AL166" s="1" t="s">
        <v>82</v>
      </c>
      <c r="AM166" s="1" t="s">
        <v>82</v>
      </c>
      <c r="AN166" s="1" t="s">
        <v>93</v>
      </c>
      <c r="AO166">
        <v>12</v>
      </c>
    </row>
    <row r="167" spans="1:41" x14ac:dyDescent="0.25">
      <c r="A167">
        <v>620</v>
      </c>
      <c r="B167" s="1" t="s">
        <v>121</v>
      </c>
      <c r="C167" s="2">
        <v>44533.495613425926</v>
      </c>
      <c r="D167" s="1" t="s">
        <v>78</v>
      </c>
      <c r="E167">
        <v>527</v>
      </c>
      <c r="F167" s="1" t="s">
        <v>94</v>
      </c>
      <c r="G167" s="1" t="s">
        <v>117</v>
      </c>
      <c r="H167" s="1" t="s">
        <v>122</v>
      </c>
      <c r="I167" s="1" t="s">
        <v>82</v>
      </c>
      <c r="J167" s="1" t="s">
        <v>82</v>
      </c>
      <c r="K167" s="1" t="s">
        <v>493</v>
      </c>
      <c r="L167" s="1" t="s">
        <v>489</v>
      </c>
      <c r="M167" s="1" t="s">
        <v>82</v>
      </c>
      <c r="N167" s="1" t="s">
        <v>84</v>
      </c>
      <c r="O167" s="1" t="s">
        <v>2037</v>
      </c>
      <c r="P167" s="1" t="s">
        <v>494</v>
      </c>
      <c r="Q167" s="1" t="s">
        <v>78</v>
      </c>
      <c r="R167" s="1" t="s">
        <v>101</v>
      </c>
      <c r="S167" s="1" t="s">
        <v>78</v>
      </c>
      <c r="T167" s="1" t="s">
        <v>87</v>
      </c>
      <c r="U167" s="1" t="s">
        <v>88</v>
      </c>
      <c r="V167" s="1" t="s">
        <v>89</v>
      </c>
      <c r="W167" s="1" t="s">
        <v>90</v>
      </c>
      <c r="X167" s="1" t="s">
        <v>87</v>
      </c>
      <c r="Y167">
        <v>0</v>
      </c>
      <c r="Z167">
        <v>0</v>
      </c>
      <c r="AA167" s="1" t="s">
        <v>82</v>
      </c>
      <c r="AB167">
        <v>2041.8</v>
      </c>
      <c r="AC167" s="1" t="s">
        <v>405</v>
      </c>
      <c r="AD167">
        <v>1</v>
      </c>
      <c r="AE167" s="1" t="s">
        <v>78</v>
      </c>
      <c r="AF167">
        <v>0</v>
      </c>
      <c r="AG167" s="1" t="s">
        <v>101</v>
      </c>
      <c r="AH167" s="1" t="s">
        <v>84</v>
      </c>
      <c r="AI167" s="1" t="s">
        <v>82</v>
      </c>
      <c r="AJ167" s="1" t="s">
        <v>406</v>
      </c>
      <c r="AK167" s="1" t="s">
        <v>82</v>
      </c>
      <c r="AL167" s="1" t="s">
        <v>82</v>
      </c>
      <c r="AM167" s="1" t="s">
        <v>82</v>
      </c>
      <c r="AN167" s="1" t="s">
        <v>93</v>
      </c>
      <c r="AO167">
        <v>12</v>
      </c>
    </row>
    <row r="168" spans="1:41" x14ac:dyDescent="0.25">
      <c r="A168">
        <v>621</v>
      </c>
      <c r="B168" s="1" t="s">
        <v>121</v>
      </c>
      <c r="C168" s="2">
        <v>44533.494849537034</v>
      </c>
      <c r="D168" s="1" t="s">
        <v>78</v>
      </c>
      <c r="E168">
        <v>527</v>
      </c>
      <c r="F168" s="1" t="s">
        <v>94</v>
      </c>
      <c r="G168" s="1" t="s">
        <v>117</v>
      </c>
      <c r="H168" s="1" t="s">
        <v>122</v>
      </c>
      <c r="I168" s="1" t="s">
        <v>82</v>
      </c>
      <c r="J168" s="1" t="s">
        <v>82</v>
      </c>
      <c r="K168" s="1" t="s">
        <v>493</v>
      </c>
      <c r="L168" s="1" t="s">
        <v>489</v>
      </c>
      <c r="M168" s="1" t="s">
        <v>82</v>
      </c>
      <c r="N168" s="1" t="s">
        <v>84</v>
      </c>
      <c r="O168" s="1" t="s">
        <v>2037</v>
      </c>
      <c r="P168" s="1" t="s">
        <v>495</v>
      </c>
      <c r="Q168" s="1" t="s">
        <v>78</v>
      </c>
      <c r="R168" s="1" t="s">
        <v>101</v>
      </c>
      <c r="S168" s="1" t="s">
        <v>78</v>
      </c>
      <c r="T168" s="1" t="s">
        <v>87</v>
      </c>
      <c r="U168" s="1" t="s">
        <v>88</v>
      </c>
      <c r="V168" s="1" t="s">
        <v>89</v>
      </c>
      <c r="W168" s="1" t="s">
        <v>90</v>
      </c>
      <c r="X168" s="1" t="s">
        <v>87</v>
      </c>
      <c r="Y168">
        <v>0</v>
      </c>
      <c r="Z168">
        <v>0</v>
      </c>
      <c r="AA168" s="1" t="s">
        <v>82</v>
      </c>
      <c r="AB168">
        <v>2041.8</v>
      </c>
      <c r="AC168" s="1" t="s">
        <v>405</v>
      </c>
      <c r="AD168">
        <v>1</v>
      </c>
      <c r="AE168" s="1" t="s">
        <v>78</v>
      </c>
      <c r="AF168">
        <v>0</v>
      </c>
      <c r="AG168" s="1" t="s">
        <v>101</v>
      </c>
      <c r="AH168" s="1" t="s">
        <v>84</v>
      </c>
      <c r="AI168" s="1" t="s">
        <v>82</v>
      </c>
      <c r="AJ168" s="1" t="s">
        <v>406</v>
      </c>
      <c r="AK168" s="1" t="s">
        <v>82</v>
      </c>
      <c r="AL168" s="1" t="s">
        <v>82</v>
      </c>
      <c r="AM168" s="1" t="s">
        <v>82</v>
      </c>
      <c r="AN168" s="1" t="s">
        <v>93</v>
      </c>
      <c r="AO168">
        <v>12</v>
      </c>
    </row>
    <row r="169" spans="1:41" x14ac:dyDescent="0.25">
      <c r="A169">
        <v>622</v>
      </c>
      <c r="B169" s="1" t="s">
        <v>121</v>
      </c>
      <c r="C169" s="2">
        <v>44533.493923611109</v>
      </c>
      <c r="D169" s="1" t="s">
        <v>78</v>
      </c>
      <c r="E169">
        <v>527</v>
      </c>
      <c r="F169" s="1" t="s">
        <v>94</v>
      </c>
      <c r="G169" s="1" t="s">
        <v>117</v>
      </c>
      <c r="H169" s="1" t="s">
        <v>122</v>
      </c>
      <c r="I169" s="1" t="s">
        <v>82</v>
      </c>
      <c r="J169" s="1" t="s">
        <v>82</v>
      </c>
      <c r="K169" s="1" t="s">
        <v>493</v>
      </c>
      <c r="L169" s="1" t="s">
        <v>489</v>
      </c>
      <c r="M169" s="1" t="s">
        <v>82</v>
      </c>
      <c r="N169" s="1" t="s">
        <v>84</v>
      </c>
      <c r="O169" s="1" t="s">
        <v>2037</v>
      </c>
      <c r="P169" s="1" t="s">
        <v>496</v>
      </c>
      <c r="Q169" s="1" t="s">
        <v>78</v>
      </c>
      <c r="R169" s="1" t="s">
        <v>101</v>
      </c>
      <c r="S169" s="1" t="s">
        <v>78</v>
      </c>
      <c r="T169" s="1" t="s">
        <v>87</v>
      </c>
      <c r="U169" s="1" t="s">
        <v>88</v>
      </c>
      <c r="V169" s="1" t="s">
        <v>89</v>
      </c>
      <c r="W169" s="1" t="s">
        <v>90</v>
      </c>
      <c r="X169" s="1" t="s">
        <v>87</v>
      </c>
      <c r="Y169">
        <v>0</v>
      </c>
      <c r="Z169">
        <v>0</v>
      </c>
      <c r="AA169" s="1" t="s">
        <v>82</v>
      </c>
      <c r="AB169">
        <v>2041.8</v>
      </c>
      <c r="AC169" s="1" t="s">
        <v>405</v>
      </c>
      <c r="AD169">
        <v>1</v>
      </c>
      <c r="AE169" s="1" t="s">
        <v>78</v>
      </c>
      <c r="AF169">
        <v>0</v>
      </c>
      <c r="AG169" s="1" t="s">
        <v>101</v>
      </c>
      <c r="AH169" s="1" t="s">
        <v>84</v>
      </c>
      <c r="AI169" s="1" t="s">
        <v>82</v>
      </c>
      <c r="AJ169" s="1" t="s">
        <v>406</v>
      </c>
      <c r="AK169" s="1" t="s">
        <v>82</v>
      </c>
      <c r="AL169" s="1" t="s">
        <v>82</v>
      </c>
      <c r="AM169" s="1" t="s">
        <v>82</v>
      </c>
      <c r="AN169" s="1" t="s">
        <v>93</v>
      </c>
      <c r="AO169">
        <v>12</v>
      </c>
    </row>
    <row r="170" spans="1:41" x14ac:dyDescent="0.25">
      <c r="A170">
        <v>623</v>
      </c>
      <c r="B170" s="1" t="s">
        <v>121</v>
      </c>
      <c r="C170" s="2">
        <v>44533.493067129632</v>
      </c>
      <c r="D170" s="1" t="s">
        <v>78</v>
      </c>
      <c r="E170">
        <v>527</v>
      </c>
      <c r="F170" s="1" t="s">
        <v>94</v>
      </c>
      <c r="G170" s="1" t="s">
        <v>117</v>
      </c>
      <c r="H170" s="1" t="s">
        <v>122</v>
      </c>
      <c r="I170" s="1" t="s">
        <v>82</v>
      </c>
      <c r="J170" s="1" t="s">
        <v>82</v>
      </c>
      <c r="K170" s="1" t="s">
        <v>493</v>
      </c>
      <c r="L170" s="1" t="s">
        <v>489</v>
      </c>
      <c r="M170" s="1" t="s">
        <v>82</v>
      </c>
      <c r="N170" s="1" t="s">
        <v>84</v>
      </c>
      <c r="O170" s="1" t="s">
        <v>2037</v>
      </c>
      <c r="P170" s="1" t="s">
        <v>497</v>
      </c>
      <c r="Q170" s="1" t="s">
        <v>78</v>
      </c>
      <c r="R170" s="1" t="s">
        <v>101</v>
      </c>
      <c r="S170" s="1" t="s">
        <v>78</v>
      </c>
      <c r="T170" s="1" t="s">
        <v>87</v>
      </c>
      <c r="U170" s="1" t="s">
        <v>88</v>
      </c>
      <c r="V170" s="1" t="s">
        <v>89</v>
      </c>
      <c r="W170" s="1" t="s">
        <v>90</v>
      </c>
      <c r="X170" s="1" t="s">
        <v>87</v>
      </c>
      <c r="Y170">
        <v>0</v>
      </c>
      <c r="Z170">
        <v>0</v>
      </c>
      <c r="AA170" s="1" t="s">
        <v>82</v>
      </c>
      <c r="AB170">
        <v>2041.8</v>
      </c>
      <c r="AC170" s="1" t="s">
        <v>405</v>
      </c>
      <c r="AD170">
        <v>1</v>
      </c>
      <c r="AE170" s="1" t="s">
        <v>78</v>
      </c>
      <c r="AF170">
        <v>0</v>
      </c>
      <c r="AG170" s="1" t="s">
        <v>101</v>
      </c>
      <c r="AH170" s="1" t="s">
        <v>84</v>
      </c>
      <c r="AI170" s="1" t="s">
        <v>82</v>
      </c>
      <c r="AJ170" s="1" t="s">
        <v>406</v>
      </c>
      <c r="AK170" s="1" t="s">
        <v>82</v>
      </c>
      <c r="AL170" s="1" t="s">
        <v>82</v>
      </c>
      <c r="AM170" s="1" t="s">
        <v>82</v>
      </c>
      <c r="AN170" s="1" t="s">
        <v>93</v>
      </c>
      <c r="AO170">
        <v>12</v>
      </c>
    </row>
    <row r="171" spans="1:41" x14ac:dyDescent="0.25">
      <c r="A171">
        <v>624</v>
      </c>
      <c r="B171" s="1" t="s">
        <v>121</v>
      </c>
      <c r="C171" s="2">
        <v>44533.490949074076</v>
      </c>
      <c r="D171" s="1" t="s">
        <v>78</v>
      </c>
      <c r="E171">
        <v>528</v>
      </c>
      <c r="F171" s="1" t="s">
        <v>213</v>
      </c>
      <c r="G171" s="1" t="s">
        <v>117</v>
      </c>
      <c r="H171" s="1" t="s">
        <v>122</v>
      </c>
      <c r="I171" s="1" t="s">
        <v>82</v>
      </c>
      <c r="J171" s="1" t="s">
        <v>82</v>
      </c>
      <c r="K171" s="1" t="s">
        <v>493</v>
      </c>
      <c r="L171" s="1" t="s">
        <v>489</v>
      </c>
      <c r="M171" s="1" t="s">
        <v>82</v>
      </c>
      <c r="N171" s="1" t="s">
        <v>84</v>
      </c>
      <c r="O171" s="1" t="s">
        <v>2037</v>
      </c>
      <c r="P171" s="1" t="s">
        <v>498</v>
      </c>
      <c r="Q171" s="1" t="s">
        <v>78</v>
      </c>
      <c r="R171" s="1" t="s">
        <v>101</v>
      </c>
      <c r="S171" s="1" t="s">
        <v>78</v>
      </c>
      <c r="T171" s="1" t="s">
        <v>87</v>
      </c>
      <c r="U171" s="1" t="s">
        <v>88</v>
      </c>
      <c r="V171" s="1" t="s">
        <v>89</v>
      </c>
      <c r="W171" s="1" t="s">
        <v>90</v>
      </c>
      <c r="X171" s="1" t="s">
        <v>87</v>
      </c>
      <c r="Y171">
        <v>0</v>
      </c>
      <c r="Z171">
        <v>0</v>
      </c>
      <c r="AA171" s="1" t="s">
        <v>82</v>
      </c>
      <c r="AB171">
        <v>2041.8</v>
      </c>
      <c r="AC171" s="1" t="s">
        <v>405</v>
      </c>
      <c r="AD171">
        <v>1</v>
      </c>
      <c r="AE171" s="1" t="s">
        <v>78</v>
      </c>
      <c r="AF171">
        <v>0</v>
      </c>
      <c r="AG171" s="1" t="s">
        <v>101</v>
      </c>
      <c r="AH171" s="1" t="s">
        <v>84</v>
      </c>
      <c r="AI171" s="1" t="s">
        <v>82</v>
      </c>
      <c r="AJ171" s="1" t="s">
        <v>406</v>
      </c>
      <c r="AK171" s="1" t="s">
        <v>82</v>
      </c>
      <c r="AL171" s="1" t="s">
        <v>82</v>
      </c>
      <c r="AM171" s="1" t="s">
        <v>82</v>
      </c>
      <c r="AN171" s="1" t="s">
        <v>93</v>
      </c>
      <c r="AO171">
        <v>12</v>
      </c>
    </row>
    <row r="172" spans="1:41" x14ac:dyDescent="0.25">
      <c r="A172">
        <v>625</v>
      </c>
      <c r="B172" s="1" t="s">
        <v>121</v>
      </c>
      <c r="C172" s="2">
        <v>44533.488946759258</v>
      </c>
      <c r="D172" s="1" t="s">
        <v>78</v>
      </c>
      <c r="E172">
        <v>528</v>
      </c>
      <c r="F172" s="1" t="s">
        <v>213</v>
      </c>
      <c r="G172" s="1" t="s">
        <v>117</v>
      </c>
      <c r="H172" s="1" t="s">
        <v>122</v>
      </c>
      <c r="I172" s="1" t="s">
        <v>82</v>
      </c>
      <c r="J172" s="1" t="s">
        <v>82</v>
      </c>
      <c r="K172" s="1" t="s">
        <v>493</v>
      </c>
      <c r="L172" s="1" t="s">
        <v>489</v>
      </c>
      <c r="M172" s="1" t="s">
        <v>82</v>
      </c>
      <c r="N172" s="1" t="s">
        <v>84</v>
      </c>
      <c r="O172" s="1" t="s">
        <v>2037</v>
      </c>
      <c r="P172" s="1" t="s">
        <v>499</v>
      </c>
      <c r="Q172" s="1" t="s">
        <v>78</v>
      </c>
      <c r="R172" s="1" t="s">
        <v>101</v>
      </c>
      <c r="S172" s="1" t="s">
        <v>78</v>
      </c>
      <c r="T172" s="1" t="s">
        <v>87</v>
      </c>
      <c r="U172" s="1" t="s">
        <v>88</v>
      </c>
      <c r="V172" s="1" t="s">
        <v>89</v>
      </c>
      <c r="W172" s="1" t="s">
        <v>90</v>
      </c>
      <c r="X172" s="1" t="s">
        <v>87</v>
      </c>
      <c r="Y172">
        <v>0</v>
      </c>
      <c r="Z172">
        <v>0</v>
      </c>
      <c r="AA172" s="1" t="s">
        <v>82</v>
      </c>
      <c r="AB172">
        <v>2041.8</v>
      </c>
      <c r="AC172" s="1" t="s">
        <v>405</v>
      </c>
      <c r="AD172">
        <v>1</v>
      </c>
      <c r="AE172" s="1" t="s">
        <v>78</v>
      </c>
      <c r="AF172">
        <v>0</v>
      </c>
      <c r="AG172" s="1" t="s">
        <v>101</v>
      </c>
      <c r="AH172" s="1" t="s">
        <v>84</v>
      </c>
      <c r="AI172" s="1" t="s">
        <v>82</v>
      </c>
      <c r="AJ172" s="1" t="s">
        <v>406</v>
      </c>
      <c r="AK172" s="1" t="s">
        <v>82</v>
      </c>
      <c r="AL172" s="1" t="s">
        <v>82</v>
      </c>
      <c r="AM172" s="1" t="s">
        <v>82</v>
      </c>
      <c r="AN172" s="1" t="s">
        <v>93</v>
      </c>
      <c r="AO172">
        <v>12</v>
      </c>
    </row>
    <row r="173" spans="1:41" x14ac:dyDescent="0.25">
      <c r="A173">
        <v>626</v>
      </c>
      <c r="B173" s="1" t="s">
        <v>121</v>
      </c>
      <c r="C173" s="2">
        <v>44533.488298611112</v>
      </c>
      <c r="D173" s="1" t="s">
        <v>78</v>
      </c>
      <c r="E173">
        <v>528</v>
      </c>
      <c r="F173" s="1" t="s">
        <v>213</v>
      </c>
      <c r="G173" s="1" t="s">
        <v>117</v>
      </c>
      <c r="H173" s="1" t="s">
        <v>122</v>
      </c>
      <c r="I173" s="1" t="s">
        <v>82</v>
      </c>
      <c r="J173" s="1" t="s">
        <v>82</v>
      </c>
      <c r="K173" s="1" t="s">
        <v>493</v>
      </c>
      <c r="L173" s="1" t="s">
        <v>489</v>
      </c>
      <c r="M173" s="1" t="s">
        <v>82</v>
      </c>
      <c r="N173" s="1" t="s">
        <v>84</v>
      </c>
      <c r="O173" s="1" t="s">
        <v>2037</v>
      </c>
      <c r="P173" s="1" t="s">
        <v>500</v>
      </c>
      <c r="Q173" s="1" t="s">
        <v>78</v>
      </c>
      <c r="R173" s="1" t="s">
        <v>101</v>
      </c>
      <c r="S173" s="1" t="s">
        <v>78</v>
      </c>
      <c r="T173" s="1" t="s">
        <v>87</v>
      </c>
      <c r="U173" s="1" t="s">
        <v>88</v>
      </c>
      <c r="V173" s="1" t="s">
        <v>89</v>
      </c>
      <c r="W173" s="1" t="s">
        <v>90</v>
      </c>
      <c r="X173" s="1" t="s">
        <v>87</v>
      </c>
      <c r="Y173">
        <v>0</v>
      </c>
      <c r="Z173">
        <v>0</v>
      </c>
      <c r="AA173" s="1" t="s">
        <v>82</v>
      </c>
      <c r="AB173">
        <v>2041.8</v>
      </c>
      <c r="AC173" s="1" t="s">
        <v>405</v>
      </c>
      <c r="AD173">
        <v>1</v>
      </c>
      <c r="AE173" s="1" t="s">
        <v>78</v>
      </c>
      <c r="AF173">
        <v>0</v>
      </c>
      <c r="AG173" s="1" t="s">
        <v>101</v>
      </c>
      <c r="AH173" s="1" t="s">
        <v>84</v>
      </c>
      <c r="AI173" s="1" t="s">
        <v>82</v>
      </c>
      <c r="AJ173" s="1" t="s">
        <v>406</v>
      </c>
      <c r="AK173" s="1" t="s">
        <v>82</v>
      </c>
      <c r="AL173" s="1" t="s">
        <v>82</v>
      </c>
      <c r="AM173" s="1" t="s">
        <v>82</v>
      </c>
      <c r="AN173" s="1" t="s">
        <v>93</v>
      </c>
      <c r="AO173">
        <v>12</v>
      </c>
    </row>
    <row r="174" spans="1:41" x14ac:dyDescent="0.25">
      <c r="A174">
        <v>627</v>
      </c>
      <c r="B174" s="1" t="s">
        <v>121</v>
      </c>
      <c r="C174" s="2">
        <v>44533.486168981479</v>
      </c>
      <c r="D174" s="1" t="s">
        <v>78</v>
      </c>
      <c r="E174">
        <v>528</v>
      </c>
      <c r="F174" s="1" t="s">
        <v>79</v>
      </c>
      <c r="G174" s="1" t="s">
        <v>117</v>
      </c>
      <c r="H174" s="1" t="s">
        <v>122</v>
      </c>
      <c r="I174" s="1" t="s">
        <v>82</v>
      </c>
      <c r="J174" s="1" t="s">
        <v>82</v>
      </c>
      <c r="K174" s="1" t="s">
        <v>493</v>
      </c>
      <c r="L174" s="1" t="s">
        <v>489</v>
      </c>
      <c r="M174" s="1" t="s">
        <v>82</v>
      </c>
      <c r="N174" s="1" t="s">
        <v>84</v>
      </c>
      <c r="O174" s="1" t="s">
        <v>2037</v>
      </c>
      <c r="P174" s="1" t="s">
        <v>501</v>
      </c>
      <c r="Q174" s="1" t="s">
        <v>78</v>
      </c>
      <c r="R174" s="1" t="s">
        <v>101</v>
      </c>
      <c r="S174" s="1" t="s">
        <v>78</v>
      </c>
      <c r="T174" s="1" t="s">
        <v>87</v>
      </c>
      <c r="U174" s="1" t="s">
        <v>88</v>
      </c>
      <c r="V174" s="1" t="s">
        <v>89</v>
      </c>
      <c r="W174" s="1" t="s">
        <v>90</v>
      </c>
      <c r="X174" s="1" t="s">
        <v>87</v>
      </c>
      <c r="Y174">
        <v>0</v>
      </c>
      <c r="Z174">
        <v>0</v>
      </c>
      <c r="AA174" s="1" t="s">
        <v>82</v>
      </c>
      <c r="AB174">
        <v>2041.8</v>
      </c>
      <c r="AC174" s="1" t="s">
        <v>405</v>
      </c>
      <c r="AD174">
        <v>1</v>
      </c>
      <c r="AE174" s="1" t="s">
        <v>78</v>
      </c>
      <c r="AF174">
        <v>0</v>
      </c>
      <c r="AG174" s="1" t="s">
        <v>101</v>
      </c>
      <c r="AH174" s="1" t="s">
        <v>84</v>
      </c>
      <c r="AI174" s="1" t="s">
        <v>82</v>
      </c>
      <c r="AJ174" s="1" t="s">
        <v>406</v>
      </c>
      <c r="AK174" s="1" t="s">
        <v>82</v>
      </c>
      <c r="AL174" s="1" t="s">
        <v>82</v>
      </c>
      <c r="AM174" s="1" t="s">
        <v>82</v>
      </c>
      <c r="AN174" s="1" t="s">
        <v>93</v>
      </c>
      <c r="AO174">
        <v>12</v>
      </c>
    </row>
    <row r="175" spans="1:41" x14ac:dyDescent="0.25">
      <c r="A175">
        <v>628</v>
      </c>
      <c r="B175" s="1" t="s">
        <v>139</v>
      </c>
      <c r="C175" s="2">
        <v>44582.430034722223</v>
      </c>
      <c r="D175" s="1" t="s">
        <v>78</v>
      </c>
      <c r="E175">
        <v>528</v>
      </c>
      <c r="F175" s="1" t="s">
        <v>79</v>
      </c>
      <c r="G175" s="1" t="s">
        <v>117</v>
      </c>
      <c r="H175" s="1" t="s">
        <v>106</v>
      </c>
      <c r="I175" s="1" t="s">
        <v>82</v>
      </c>
      <c r="J175" s="1" t="s">
        <v>82</v>
      </c>
      <c r="K175" s="1" t="s">
        <v>493</v>
      </c>
      <c r="L175" s="1" t="s">
        <v>489</v>
      </c>
      <c r="M175" s="1" t="s">
        <v>502</v>
      </c>
      <c r="N175" s="1" t="s">
        <v>503</v>
      </c>
      <c r="O175" s="1" t="s">
        <v>2037</v>
      </c>
      <c r="P175" s="1" t="s">
        <v>504</v>
      </c>
      <c r="Q175" s="1" t="s">
        <v>505</v>
      </c>
      <c r="R175" s="1" t="s">
        <v>506</v>
      </c>
      <c r="S175" s="1" t="s">
        <v>78</v>
      </c>
      <c r="T175" s="1" t="s">
        <v>87</v>
      </c>
      <c r="U175" s="1" t="s">
        <v>88</v>
      </c>
      <c r="V175" s="1" t="s">
        <v>89</v>
      </c>
      <c r="W175" s="1" t="s">
        <v>90</v>
      </c>
      <c r="X175" s="1" t="s">
        <v>87</v>
      </c>
      <c r="Y175">
        <v>0</v>
      </c>
      <c r="Z175">
        <v>0</v>
      </c>
      <c r="AA175" s="1" t="s">
        <v>82</v>
      </c>
      <c r="AB175">
        <v>2041.8</v>
      </c>
      <c r="AC175" s="1" t="s">
        <v>405</v>
      </c>
      <c r="AD175">
        <v>1</v>
      </c>
      <c r="AE175" s="1" t="s">
        <v>78</v>
      </c>
      <c r="AF175">
        <v>2974</v>
      </c>
      <c r="AG175" s="1" t="s">
        <v>101</v>
      </c>
      <c r="AH175" s="1" t="s">
        <v>84</v>
      </c>
      <c r="AI175" s="1" t="s">
        <v>82</v>
      </c>
      <c r="AJ175" s="1" t="s">
        <v>406</v>
      </c>
      <c r="AK175" s="1" t="s">
        <v>82</v>
      </c>
      <c r="AL175" s="1" t="s">
        <v>82</v>
      </c>
      <c r="AM175" s="1" t="s">
        <v>82</v>
      </c>
      <c r="AN175" s="1" t="s">
        <v>93</v>
      </c>
      <c r="AO175">
        <v>765</v>
      </c>
    </row>
    <row r="176" spans="1:41" x14ac:dyDescent="0.25">
      <c r="A176">
        <v>629</v>
      </c>
      <c r="B176" s="1" t="s">
        <v>121</v>
      </c>
      <c r="C176" s="2">
        <v>44571.515266203707</v>
      </c>
      <c r="D176" s="1" t="s">
        <v>78</v>
      </c>
      <c r="E176">
        <v>528</v>
      </c>
      <c r="F176" s="1" t="s">
        <v>79</v>
      </c>
      <c r="G176" s="1" t="s">
        <v>117</v>
      </c>
      <c r="H176" s="1" t="s">
        <v>106</v>
      </c>
      <c r="I176" s="1" t="s">
        <v>507</v>
      </c>
      <c r="J176" s="1" t="s">
        <v>82</v>
      </c>
      <c r="K176" s="1" t="s">
        <v>493</v>
      </c>
      <c r="L176" s="1" t="s">
        <v>489</v>
      </c>
      <c r="M176" s="1" t="s">
        <v>507</v>
      </c>
      <c r="N176" s="1" t="s">
        <v>508</v>
      </c>
      <c r="O176" s="1" t="s">
        <v>2037</v>
      </c>
      <c r="P176" s="1" t="s">
        <v>509</v>
      </c>
      <c r="Q176" s="1" t="s">
        <v>78</v>
      </c>
      <c r="R176" s="1" t="s">
        <v>510</v>
      </c>
      <c r="S176" s="1" t="s">
        <v>78</v>
      </c>
      <c r="T176" s="1" t="s">
        <v>87</v>
      </c>
      <c r="U176" s="1" t="s">
        <v>88</v>
      </c>
      <c r="V176" s="1" t="s">
        <v>89</v>
      </c>
      <c r="W176" s="1" t="s">
        <v>90</v>
      </c>
      <c r="X176" s="1" t="s">
        <v>87</v>
      </c>
      <c r="Y176">
        <v>0</v>
      </c>
      <c r="Z176">
        <v>0</v>
      </c>
      <c r="AA176" s="1" t="s">
        <v>82</v>
      </c>
      <c r="AB176">
        <v>2041.8</v>
      </c>
      <c r="AC176" s="1" t="s">
        <v>405</v>
      </c>
      <c r="AD176">
        <v>1</v>
      </c>
      <c r="AE176" s="1" t="s">
        <v>78</v>
      </c>
      <c r="AF176">
        <v>2974</v>
      </c>
      <c r="AG176" s="1" t="s">
        <v>101</v>
      </c>
      <c r="AH176" s="1" t="s">
        <v>82</v>
      </c>
      <c r="AI176" s="1" t="s">
        <v>82</v>
      </c>
      <c r="AJ176" s="1" t="s">
        <v>406</v>
      </c>
      <c r="AK176" s="1" t="s">
        <v>82</v>
      </c>
      <c r="AL176" s="1" t="s">
        <v>82</v>
      </c>
      <c r="AM176" s="1" t="s">
        <v>82</v>
      </c>
      <c r="AN176" s="1" t="s">
        <v>93</v>
      </c>
      <c r="AO176">
        <v>752</v>
      </c>
    </row>
    <row r="177" spans="1:41" x14ac:dyDescent="0.25">
      <c r="A177">
        <v>630</v>
      </c>
      <c r="B177" s="1" t="s">
        <v>121</v>
      </c>
      <c r="C177" s="2">
        <v>44538.475127314814</v>
      </c>
      <c r="D177" s="1" t="s">
        <v>78</v>
      </c>
      <c r="E177">
        <v>528</v>
      </c>
      <c r="F177" s="1" t="s">
        <v>79</v>
      </c>
      <c r="G177" s="1" t="s">
        <v>117</v>
      </c>
      <c r="H177" s="1" t="s">
        <v>122</v>
      </c>
      <c r="I177" s="1" t="s">
        <v>82</v>
      </c>
      <c r="J177" s="1" t="s">
        <v>82</v>
      </c>
      <c r="K177" s="1" t="s">
        <v>493</v>
      </c>
      <c r="L177" s="1" t="s">
        <v>489</v>
      </c>
      <c r="M177" s="1" t="s">
        <v>82</v>
      </c>
      <c r="N177" s="1" t="s">
        <v>84</v>
      </c>
      <c r="O177" s="1" t="s">
        <v>2037</v>
      </c>
      <c r="P177" s="1" t="s">
        <v>511</v>
      </c>
      <c r="Q177" s="1" t="s">
        <v>78</v>
      </c>
      <c r="R177" s="1" t="s">
        <v>512</v>
      </c>
      <c r="S177" s="1" t="s">
        <v>78</v>
      </c>
      <c r="T177" s="1" t="s">
        <v>87</v>
      </c>
      <c r="U177" s="1" t="s">
        <v>88</v>
      </c>
      <c r="V177" s="1" t="s">
        <v>89</v>
      </c>
      <c r="W177" s="1" t="s">
        <v>90</v>
      </c>
      <c r="X177" s="1" t="s">
        <v>87</v>
      </c>
      <c r="Y177">
        <v>0</v>
      </c>
      <c r="Z177">
        <v>0</v>
      </c>
      <c r="AA177" s="1" t="s">
        <v>82</v>
      </c>
      <c r="AB177">
        <v>2041.8</v>
      </c>
      <c r="AC177" s="1" t="s">
        <v>405</v>
      </c>
      <c r="AD177">
        <v>1</v>
      </c>
      <c r="AE177" s="1" t="s">
        <v>78</v>
      </c>
      <c r="AF177">
        <v>0</v>
      </c>
      <c r="AG177" s="1" t="s">
        <v>101</v>
      </c>
      <c r="AH177" s="1" t="s">
        <v>84</v>
      </c>
      <c r="AI177" s="1" t="s">
        <v>82</v>
      </c>
      <c r="AJ177" s="1" t="s">
        <v>406</v>
      </c>
      <c r="AK177" s="1" t="s">
        <v>82</v>
      </c>
      <c r="AL177" s="1" t="s">
        <v>82</v>
      </c>
      <c r="AM177" s="1" t="s">
        <v>82</v>
      </c>
      <c r="AN177" s="1" t="s">
        <v>93</v>
      </c>
      <c r="AO177">
        <v>12</v>
      </c>
    </row>
    <row r="178" spans="1:41" x14ac:dyDescent="0.25">
      <c r="A178">
        <v>631</v>
      </c>
      <c r="B178" s="1" t="s">
        <v>153</v>
      </c>
      <c r="C178" s="2">
        <v>44259.431909722225</v>
      </c>
      <c r="D178" s="1" t="s">
        <v>78</v>
      </c>
      <c r="E178">
        <v>327</v>
      </c>
      <c r="F178" s="1" t="s">
        <v>79</v>
      </c>
      <c r="G178" s="1" t="s">
        <v>513</v>
      </c>
      <c r="H178" s="1" t="s">
        <v>122</v>
      </c>
      <c r="I178" s="1" t="s">
        <v>82</v>
      </c>
      <c r="J178" s="1" t="s">
        <v>82</v>
      </c>
      <c r="K178" s="1" t="s">
        <v>131</v>
      </c>
      <c r="L178" s="1" t="s">
        <v>514</v>
      </c>
      <c r="M178" s="1" t="s">
        <v>82</v>
      </c>
      <c r="N178" s="1" t="s">
        <v>84</v>
      </c>
      <c r="O178" s="1" t="s">
        <v>325</v>
      </c>
      <c r="P178" s="1" t="s">
        <v>515</v>
      </c>
      <c r="Q178" s="1" t="s">
        <v>82</v>
      </c>
      <c r="R178" s="1" t="s">
        <v>101</v>
      </c>
      <c r="S178" s="1" t="s">
        <v>82</v>
      </c>
      <c r="T178" s="1" t="s">
        <v>87</v>
      </c>
      <c r="U178" s="1" t="s">
        <v>88</v>
      </c>
      <c r="V178" s="1" t="s">
        <v>82</v>
      </c>
      <c r="W178" s="1" t="s">
        <v>90</v>
      </c>
      <c r="X178" s="1" t="s">
        <v>87</v>
      </c>
      <c r="Y178">
        <v>0</v>
      </c>
      <c r="Z178">
        <v>0</v>
      </c>
      <c r="AA178" s="1" t="s">
        <v>82</v>
      </c>
      <c r="AB178">
        <v>1618.11</v>
      </c>
      <c r="AC178" s="1" t="s">
        <v>150</v>
      </c>
      <c r="AD178">
        <v>1</v>
      </c>
      <c r="AE178" s="1" t="s">
        <v>78</v>
      </c>
      <c r="AF178">
        <v>0</v>
      </c>
      <c r="AG178" s="1" t="s">
        <v>82</v>
      </c>
      <c r="AH178" s="1" t="s">
        <v>151</v>
      </c>
      <c r="AI178" s="1" t="s">
        <v>82</v>
      </c>
      <c r="AJ178" s="1" t="s">
        <v>516</v>
      </c>
      <c r="AK178" s="1" t="s">
        <v>82</v>
      </c>
      <c r="AL178" s="1" t="s">
        <v>82</v>
      </c>
      <c r="AM178" s="1" t="s">
        <v>82</v>
      </c>
      <c r="AN178" s="1" t="s">
        <v>93</v>
      </c>
      <c r="AO178">
        <v>12</v>
      </c>
    </row>
    <row r="179" spans="1:41" x14ac:dyDescent="0.25">
      <c r="A179">
        <v>632</v>
      </c>
      <c r="B179" s="1" t="s">
        <v>153</v>
      </c>
      <c r="C179" s="2">
        <v>44259.432106481479</v>
      </c>
      <c r="D179" s="1" t="s">
        <v>78</v>
      </c>
      <c r="E179">
        <v>327</v>
      </c>
      <c r="F179" s="1" t="s">
        <v>79</v>
      </c>
      <c r="G179" s="1" t="s">
        <v>513</v>
      </c>
      <c r="H179" s="1" t="s">
        <v>122</v>
      </c>
      <c r="I179" s="1" t="s">
        <v>82</v>
      </c>
      <c r="J179" s="1" t="s">
        <v>82</v>
      </c>
      <c r="K179" s="1" t="s">
        <v>131</v>
      </c>
      <c r="L179" s="1" t="s">
        <v>514</v>
      </c>
      <c r="M179" s="1" t="s">
        <v>82</v>
      </c>
      <c r="N179" s="1" t="s">
        <v>84</v>
      </c>
      <c r="O179" s="1" t="s">
        <v>325</v>
      </c>
      <c r="P179" s="1" t="s">
        <v>517</v>
      </c>
      <c r="Q179" s="1" t="s">
        <v>82</v>
      </c>
      <c r="R179" s="1" t="s">
        <v>101</v>
      </c>
      <c r="S179" s="1" t="s">
        <v>82</v>
      </c>
      <c r="T179" s="1" t="s">
        <v>87</v>
      </c>
      <c r="U179" s="1" t="s">
        <v>88</v>
      </c>
      <c r="V179" s="1" t="s">
        <v>82</v>
      </c>
      <c r="W179" s="1" t="s">
        <v>90</v>
      </c>
      <c r="X179" s="1" t="s">
        <v>87</v>
      </c>
      <c r="Y179">
        <v>0</v>
      </c>
      <c r="Z179">
        <v>0</v>
      </c>
      <c r="AA179" s="1" t="s">
        <v>82</v>
      </c>
      <c r="AB179">
        <v>1618.11</v>
      </c>
      <c r="AC179" s="1" t="s">
        <v>150</v>
      </c>
      <c r="AD179">
        <v>1</v>
      </c>
      <c r="AE179" s="1" t="s">
        <v>78</v>
      </c>
      <c r="AF179">
        <v>0</v>
      </c>
      <c r="AG179" s="1" t="s">
        <v>82</v>
      </c>
      <c r="AH179" s="1" t="s">
        <v>151</v>
      </c>
      <c r="AI179" s="1" t="s">
        <v>82</v>
      </c>
      <c r="AJ179" s="1" t="s">
        <v>516</v>
      </c>
      <c r="AK179" s="1" t="s">
        <v>2030</v>
      </c>
      <c r="AL179" s="1" t="s">
        <v>82</v>
      </c>
      <c r="AM179" s="1" t="s">
        <v>82</v>
      </c>
      <c r="AN179" s="1" t="s">
        <v>93</v>
      </c>
      <c r="AO179">
        <v>12</v>
      </c>
    </row>
    <row r="180" spans="1:41" x14ac:dyDescent="0.25">
      <c r="A180">
        <v>633</v>
      </c>
      <c r="B180" s="1" t="s">
        <v>77</v>
      </c>
      <c r="C180" s="2">
        <v>44502.389826388891</v>
      </c>
      <c r="D180" s="1" t="s">
        <v>78</v>
      </c>
      <c r="E180">
        <v>327</v>
      </c>
      <c r="F180" s="1" t="s">
        <v>79</v>
      </c>
      <c r="G180" s="1" t="s">
        <v>513</v>
      </c>
      <c r="H180" s="1" t="s">
        <v>80</v>
      </c>
      <c r="I180" s="1" t="s">
        <v>81</v>
      </c>
      <c r="J180" s="1" t="s">
        <v>82</v>
      </c>
      <c r="K180" s="1" t="s">
        <v>131</v>
      </c>
      <c r="L180" s="1" t="s">
        <v>514</v>
      </c>
      <c r="M180" s="1" t="s">
        <v>82</v>
      </c>
      <c r="N180" s="1" t="s">
        <v>84</v>
      </c>
      <c r="O180" s="1" t="s">
        <v>325</v>
      </c>
      <c r="P180" s="1" t="s">
        <v>518</v>
      </c>
      <c r="Q180" s="1" t="s">
        <v>78</v>
      </c>
      <c r="R180" s="1" t="s">
        <v>101</v>
      </c>
      <c r="S180" s="1" t="s">
        <v>78</v>
      </c>
      <c r="T180" s="1" t="s">
        <v>87</v>
      </c>
      <c r="U180" s="1" t="s">
        <v>88</v>
      </c>
      <c r="V180" s="1" t="s">
        <v>89</v>
      </c>
      <c r="W180" s="1" t="s">
        <v>90</v>
      </c>
      <c r="X180" s="1" t="s">
        <v>87</v>
      </c>
      <c r="Y180">
        <v>0</v>
      </c>
      <c r="Z180">
        <v>0</v>
      </c>
      <c r="AA180" s="1" t="s">
        <v>82</v>
      </c>
      <c r="AB180">
        <v>1618.11</v>
      </c>
      <c r="AC180" s="1" t="s">
        <v>150</v>
      </c>
      <c r="AD180">
        <v>1</v>
      </c>
      <c r="AE180" s="1" t="s">
        <v>78</v>
      </c>
      <c r="AF180">
        <v>1703.9</v>
      </c>
      <c r="AG180" s="1" t="s">
        <v>78</v>
      </c>
      <c r="AH180" s="1" t="s">
        <v>82</v>
      </c>
      <c r="AI180" s="1" t="s">
        <v>82</v>
      </c>
      <c r="AJ180" s="1" t="s">
        <v>516</v>
      </c>
      <c r="AK180" s="1" t="s">
        <v>82</v>
      </c>
      <c r="AL180" s="1" t="s">
        <v>82</v>
      </c>
      <c r="AM180" s="1" t="s">
        <v>82</v>
      </c>
      <c r="AN180" s="1" t="s">
        <v>93</v>
      </c>
      <c r="AO180">
        <v>12</v>
      </c>
    </row>
    <row r="181" spans="1:41" x14ac:dyDescent="0.25">
      <c r="A181">
        <v>638</v>
      </c>
      <c r="B181" s="1" t="s">
        <v>162</v>
      </c>
      <c r="C181" s="2">
        <v>44413.41851851852</v>
      </c>
      <c r="D181" s="1" t="s">
        <v>78</v>
      </c>
      <c r="E181">
        <v>243</v>
      </c>
      <c r="F181" s="1" t="s">
        <v>79</v>
      </c>
      <c r="G181" s="1" t="s">
        <v>235</v>
      </c>
      <c r="H181" s="1" t="s">
        <v>106</v>
      </c>
      <c r="I181" s="1" t="s">
        <v>82</v>
      </c>
      <c r="J181" s="1" t="s">
        <v>82</v>
      </c>
      <c r="K181" s="1" t="s">
        <v>131</v>
      </c>
      <c r="L181" s="1" t="s">
        <v>514</v>
      </c>
      <c r="M181" s="1" t="s">
        <v>335</v>
      </c>
      <c r="N181" s="1" t="s">
        <v>519</v>
      </c>
      <c r="O181" s="1" t="s">
        <v>2038</v>
      </c>
      <c r="P181" s="1" t="s">
        <v>520</v>
      </c>
      <c r="Q181" s="1" t="s">
        <v>521</v>
      </c>
      <c r="R181" s="1" t="s">
        <v>522</v>
      </c>
      <c r="S181" s="1" t="s">
        <v>78</v>
      </c>
      <c r="T181" s="1" t="s">
        <v>87</v>
      </c>
      <c r="U181" s="1" t="s">
        <v>114</v>
      </c>
      <c r="V181" s="1" t="s">
        <v>89</v>
      </c>
      <c r="W181" s="1" t="s">
        <v>90</v>
      </c>
      <c r="X181" s="1" t="s">
        <v>87</v>
      </c>
      <c r="Y181">
        <v>0</v>
      </c>
      <c r="Z181">
        <v>0</v>
      </c>
      <c r="AA181" s="1" t="s">
        <v>82</v>
      </c>
      <c r="AB181">
        <v>2330</v>
      </c>
      <c r="AC181" s="1" t="s">
        <v>150</v>
      </c>
      <c r="AD181">
        <v>1</v>
      </c>
      <c r="AE181" s="1" t="s">
        <v>78</v>
      </c>
      <c r="AF181">
        <v>2891</v>
      </c>
      <c r="AG181" s="1" t="s">
        <v>78</v>
      </c>
      <c r="AH181" s="1" t="s">
        <v>82</v>
      </c>
      <c r="AI181" s="1" t="s">
        <v>82</v>
      </c>
      <c r="AJ181" s="1" t="s">
        <v>516</v>
      </c>
      <c r="AK181" s="1" t="s">
        <v>82</v>
      </c>
      <c r="AL181" s="1" t="s">
        <v>82</v>
      </c>
      <c r="AM181" s="1" t="s">
        <v>82</v>
      </c>
      <c r="AN181" s="1" t="s">
        <v>93</v>
      </c>
      <c r="AO181">
        <v>420</v>
      </c>
    </row>
    <row r="182" spans="1:41" x14ac:dyDescent="0.25">
      <c r="A182">
        <v>640</v>
      </c>
      <c r="B182" s="1" t="s">
        <v>153</v>
      </c>
      <c r="C182" s="2">
        <v>44259.49527777778</v>
      </c>
      <c r="D182" s="1" t="s">
        <v>78</v>
      </c>
      <c r="E182">
        <v>53</v>
      </c>
      <c r="F182" s="1" t="s">
        <v>94</v>
      </c>
      <c r="G182" s="1" t="s">
        <v>117</v>
      </c>
      <c r="H182" s="1" t="s">
        <v>122</v>
      </c>
      <c r="I182" s="1" t="s">
        <v>82</v>
      </c>
      <c r="J182" s="1" t="s">
        <v>82</v>
      </c>
      <c r="K182" s="1" t="s">
        <v>131</v>
      </c>
      <c r="L182" s="1" t="s">
        <v>514</v>
      </c>
      <c r="M182" s="1" t="s">
        <v>82</v>
      </c>
      <c r="N182" s="1" t="s">
        <v>84</v>
      </c>
      <c r="O182" s="1" t="s">
        <v>523</v>
      </c>
      <c r="P182" s="1" t="s">
        <v>101</v>
      </c>
      <c r="Q182" s="1" t="s">
        <v>82</v>
      </c>
      <c r="R182" s="1" t="s">
        <v>82</v>
      </c>
      <c r="S182" s="1" t="s">
        <v>82</v>
      </c>
      <c r="T182" s="1" t="s">
        <v>87</v>
      </c>
      <c r="U182" s="1" t="s">
        <v>88</v>
      </c>
      <c r="V182" s="1" t="s">
        <v>82</v>
      </c>
      <c r="W182" s="1" t="s">
        <v>90</v>
      </c>
      <c r="X182" s="1" t="s">
        <v>87</v>
      </c>
      <c r="Y182">
        <v>0</v>
      </c>
      <c r="Z182">
        <v>0</v>
      </c>
      <c r="AA182" s="1" t="s">
        <v>82</v>
      </c>
      <c r="AB182">
        <v>2775</v>
      </c>
      <c r="AC182" s="1" t="s">
        <v>524</v>
      </c>
      <c r="AD182">
        <v>1</v>
      </c>
      <c r="AE182" s="1" t="s">
        <v>78</v>
      </c>
      <c r="AF182">
        <v>0</v>
      </c>
      <c r="AG182" s="1" t="s">
        <v>82</v>
      </c>
      <c r="AH182" s="1" t="s">
        <v>151</v>
      </c>
      <c r="AI182" s="1" t="s">
        <v>82</v>
      </c>
      <c r="AJ182" s="1" t="s">
        <v>525</v>
      </c>
      <c r="AK182" s="1" t="s">
        <v>2030</v>
      </c>
      <c r="AL182" s="1" t="s">
        <v>82</v>
      </c>
      <c r="AM182" s="1" t="s">
        <v>82</v>
      </c>
      <c r="AN182" s="1" t="s">
        <v>93</v>
      </c>
      <c r="AO182">
        <v>12</v>
      </c>
    </row>
    <row r="183" spans="1:41" x14ac:dyDescent="0.25">
      <c r="A183">
        <v>641</v>
      </c>
      <c r="B183" s="1" t="s">
        <v>162</v>
      </c>
      <c r="C183" s="2">
        <v>44589.682824074072</v>
      </c>
      <c r="D183" s="1" t="s">
        <v>78</v>
      </c>
      <c r="E183">
        <v>53</v>
      </c>
      <c r="F183" s="1" t="s">
        <v>94</v>
      </c>
      <c r="G183" s="1" t="s">
        <v>117</v>
      </c>
      <c r="H183" s="1" t="s">
        <v>122</v>
      </c>
      <c r="I183" s="1" t="s">
        <v>82</v>
      </c>
      <c r="J183" s="1" t="s">
        <v>82</v>
      </c>
      <c r="K183" s="1" t="s">
        <v>131</v>
      </c>
      <c r="L183" s="1" t="s">
        <v>514</v>
      </c>
      <c r="M183" s="1" t="s">
        <v>82</v>
      </c>
      <c r="N183" s="1" t="s">
        <v>84</v>
      </c>
      <c r="O183" s="1" t="s">
        <v>523</v>
      </c>
      <c r="P183" s="1" t="s">
        <v>526</v>
      </c>
      <c r="Q183" s="1" t="s">
        <v>527</v>
      </c>
      <c r="R183" s="1" t="s">
        <v>527</v>
      </c>
      <c r="S183" s="1" t="s">
        <v>528</v>
      </c>
      <c r="T183" s="1" t="s">
        <v>87</v>
      </c>
      <c r="U183" s="1" t="s">
        <v>88</v>
      </c>
      <c r="V183" s="1" t="s">
        <v>89</v>
      </c>
      <c r="W183" s="1" t="s">
        <v>90</v>
      </c>
      <c r="X183" s="1" t="s">
        <v>87</v>
      </c>
      <c r="Y183">
        <v>0</v>
      </c>
      <c r="Z183">
        <v>0</v>
      </c>
      <c r="AA183" s="1" t="s">
        <v>82</v>
      </c>
      <c r="AB183">
        <v>2775</v>
      </c>
      <c r="AC183" s="1" t="s">
        <v>524</v>
      </c>
      <c r="AD183">
        <v>1</v>
      </c>
      <c r="AE183" s="1" t="s">
        <v>78</v>
      </c>
      <c r="AF183">
        <v>0</v>
      </c>
      <c r="AG183" s="1" t="s">
        <v>78</v>
      </c>
      <c r="AH183" s="1" t="s">
        <v>84</v>
      </c>
      <c r="AI183" s="1" t="s">
        <v>82</v>
      </c>
      <c r="AJ183" s="1" t="s">
        <v>525</v>
      </c>
      <c r="AK183" s="1" t="s">
        <v>82</v>
      </c>
      <c r="AL183" s="1" t="s">
        <v>82</v>
      </c>
      <c r="AM183" s="1" t="s">
        <v>82</v>
      </c>
      <c r="AN183" s="1" t="s">
        <v>93</v>
      </c>
      <c r="AO183">
        <v>12</v>
      </c>
    </row>
    <row r="184" spans="1:41" x14ac:dyDescent="0.25">
      <c r="A184">
        <v>647</v>
      </c>
      <c r="B184" s="1" t="s">
        <v>77</v>
      </c>
      <c r="C184" s="2">
        <v>44518.790138888886</v>
      </c>
      <c r="D184" s="1" t="s">
        <v>78</v>
      </c>
      <c r="E184">
        <v>622</v>
      </c>
      <c r="F184" s="1" t="s">
        <v>154</v>
      </c>
      <c r="G184" s="1" t="s">
        <v>529</v>
      </c>
      <c r="H184" s="1" t="s">
        <v>106</v>
      </c>
      <c r="I184" s="1" t="s">
        <v>82</v>
      </c>
      <c r="J184" s="1" t="s">
        <v>82</v>
      </c>
      <c r="K184" s="1" t="s">
        <v>530</v>
      </c>
      <c r="L184" s="1" t="s">
        <v>462</v>
      </c>
      <c r="M184" s="1" t="s">
        <v>531</v>
      </c>
      <c r="N184" s="1" t="s">
        <v>532</v>
      </c>
      <c r="O184" s="1" t="s">
        <v>533</v>
      </c>
      <c r="P184" s="1" t="s">
        <v>534</v>
      </c>
      <c r="Q184" s="1" t="s">
        <v>535</v>
      </c>
      <c r="R184" s="1" t="s">
        <v>536</v>
      </c>
      <c r="S184" s="1" t="s">
        <v>78</v>
      </c>
      <c r="T184" s="1" t="s">
        <v>87</v>
      </c>
      <c r="U184" s="1" t="s">
        <v>88</v>
      </c>
      <c r="V184" s="1" t="s">
        <v>89</v>
      </c>
      <c r="W184" s="1" t="s">
        <v>90</v>
      </c>
      <c r="X184" s="1" t="s">
        <v>87</v>
      </c>
      <c r="Y184">
        <v>0</v>
      </c>
      <c r="Z184">
        <v>0</v>
      </c>
      <c r="AA184" s="1" t="s">
        <v>82</v>
      </c>
      <c r="AB184">
        <v>2587</v>
      </c>
      <c r="AC184" s="1" t="s">
        <v>537</v>
      </c>
      <c r="AD184">
        <v>1</v>
      </c>
      <c r="AE184" s="1" t="s">
        <v>78</v>
      </c>
      <c r="AF184">
        <v>3635.54</v>
      </c>
      <c r="AG184" s="1" t="s">
        <v>78</v>
      </c>
      <c r="AH184" s="1" t="s">
        <v>84</v>
      </c>
      <c r="AI184" s="1" t="s">
        <v>82</v>
      </c>
      <c r="AJ184" s="1" t="s">
        <v>538</v>
      </c>
      <c r="AK184" s="1" t="s">
        <v>82</v>
      </c>
      <c r="AL184" s="1" t="s">
        <v>82</v>
      </c>
      <c r="AM184" s="1" t="s">
        <v>82</v>
      </c>
      <c r="AN184" s="1" t="s">
        <v>93</v>
      </c>
      <c r="AO184">
        <v>691</v>
      </c>
    </row>
    <row r="185" spans="1:41" x14ac:dyDescent="0.25">
      <c r="A185">
        <v>648</v>
      </c>
      <c r="B185" s="1" t="s">
        <v>139</v>
      </c>
      <c r="C185" s="2">
        <v>44397.494363425925</v>
      </c>
      <c r="D185" s="1" t="s">
        <v>78</v>
      </c>
      <c r="E185">
        <v>226</v>
      </c>
      <c r="F185" s="1" t="s">
        <v>154</v>
      </c>
      <c r="G185" s="1" t="s">
        <v>529</v>
      </c>
      <c r="H185" s="1" t="s">
        <v>122</v>
      </c>
      <c r="I185" s="1" t="s">
        <v>82</v>
      </c>
      <c r="J185" s="1" t="s">
        <v>82</v>
      </c>
      <c r="K185" s="1" t="s">
        <v>530</v>
      </c>
      <c r="L185" s="1" t="s">
        <v>539</v>
      </c>
      <c r="M185" s="1" t="s">
        <v>82</v>
      </c>
      <c r="N185" s="1" t="s">
        <v>84</v>
      </c>
      <c r="O185" s="1" t="s">
        <v>540</v>
      </c>
      <c r="P185" s="1" t="s">
        <v>541</v>
      </c>
      <c r="Q185" s="1" t="s">
        <v>78</v>
      </c>
      <c r="R185" s="1" t="s">
        <v>78</v>
      </c>
      <c r="S185" s="1" t="s">
        <v>78</v>
      </c>
      <c r="T185" s="1" t="s">
        <v>87</v>
      </c>
      <c r="U185" s="1" t="s">
        <v>88</v>
      </c>
      <c r="V185" s="1" t="s">
        <v>89</v>
      </c>
      <c r="W185" s="1" t="s">
        <v>90</v>
      </c>
      <c r="X185" s="1" t="s">
        <v>87</v>
      </c>
      <c r="Y185">
        <v>0</v>
      </c>
      <c r="Z185">
        <v>0</v>
      </c>
      <c r="AA185" s="1" t="s">
        <v>82</v>
      </c>
      <c r="AB185">
        <v>2411.7600000000002</v>
      </c>
      <c r="AC185" s="1" t="s">
        <v>537</v>
      </c>
      <c r="AD185">
        <v>1</v>
      </c>
      <c r="AE185" s="1" t="s">
        <v>78</v>
      </c>
      <c r="AF185">
        <v>0</v>
      </c>
      <c r="AG185" s="1" t="s">
        <v>78</v>
      </c>
      <c r="AH185" s="1" t="s">
        <v>151</v>
      </c>
      <c r="AI185" s="1" t="s">
        <v>82</v>
      </c>
      <c r="AJ185" s="1" t="s">
        <v>538</v>
      </c>
      <c r="AK185" s="1" t="s">
        <v>82</v>
      </c>
      <c r="AL185" s="1" t="s">
        <v>82</v>
      </c>
      <c r="AM185" s="1" t="s">
        <v>82</v>
      </c>
      <c r="AN185" s="1" t="s">
        <v>93</v>
      </c>
      <c r="AO185">
        <v>12</v>
      </c>
    </row>
    <row r="186" spans="1:41" x14ac:dyDescent="0.25">
      <c r="A186">
        <v>652</v>
      </c>
      <c r="B186" s="1" t="s">
        <v>139</v>
      </c>
      <c r="C186" s="2">
        <v>44473.38863425926</v>
      </c>
      <c r="D186" s="1" t="s">
        <v>78</v>
      </c>
      <c r="E186">
        <v>633</v>
      </c>
      <c r="F186" s="1" t="s">
        <v>94</v>
      </c>
      <c r="G186" s="1" t="s">
        <v>117</v>
      </c>
      <c r="H186" s="1" t="s">
        <v>122</v>
      </c>
      <c r="I186" s="1" t="s">
        <v>82</v>
      </c>
      <c r="J186" s="1" t="s">
        <v>82</v>
      </c>
      <c r="K186" s="1" t="s">
        <v>542</v>
      </c>
      <c r="L186" s="1" t="s">
        <v>144</v>
      </c>
      <c r="M186" s="1" t="s">
        <v>82</v>
      </c>
      <c r="N186" s="1" t="s">
        <v>84</v>
      </c>
      <c r="O186" s="1" t="s">
        <v>543</v>
      </c>
      <c r="P186" s="1" t="s">
        <v>544</v>
      </c>
      <c r="Q186" s="1" t="s">
        <v>78</v>
      </c>
      <c r="R186" s="1" t="s">
        <v>101</v>
      </c>
      <c r="S186" s="1" t="s">
        <v>78</v>
      </c>
      <c r="T186" s="1" t="s">
        <v>87</v>
      </c>
      <c r="U186" s="1" t="s">
        <v>88</v>
      </c>
      <c r="V186" s="1" t="s">
        <v>89</v>
      </c>
      <c r="W186" s="1" t="s">
        <v>90</v>
      </c>
      <c r="X186" s="1" t="s">
        <v>87</v>
      </c>
      <c r="Y186">
        <v>0</v>
      </c>
      <c r="Z186">
        <v>0</v>
      </c>
      <c r="AA186" s="1" t="s">
        <v>82</v>
      </c>
      <c r="AB186">
        <v>1850</v>
      </c>
      <c r="AC186" s="1" t="s">
        <v>545</v>
      </c>
      <c r="AD186">
        <v>1</v>
      </c>
      <c r="AE186" s="1" t="s">
        <v>78</v>
      </c>
      <c r="AF186">
        <v>0</v>
      </c>
      <c r="AG186" s="1" t="s">
        <v>101</v>
      </c>
      <c r="AH186" s="1" t="s">
        <v>151</v>
      </c>
      <c r="AI186" s="1" t="s">
        <v>82</v>
      </c>
      <c r="AJ186" s="1" t="s">
        <v>78</v>
      </c>
      <c r="AK186" s="1" t="s">
        <v>82</v>
      </c>
      <c r="AL186" s="1" t="s">
        <v>82</v>
      </c>
      <c r="AM186" s="1" t="s">
        <v>82</v>
      </c>
      <c r="AN186" s="1" t="s">
        <v>93</v>
      </c>
      <c r="AO186">
        <v>12</v>
      </c>
    </row>
    <row r="187" spans="1:41" x14ac:dyDescent="0.25">
      <c r="A187">
        <v>653</v>
      </c>
      <c r="B187" s="1" t="s">
        <v>139</v>
      </c>
      <c r="C187" s="2">
        <v>44473.385231481479</v>
      </c>
      <c r="D187" s="1" t="s">
        <v>78</v>
      </c>
      <c r="E187">
        <v>633</v>
      </c>
      <c r="F187" s="1" t="s">
        <v>94</v>
      </c>
      <c r="G187" s="1" t="s">
        <v>117</v>
      </c>
      <c r="H187" s="1" t="s">
        <v>122</v>
      </c>
      <c r="I187" s="1" t="s">
        <v>82</v>
      </c>
      <c r="J187" s="1" t="s">
        <v>82</v>
      </c>
      <c r="K187" s="1" t="s">
        <v>542</v>
      </c>
      <c r="L187" s="1" t="s">
        <v>144</v>
      </c>
      <c r="M187" s="1" t="s">
        <v>82</v>
      </c>
      <c r="N187" s="1" t="s">
        <v>84</v>
      </c>
      <c r="O187" s="1" t="s">
        <v>543</v>
      </c>
      <c r="P187" s="1" t="s">
        <v>546</v>
      </c>
      <c r="Q187" s="1" t="s">
        <v>78</v>
      </c>
      <c r="R187" s="1" t="s">
        <v>101</v>
      </c>
      <c r="S187" s="1" t="s">
        <v>78</v>
      </c>
      <c r="T187" s="1" t="s">
        <v>87</v>
      </c>
      <c r="U187" s="1" t="s">
        <v>88</v>
      </c>
      <c r="V187" s="1" t="s">
        <v>89</v>
      </c>
      <c r="W187" s="1" t="s">
        <v>90</v>
      </c>
      <c r="X187" s="1" t="s">
        <v>87</v>
      </c>
      <c r="Y187">
        <v>0</v>
      </c>
      <c r="Z187">
        <v>0</v>
      </c>
      <c r="AA187" s="1" t="s">
        <v>82</v>
      </c>
      <c r="AB187">
        <v>1850</v>
      </c>
      <c r="AC187" s="1" t="s">
        <v>545</v>
      </c>
      <c r="AD187">
        <v>1</v>
      </c>
      <c r="AE187" s="1" t="s">
        <v>78</v>
      </c>
      <c r="AF187">
        <v>0</v>
      </c>
      <c r="AG187" s="1" t="s">
        <v>101</v>
      </c>
      <c r="AH187" s="1" t="s">
        <v>151</v>
      </c>
      <c r="AI187" s="1" t="s">
        <v>82</v>
      </c>
      <c r="AJ187" s="1" t="s">
        <v>78</v>
      </c>
      <c r="AK187" s="1" t="s">
        <v>82</v>
      </c>
      <c r="AL187" s="1" t="s">
        <v>82</v>
      </c>
      <c r="AM187" s="1" t="s">
        <v>82</v>
      </c>
      <c r="AN187" s="1" t="s">
        <v>93</v>
      </c>
      <c r="AO187">
        <v>12</v>
      </c>
    </row>
    <row r="188" spans="1:41" x14ac:dyDescent="0.25">
      <c r="A188">
        <v>655</v>
      </c>
      <c r="B188" s="1" t="s">
        <v>139</v>
      </c>
      <c r="C188" s="2">
        <v>44497.527453703704</v>
      </c>
      <c r="D188" s="1" t="s">
        <v>78</v>
      </c>
      <c r="E188">
        <v>632</v>
      </c>
      <c r="F188" s="1" t="s">
        <v>213</v>
      </c>
      <c r="G188" s="1" t="s">
        <v>547</v>
      </c>
      <c r="H188" s="1" t="s">
        <v>122</v>
      </c>
      <c r="I188" s="1" t="s">
        <v>82</v>
      </c>
      <c r="J188" s="1" t="s">
        <v>82</v>
      </c>
      <c r="K188" s="1" t="s">
        <v>548</v>
      </c>
      <c r="L188" s="1" t="s">
        <v>549</v>
      </c>
      <c r="M188" s="1" t="s">
        <v>82</v>
      </c>
      <c r="N188" s="1" t="s">
        <v>84</v>
      </c>
      <c r="O188" s="1" t="s">
        <v>550</v>
      </c>
      <c r="P188" s="1" t="s">
        <v>551</v>
      </c>
      <c r="Q188" s="1" t="s">
        <v>78</v>
      </c>
      <c r="R188" s="1" t="s">
        <v>101</v>
      </c>
      <c r="S188" s="1" t="s">
        <v>78</v>
      </c>
      <c r="T188" s="1" t="s">
        <v>87</v>
      </c>
      <c r="U188" s="1" t="s">
        <v>88</v>
      </c>
      <c r="V188" s="1" t="s">
        <v>89</v>
      </c>
      <c r="W188" s="1" t="s">
        <v>90</v>
      </c>
      <c r="X188" s="1" t="s">
        <v>87</v>
      </c>
      <c r="Y188">
        <v>0</v>
      </c>
      <c r="Z188">
        <v>0</v>
      </c>
      <c r="AA188" s="1" t="s">
        <v>82</v>
      </c>
      <c r="AB188">
        <v>1850</v>
      </c>
      <c r="AC188" s="1" t="s">
        <v>545</v>
      </c>
      <c r="AD188">
        <v>1</v>
      </c>
      <c r="AE188" s="1" t="s">
        <v>78</v>
      </c>
      <c r="AF188">
        <v>0</v>
      </c>
      <c r="AG188" s="1" t="s">
        <v>101</v>
      </c>
      <c r="AH188" s="1" t="s">
        <v>151</v>
      </c>
      <c r="AI188" s="1" t="s">
        <v>82</v>
      </c>
      <c r="AJ188" s="1" t="s">
        <v>78</v>
      </c>
      <c r="AK188" s="1" t="s">
        <v>82</v>
      </c>
      <c r="AL188" s="1" t="s">
        <v>82</v>
      </c>
      <c r="AM188" s="1" t="s">
        <v>82</v>
      </c>
      <c r="AN188" s="1" t="s">
        <v>93</v>
      </c>
      <c r="AO188">
        <v>12</v>
      </c>
    </row>
    <row r="189" spans="1:41" x14ac:dyDescent="0.25">
      <c r="A189">
        <v>656</v>
      </c>
      <c r="B189" s="1" t="s">
        <v>139</v>
      </c>
      <c r="C189" s="2">
        <v>44497.528587962966</v>
      </c>
      <c r="D189" s="1" t="s">
        <v>78</v>
      </c>
      <c r="E189">
        <v>632</v>
      </c>
      <c r="F189" s="1" t="s">
        <v>213</v>
      </c>
      <c r="G189" s="1" t="s">
        <v>547</v>
      </c>
      <c r="H189" s="1" t="s">
        <v>122</v>
      </c>
      <c r="I189" s="1" t="s">
        <v>82</v>
      </c>
      <c r="J189" s="1" t="s">
        <v>82</v>
      </c>
      <c r="K189" s="1" t="s">
        <v>188</v>
      </c>
      <c r="L189" s="1" t="s">
        <v>144</v>
      </c>
      <c r="M189" s="1" t="s">
        <v>82</v>
      </c>
      <c r="N189" s="1" t="s">
        <v>84</v>
      </c>
      <c r="O189" s="1" t="s">
        <v>550</v>
      </c>
      <c r="P189" s="1" t="s">
        <v>552</v>
      </c>
      <c r="Q189" s="1" t="s">
        <v>78</v>
      </c>
      <c r="R189" s="1" t="s">
        <v>101</v>
      </c>
      <c r="S189" s="1" t="s">
        <v>78</v>
      </c>
      <c r="T189" s="1" t="s">
        <v>87</v>
      </c>
      <c r="U189" s="1" t="s">
        <v>88</v>
      </c>
      <c r="V189" s="1" t="s">
        <v>89</v>
      </c>
      <c r="W189" s="1" t="s">
        <v>90</v>
      </c>
      <c r="X189" s="1" t="s">
        <v>87</v>
      </c>
      <c r="Y189">
        <v>0</v>
      </c>
      <c r="Z189">
        <v>0</v>
      </c>
      <c r="AA189" s="1" t="s">
        <v>82</v>
      </c>
      <c r="AB189">
        <v>1650</v>
      </c>
      <c r="AC189" s="1" t="s">
        <v>545</v>
      </c>
      <c r="AD189">
        <v>1</v>
      </c>
      <c r="AE189" s="1" t="s">
        <v>78</v>
      </c>
      <c r="AF189">
        <v>0</v>
      </c>
      <c r="AG189" s="1" t="s">
        <v>101</v>
      </c>
      <c r="AH189" s="1" t="s">
        <v>151</v>
      </c>
      <c r="AI189" s="1" t="s">
        <v>82</v>
      </c>
      <c r="AJ189" s="1" t="s">
        <v>78</v>
      </c>
      <c r="AK189" s="1" t="s">
        <v>82</v>
      </c>
      <c r="AL189" s="1" t="s">
        <v>82</v>
      </c>
      <c r="AM189" s="1" t="s">
        <v>82</v>
      </c>
      <c r="AN189" s="1" t="s">
        <v>93</v>
      </c>
      <c r="AO189">
        <v>12</v>
      </c>
    </row>
    <row r="190" spans="1:41" x14ac:dyDescent="0.25">
      <c r="A190">
        <v>657</v>
      </c>
      <c r="B190" s="1" t="s">
        <v>139</v>
      </c>
      <c r="C190" s="2">
        <v>44600.427488425928</v>
      </c>
      <c r="D190" s="1" t="s">
        <v>78</v>
      </c>
      <c r="E190">
        <v>632</v>
      </c>
      <c r="F190" s="1" t="s">
        <v>213</v>
      </c>
      <c r="G190" s="1" t="s">
        <v>547</v>
      </c>
      <c r="H190" s="1" t="s">
        <v>199</v>
      </c>
      <c r="I190" s="1" t="s">
        <v>82</v>
      </c>
      <c r="J190" s="1" t="s">
        <v>82</v>
      </c>
      <c r="K190" s="1" t="s">
        <v>188</v>
      </c>
      <c r="L190" s="1" t="s">
        <v>553</v>
      </c>
      <c r="M190" s="1" t="s">
        <v>82</v>
      </c>
      <c r="N190" s="1" t="s">
        <v>554</v>
      </c>
      <c r="O190" s="1" t="s">
        <v>555</v>
      </c>
      <c r="P190" s="1" t="s">
        <v>556</v>
      </c>
      <c r="Q190" s="1" t="s">
        <v>78</v>
      </c>
      <c r="R190" s="1" t="s">
        <v>101</v>
      </c>
      <c r="S190" s="1" t="s">
        <v>78</v>
      </c>
      <c r="T190" s="1" t="s">
        <v>87</v>
      </c>
      <c r="U190" s="1" t="s">
        <v>114</v>
      </c>
      <c r="V190" s="1" t="s">
        <v>89</v>
      </c>
      <c r="W190" s="1" t="s">
        <v>90</v>
      </c>
      <c r="X190" s="1" t="s">
        <v>87</v>
      </c>
      <c r="Y190">
        <v>0</v>
      </c>
      <c r="Z190">
        <v>0</v>
      </c>
      <c r="AA190" s="1" t="s">
        <v>82</v>
      </c>
      <c r="AB190">
        <v>1650</v>
      </c>
      <c r="AC190" s="1" t="s">
        <v>553</v>
      </c>
      <c r="AD190">
        <v>1</v>
      </c>
      <c r="AE190" s="1" t="s">
        <v>78</v>
      </c>
      <c r="AF190">
        <v>0</v>
      </c>
      <c r="AG190" s="1" t="s">
        <v>101</v>
      </c>
      <c r="AH190" s="1" t="s">
        <v>84</v>
      </c>
      <c r="AI190" s="1" t="s">
        <v>82</v>
      </c>
      <c r="AJ190" s="1" t="s">
        <v>78</v>
      </c>
      <c r="AK190" s="1" t="s">
        <v>82</v>
      </c>
      <c r="AL190" s="1" t="s">
        <v>82</v>
      </c>
      <c r="AM190" s="1" t="s">
        <v>82</v>
      </c>
      <c r="AN190" s="1" t="s">
        <v>93</v>
      </c>
      <c r="AO190">
        <v>213</v>
      </c>
    </row>
    <row r="191" spans="1:41" x14ac:dyDescent="0.25">
      <c r="A191">
        <v>658</v>
      </c>
      <c r="B191" s="1" t="s">
        <v>77</v>
      </c>
      <c r="C191" s="2">
        <v>44522.572534722225</v>
      </c>
      <c r="D191" s="1" t="s">
        <v>78</v>
      </c>
      <c r="E191">
        <v>632</v>
      </c>
      <c r="F191" s="1" t="s">
        <v>213</v>
      </c>
      <c r="G191" s="1" t="s">
        <v>547</v>
      </c>
      <c r="H191" s="1" t="s">
        <v>122</v>
      </c>
      <c r="I191" s="1" t="s">
        <v>82</v>
      </c>
      <c r="J191" s="1" t="s">
        <v>82</v>
      </c>
      <c r="K191" s="1" t="s">
        <v>188</v>
      </c>
      <c r="L191" s="1" t="s">
        <v>557</v>
      </c>
      <c r="M191" s="1" t="s">
        <v>82</v>
      </c>
      <c r="N191" s="1" t="s">
        <v>84</v>
      </c>
      <c r="O191" s="1" t="s">
        <v>558</v>
      </c>
      <c r="P191" s="1" t="s">
        <v>559</v>
      </c>
      <c r="Q191" s="1" t="s">
        <v>78</v>
      </c>
      <c r="R191" s="1" t="s">
        <v>101</v>
      </c>
      <c r="S191" s="1" t="s">
        <v>78</v>
      </c>
      <c r="T191" s="1" t="s">
        <v>87</v>
      </c>
      <c r="U191" s="1" t="s">
        <v>114</v>
      </c>
      <c r="V191" s="1" t="s">
        <v>89</v>
      </c>
      <c r="W191" s="1" t="s">
        <v>90</v>
      </c>
      <c r="X191" s="1" t="s">
        <v>87</v>
      </c>
      <c r="Y191">
        <v>0</v>
      </c>
      <c r="Z191">
        <v>0</v>
      </c>
      <c r="AA191" s="1" t="s">
        <v>82</v>
      </c>
      <c r="AB191">
        <v>1650</v>
      </c>
      <c r="AC191" s="1" t="s">
        <v>545</v>
      </c>
      <c r="AD191">
        <v>1</v>
      </c>
      <c r="AE191" s="1" t="s">
        <v>78</v>
      </c>
      <c r="AF191">
        <v>0</v>
      </c>
      <c r="AG191" s="1" t="s">
        <v>101</v>
      </c>
      <c r="AH191" s="1" t="s">
        <v>84</v>
      </c>
      <c r="AI191" s="1" t="s">
        <v>82</v>
      </c>
      <c r="AJ191" s="1" t="s">
        <v>78</v>
      </c>
      <c r="AK191" s="1" t="s">
        <v>82</v>
      </c>
      <c r="AL191" s="1" t="s">
        <v>82</v>
      </c>
      <c r="AM191" s="1" t="s">
        <v>82</v>
      </c>
      <c r="AN191" s="1" t="s">
        <v>93</v>
      </c>
      <c r="AO191">
        <v>12</v>
      </c>
    </row>
    <row r="192" spans="1:41" x14ac:dyDescent="0.25">
      <c r="A192">
        <v>662</v>
      </c>
      <c r="B192" s="1" t="s">
        <v>121</v>
      </c>
      <c r="C192" s="2">
        <v>44564.677858796298</v>
      </c>
      <c r="D192" s="1" t="s">
        <v>78</v>
      </c>
      <c r="E192">
        <v>632</v>
      </c>
      <c r="F192" s="1" t="s">
        <v>79</v>
      </c>
      <c r="G192" s="1" t="s">
        <v>117</v>
      </c>
      <c r="H192" s="1" t="s">
        <v>122</v>
      </c>
      <c r="I192" s="1" t="s">
        <v>82</v>
      </c>
      <c r="J192" s="1" t="s">
        <v>82</v>
      </c>
      <c r="K192" s="1" t="s">
        <v>188</v>
      </c>
      <c r="L192" s="1" t="s">
        <v>560</v>
      </c>
      <c r="M192" s="1" t="s">
        <v>82</v>
      </c>
      <c r="N192" s="1" t="s">
        <v>84</v>
      </c>
      <c r="O192" s="1" t="s">
        <v>550</v>
      </c>
      <c r="P192" s="1" t="s">
        <v>561</v>
      </c>
      <c r="Q192" s="1" t="s">
        <v>78</v>
      </c>
      <c r="R192" s="1" t="s">
        <v>101</v>
      </c>
      <c r="S192" s="1" t="s">
        <v>78</v>
      </c>
      <c r="T192" s="1" t="s">
        <v>87</v>
      </c>
      <c r="U192" s="1" t="s">
        <v>88</v>
      </c>
      <c r="V192" s="1" t="s">
        <v>89</v>
      </c>
      <c r="W192" s="1" t="s">
        <v>90</v>
      </c>
      <c r="X192" s="1" t="s">
        <v>87</v>
      </c>
      <c r="Y192">
        <v>0</v>
      </c>
      <c r="Z192">
        <v>0</v>
      </c>
      <c r="AA192" s="1" t="s">
        <v>82</v>
      </c>
      <c r="AB192">
        <v>1650</v>
      </c>
      <c r="AC192" s="1" t="s">
        <v>545</v>
      </c>
      <c r="AD192">
        <v>1</v>
      </c>
      <c r="AE192" s="1" t="s">
        <v>78</v>
      </c>
      <c r="AF192">
        <v>0</v>
      </c>
      <c r="AG192" s="1" t="s">
        <v>101</v>
      </c>
      <c r="AH192" s="1" t="s">
        <v>84</v>
      </c>
      <c r="AI192" s="1" t="s">
        <v>82</v>
      </c>
      <c r="AJ192" s="1" t="s">
        <v>78</v>
      </c>
      <c r="AK192" s="1" t="s">
        <v>82</v>
      </c>
      <c r="AL192" s="1" t="s">
        <v>82</v>
      </c>
      <c r="AM192" s="1" t="s">
        <v>82</v>
      </c>
      <c r="AN192" s="1" t="s">
        <v>93</v>
      </c>
      <c r="AO192">
        <v>12</v>
      </c>
    </row>
    <row r="193" spans="1:41" x14ac:dyDescent="0.25">
      <c r="A193">
        <v>663</v>
      </c>
      <c r="B193" s="1" t="s">
        <v>77</v>
      </c>
      <c r="C193" s="2">
        <v>44413.436828703707</v>
      </c>
      <c r="D193" s="1" t="s">
        <v>78</v>
      </c>
      <c r="E193">
        <v>632</v>
      </c>
      <c r="F193" s="1" t="s">
        <v>213</v>
      </c>
      <c r="G193" s="1" t="s">
        <v>117</v>
      </c>
      <c r="H193" s="1" t="s">
        <v>106</v>
      </c>
      <c r="I193" s="1" t="s">
        <v>82</v>
      </c>
      <c r="J193" s="1" t="s">
        <v>82</v>
      </c>
      <c r="K193" s="1" t="s">
        <v>548</v>
      </c>
      <c r="L193" s="1" t="s">
        <v>144</v>
      </c>
      <c r="M193" s="1" t="s">
        <v>335</v>
      </c>
      <c r="N193" s="1" t="s">
        <v>562</v>
      </c>
      <c r="O193" s="1" t="s">
        <v>550</v>
      </c>
      <c r="P193" s="1" t="s">
        <v>563</v>
      </c>
      <c r="Q193" s="1" t="s">
        <v>78</v>
      </c>
      <c r="R193" s="1" t="s">
        <v>101</v>
      </c>
      <c r="S193" s="1" t="s">
        <v>78</v>
      </c>
      <c r="T193" s="1" t="s">
        <v>87</v>
      </c>
      <c r="U193" s="1" t="s">
        <v>88</v>
      </c>
      <c r="V193" s="1" t="s">
        <v>89</v>
      </c>
      <c r="W193" s="1" t="s">
        <v>90</v>
      </c>
      <c r="X193" s="1" t="s">
        <v>87</v>
      </c>
      <c r="Y193">
        <v>0</v>
      </c>
      <c r="Z193">
        <v>0</v>
      </c>
      <c r="AA193" s="1" t="s">
        <v>82</v>
      </c>
      <c r="AB193">
        <v>1650</v>
      </c>
      <c r="AC193" s="1" t="s">
        <v>545</v>
      </c>
      <c r="AD193">
        <v>1</v>
      </c>
      <c r="AE193" s="1" t="s">
        <v>78</v>
      </c>
      <c r="AF193">
        <v>2384.3000000000002</v>
      </c>
      <c r="AG193" s="1" t="s">
        <v>101</v>
      </c>
      <c r="AH193" s="1" t="s">
        <v>151</v>
      </c>
      <c r="AI193" s="1" t="s">
        <v>82</v>
      </c>
      <c r="AJ193" s="1" t="s">
        <v>78</v>
      </c>
      <c r="AK193" s="1" t="s">
        <v>82</v>
      </c>
      <c r="AL193" s="1" t="s">
        <v>82</v>
      </c>
      <c r="AM193" s="1" t="s">
        <v>82</v>
      </c>
      <c r="AN193" s="1" t="s">
        <v>93</v>
      </c>
      <c r="AO193">
        <v>600</v>
      </c>
    </row>
    <row r="194" spans="1:41" x14ac:dyDescent="0.25">
      <c r="A194">
        <v>664</v>
      </c>
      <c r="B194" s="1" t="s">
        <v>77</v>
      </c>
      <c r="C194" s="2">
        <v>44382.755486111113</v>
      </c>
      <c r="D194" s="1" t="s">
        <v>78</v>
      </c>
      <c r="E194">
        <v>632</v>
      </c>
      <c r="F194" s="1" t="s">
        <v>79</v>
      </c>
      <c r="G194" s="1" t="s">
        <v>117</v>
      </c>
      <c r="H194" s="1" t="s">
        <v>122</v>
      </c>
      <c r="I194" s="1" t="s">
        <v>82</v>
      </c>
      <c r="J194" s="1" t="s">
        <v>82</v>
      </c>
      <c r="K194" s="1" t="s">
        <v>542</v>
      </c>
      <c r="L194" s="1" t="s">
        <v>144</v>
      </c>
      <c r="M194" s="1" t="s">
        <v>82</v>
      </c>
      <c r="N194" s="1" t="s">
        <v>84</v>
      </c>
      <c r="O194" s="1" t="s">
        <v>550</v>
      </c>
      <c r="P194" s="1" t="s">
        <v>564</v>
      </c>
      <c r="Q194" s="1" t="s">
        <v>78</v>
      </c>
      <c r="R194" s="1" t="s">
        <v>101</v>
      </c>
      <c r="S194" s="1" t="s">
        <v>78</v>
      </c>
      <c r="T194" s="1" t="s">
        <v>87</v>
      </c>
      <c r="U194" s="1" t="s">
        <v>88</v>
      </c>
      <c r="V194" s="1" t="s">
        <v>89</v>
      </c>
      <c r="W194" s="1" t="s">
        <v>90</v>
      </c>
      <c r="X194" s="1" t="s">
        <v>87</v>
      </c>
      <c r="Y194">
        <v>0</v>
      </c>
      <c r="Z194">
        <v>0</v>
      </c>
      <c r="AA194" s="1" t="s">
        <v>82</v>
      </c>
      <c r="AB194">
        <v>1650</v>
      </c>
      <c r="AC194" s="1" t="s">
        <v>545</v>
      </c>
      <c r="AD194">
        <v>1</v>
      </c>
      <c r="AE194" s="1" t="s">
        <v>78</v>
      </c>
      <c r="AF194">
        <v>0</v>
      </c>
      <c r="AG194" s="1" t="s">
        <v>101</v>
      </c>
      <c r="AH194" s="1" t="s">
        <v>151</v>
      </c>
      <c r="AI194" s="1" t="s">
        <v>82</v>
      </c>
      <c r="AJ194" s="1" t="s">
        <v>78</v>
      </c>
      <c r="AK194" s="1" t="s">
        <v>82</v>
      </c>
      <c r="AL194" s="1" t="s">
        <v>82</v>
      </c>
      <c r="AM194" s="1" t="s">
        <v>82</v>
      </c>
      <c r="AN194" s="1" t="s">
        <v>93</v>
      </c>
      <c r="AO194">
        <v>12</v>
      </c>
    </row>
    <row r="195" spans="1:41" x14ac:dyDescent="0.25">
      <c r="A195">
        <v>668</v>
      </c>
      <c r="B195" s="1" t="s">
        <v>153</v>
      </c>
      <c r="C195" s="2">
        <v>44276.750069444446</v>
      </c>
      <c r="D195" s="1" t="s">
        <v>78</v>
      </c>
      <c r="E195">
        <v>549</v>
      </c>
      <c r="F195" s="1" t="s">
        <v>79</v>
      </c>
      <c r="G195" s="1" t="s">
        <v>82</v>
      </c>
      <c r="H195" s="1" t="s">
        <v>106</v>
      </c>
      <c r="I195" s="1" t="s">
        <v>565</v>
      </c>
      <c r="J195" s="1" t="s">
        <v>82</v>
      </c>
      <c r="K195" s="1" t="s">
        <v>131</v>
      </c>
      <c r="L195" s="1" t="s">
        <v>131</v>
      </c>
      <c r="M195" s="1" t="s">
        <v>566</v>
      </c>
      <c r="N195" s="1" t="s">
        <v>567</v>
      </c>
      <c r="O195" s="1" t="s">
        <v>2034</v>
      </c>
      <c r="P195" s="1" t="s">
        <v>568</v>
      </c>
      <c r="Q195" s="1" t="s">
        <v>82</v>
      </c>
      <c r="R195" s="1" t="s">
        <v>101</v>
      </c>
      <c r="S195" s="1" t="s">
        <v>82</v>
      </c>
      <c r="T195" s="1" t="s">
        <v>87</v>
      </c>
      <c r="U195" s="1" t="s">
        <v>88</v>
      </c>
      <c r="V195" s="1" t="s">
        <v>82</v>
      </c>
      <c r="W195" s="1" t="s">
        <v>90</v>
      </c>
      <c r="X195" s="1" t="s">
        <v>87</v>
      </c>
      <c r="Y195">
        <v>0</v>
      </c>
      <c r="Z195">
        <v>0</v>
      </c>
      <c r="AA195" s="1" t="s">
        <v>82</v>
      </c>
      <c r="AB195">
        <v>1574.4</v>
      </c>
      <c r="AC195" s="1" t="s">
        <v>150</v>
      </c>
      <c r="AD195">
        <v>1</v>
      </c>
      <c r="AE195" s="1" t="s">
        <v>78</v>
      </c>
      <c r="AF195">
        <v>1983.47</v>
      </c>
      <c r="AG195" s="1" t="s">
        <v>82</v>
      </c>
      <c r="AH195" s="1" t="s">
        <v>82</v>
      </c>
      <c r="AI195" s="1" t="s">
        <v>82</v>
      </c>
      <c r="AJ195" s="1" t="s">
        <v>516</v>
      </c>
      <c r="AK195" s="1" t="s">
        <v>82</v>
      </c>
      <c r="AL195" s="1" t="s">
        <v>82</v>
      </c>
      <c r="AM195" s="1" t="s">
        <v>82</v>
      </c>
      <c r="AN195" s="1" t="s">
        <v>93</v>
      </c>
      <c r="AO195">
        <v>326</v>
      </c>
    </row>
    <row r="196" spans="1:41" x14ac:dyDescent="0.25">
      <c r="A196">
        <v>669</v>
      </c>
      <c r="B196" s="1" t="s">
        <v>139</v>
      </c>
      <c r="C196" s="2">
        <v>44315.717546296299</v>
      </c>
      <c r="D196" s="1" t="s">
        <v>78</v>
      </c>
      <c r="E196">
        <v>562</v>
      </c>
      <c r="F196" s="1" t="s">
        <v>79</v>
      </c>
      <c r="G196" s="1" t="s">
        <v>78</v>
      </c>
      <c r="H196" s="1" t="s">
        <v>106</v>
      </c>
      <c r="I196" s="1" t="s">
        <v>82</v>
      </c>
      <c r="J196" s="1" t="s">
        <v>82</v>
      </c>
      <c r="K196" s="1" t="s">
        <v>131</v>
      </c>
      <c r="L196" s="1" t="s">
        <v>186</v>
      </c>
      <c r="M196" s="1" t="s">
        <v>569</v>
      </c>
      <c r="N196" s="1" t="s">
        <v>570</v>
      </c>
      <c r="O196" s="1" t="s">
        <v>2039</v>
      </c>
      <c r="P196" s="1" t="s">
        <v>101</v>
      </c>
      <c r="Q196" s="1" t="s">
        <v>82</v>
      </c>
      <c r="R196" s="1" t="s">
        <v>78</v>
      </c>
      <c r="S196" s="1" t="s">
        <v>82</v>
      </c>
      <c r="T196" s="1" t="s">
        <v>87</v>
      </c>
      <c r="U196" s="1" t="s">
        <v>114</v>
      </c>
      <c r="V196" s="1" t="s">
        <v>89</v>
      </c>
      <c r="W196" s="1" t="s">
        <v>90</v>
      </c>
      <c r="X196" s="1" t="s">
        <v>87</v>
      </c>
      <c r="Y196">
        <v>0</v>
      </c>
      <c r="Z196">
        <v>0</v>
      </c>
      <c r="AA196" s="1" t="s">
        <v>82</v>
      </c>
      <c r="AB196">
        <v>1693.3</v>
      </c>
      <c r="AC196" s="1" t="s">
        <v>150</v>
      </c>
      <c r="AD196">
        <v>1</v>
      </c>
      <c r="AE196" s="1" t="s">
        <v>78</v>
      </c>
      <c r="AF196">
        <v>2478</v>
      </c>
      <c r="AG196" s="1" t="s">
        <v>78</v>
      </c>
      <c r="AH196" s="1" t="s">
        <v>82</v>
      </c>
      <c r="AI196" s="1" t="s">
        <v>82</v>
      </c>
      <c r="AJ196" s="1" t="s">
        <v>516</v>
      </c>
      <c r="AK196" s="1" t="s">
        <v>82</v>
      </c>
      <c r="AL196" s="1" t="s">
        <v>82</v>
      </c>
      <c r="AM196" s="1" t="s">
        <v>82</v>
      </c>
      <c r="AN196" s="1" t="s">
        <v>93</v>
      </c>
      <c r="AO196">
        <v>202</v>
      </c>
    </row>
    <row r="197" spans="1:41" x14ac:dyDescent="0.25">
      <c r="A197">
        <v>670</v>
      </c>
      <c r="B197" s="1" t="s">
        <v>139</v>
      </c>
      <c r="C197" s="2">
        <v>44314.502222222225</v>
      </c>
      <c r="D197" s="1" t="s">
        <v>78</v>
      </c>
      <c r="E197">
        <v>562</v>
      </c>
      <c r="F197" s="1" t="s">
        <v>79</v>
      </c>
      <c r="G197" s="1" t="s">
        <v>78</v>
      </c>
      <c r="H197" s="1" t="s">
        <v>106</v>
      </c>
      <c r="I197" s="1" t="s">
        <v>82</v>
      </c>
      <c r="J197" s="1" t="s">
        <v>82</v>
      </c>
      <c r="K197" s="1" t="s">
        <v>131</v>
      </c>
      <c r="L197" s="1" t="s">
        <v>186</v>
      </c>
      <c r="M197" s="1" t="s">
        <v>174</v>
      </c>
      <c r="N197" s="1" t="s">
        <v>571</v>
      </c>
      <c r="O197" s="1" t="s">
        <v>2039</v>
      </c>
      <c r="P197" s="1" t="s">
        <v>101</v>
      </c>
      <c r="Q197" s="1" t="s">
        <v>82</v>
      </c>
      <c r="R197" s="1" t="s">
        <v>78</v>
      </c>
      <c r="S197" s="1" t="s">
        <v>82</v>
      </c>
      <c r="T197" s="1" t="s">
        <v>87</v>
      </c>
      <c r="U197" s="1" t="s">
        <v>114</v>
      </c>
      <c r="V197" s="1" t="s">
        <v>89</v>
      </c>
      <c r="W197" s="1" t="s">
        <v>90</v>
      </c>
      <c r="X197" s="1" t="s">
        <v>87</v>
      </c>
      <c r="Y197">
        <v>0</v>
      </c>
      <c r="Z197">
        <v>0</v>
      </c>
      <c r="AA197" s="1" t="s">
        <v>82</v>
      </c>
      <c r="AB197">
        <v>1693.3</v>
      </c>
      <c r="AC197" s="1" t="s">
        <v>150</v>
      </c>
      <c r="AD197">
        <v>1</v>
      </c>
      <c r="AE197" s="1" t="s">
        <v>78</v>
      </c>
      <c r="AF197">
        <v>2478</v>
      </c>
      <c r="AG197" s="1" t="s">
        <v>78</v>
      </c>
      <c r="AH197" s="1" t="s">
        <v>82</v>
      </c>
      <c r="AI197" s="1" t="s">
        <v>82</v>
      </c>
      <c r="AJ197" s="1" t="s">
        <v>516</v>
      </c>
      <c r="AK197" s="1" t="s">
        <v>82</v>
      </c>
      <c r="AL197" s="1" t="s">
        <v>82</v>
      </c>
      <c r="AM197" s="1" t="s">
        <v>82</v>
      </c>
      <c r="AN197" s="1" t="s">
        <v>93</v>
      </c>
      <c r="AO197">
        <v>376</v>
      </c>
    </row>
    <row r="198" spans="1:41" x14ac:dyDescent="0.25">
      <c r="A198">
        <v>671</v>
      </c>
      <c r="B198" s="1" t="s">
        <v>121</v>
      </c>
      <c r="C198" s="2">
        <v>44496.482430555552</v>
      </c>
      <c r="D198" s="1" t="s">
        <v>78</v>
      </c>
      <c r="E198">
        <v>561</v>
      </c>
      <c r="F198" s="1" t="s">
        <v>79</v>
      </c>
      <c r="G198" s="1" t="s">
        <v>572</v>
      </c>
      <c r="H198" s="1" t="s">
        <v>122</v>
      </c>
      <c r="I198" s="1" t="s">
        <v>82</v>
      </c>
      <c r="J198" s="1" t="s">
        <v>82</v>
      </c>
      <c r="K198" s="1" t="s">
        <v>131</v>
      </c>
      <c r="L198" s="1" t="s">
        <v>573</v>
      </c>
      <c r="M198" s="1" t="s">
        <v>82</v>
      </c>
      <c r="N198" s="1" t="s">
        <v>84</v>
      </c>
      <c r="O198" s="1" t="s">
        <v>2039</v>
      </c>
      <c r="P198" s="1" t="s">
        <v>574</v>
      </c>
      <c r="Q198" s="1" t="s">
        <v>78</v>
      </c>
      <c r="R198" s="1" t="s">
        <v>575</v>
      </c>
      <c r="S198" s="1" t="s">
        <v>78</v>
      </c>
      <c r="T198" s="1" t="s">
        <v>87</v>
      </c>
      <c r="U198" s="1" t="s">
        <v>88</v>
      </c>
      <c r="V198" s="1" t="s">
        <v>89</v>
      </c>
      <c r="W198" s="1" t="s">
        <v>90</v>
      </c>
      <c r="X198" s="1" t="s">
        <v>87</v>
      </c>
      <c r="Y198">
        <v>0</v>
      </c>
      <c r="Z198">
        <v>0</v>
      </c>
      <c r="AA198" s="1" t="s">
        <v>82</v>
      </c>
      <c r="AB198">
        <v>1693.3</v>
      </c>
      <c r="AC198" s="1" t="s">
        <v>150</v>
      </c>
      <c r="AD198">
        <v>1</v>
      </c>
      <c r="AE198" s="1" t="s">
        <v>78</v>
      </c>
      <c r="AF198">
        <v>0</v>
      </c>
      <c r="AG198" s="1" t="s">
        <v>78</v>
      </c>
      <c r="AH198" s="1" t="s">
        <v>84</v>
      </c>
      <c r="AI198" s="1" t="s">
        <v>82</v>
      </c>
      <c r="AJ198" s="1" t="s">
        <v>101</v>
      </c>
      <c r="AK198" s="1" t="s">
        <v>82</v>
      </c>
      <c r="AL198" s="1" t="s">
        <v>82</v>
      </c>
      <c r="AM198" s="1" t="s">
        <v>82</v>
      </c>
      <c r="AN198" s="1" t="s">
        <v>93</v>
      </c>
      <c r="AO198">
        <v>12</v>
      </c>
    </row>
    <row r="199" spans="1:41" x14ac:dyDescent="0.25">
      <c r="A199">
        <v>672</v>
      </c>
      <c r="B199" s="1" t="s">
        <v>139</v>
      </c>
      <c r="C199" s="2">
        <v>44331.65552083333</v>
      </c>
      <c r="D199" s="1" t="s">
        <v>78</v>
      </c>
      <c r="E199">
        <v>561</v>
      </c>
      <c r="F199" s="1" t="s">
        <v>79</v>
      </c>
      <c r="G199" s="1" t="s">
        <v>78</v>
      </c>
      <c r="H199" s="1" t="s">
        <v>122</v>
      </c>
      <c r="I199" s="1" t="s">
        <v>82</v>
      </c>
      <c r="J199" s="1" t="s">
        <v>82</v>
      </c>
      <c r="K199" s="1" t="s">
        <v>131</v>
      </c>
      <c r="L199" s="1" t="s">
        <v>524</v>
      </c>
      <c r="M199" s="1" t="s">
        <v>82</v>
      </c>
      <c r="N199" s="1" t="s">
        <v>84</v>
      </c>
      <c r="O199" s="1" t="s">
        <v>2039</v>
      </c>
      <c r="P199" s="1" t="s">
        <v>576</v>
      </c>
      <c r="Q199" s="1" t="s">
        <v>82</v>
      </c>
      <c r="R199" s="1" t="s">
        <v>78</v>
      </c>
      <c r="S199" s="1" t="s">
        <v>82</v>
      </c>
      <c r="T199" s="1" t="s">
        <v>87</v>
      </c>
      <c r="U199" s="1" t="s">
        <v>88</v>
      </c>
      <c r="V199" s="1" t="s">
        <v>89</v>
      </c>
      <c r="W199" s="1" t="s">
        <v>90</v>
      </c>
      <c r="X199" s="1" t="s">
        <v>87</v>
      </c>
      <c r="Y199">
        <v>0</v>
      </c>
      <c r="Z199">
        <v>0</v>
      </c>
      <c r="AA199" s="1" t="s">
        <v>82</v>
      </c>
      <c r="AB199">
        <v>1693.3</v>
      </c>
      <c r="AC199" s="1" t="s">
        <v>150</v>
      </c>
      <c r="AD199">
        <v>1</v>
      </c>
      <c r="AE199" s="1" t="s">
        <v>78</v>
      </c>
      <c r="AF199">
        <v>0</v>
      </c>
      <c r="AG199" s="1" t="s">
        <v>78</v>
      </c>
      <c r="AH199" s="1" t="s">
        <v>84</v>
      </c>
      <c r="AI199" s="1" t="s">
        <v>82</v>
      </c>
      <c r="AJ199" s="1" t="s">
        <v>516</v>
      </c>
      <c r="AK199" s="1" t="s">
        <v>82</v>
      </c>
      <c r="AL199" s="1" t="s">
        <v>82</v>
      </c>
      <c r="AM199" s="1" t="s">
        <v>82</v>
      </c>
      <c r="AN199" s="1" t="s">
        <v>93</v>
      </c>
      <c r="AO199">
        <v>12</v>
      </c>
    </row>
    <row r="200" spans="1:41" x14ac:dyDescent="0.25">
      <c r="A200">
        <v>674</v>
      </c>
      <c r="B200" s="1" t="s">
        <v>139</v>
      </c>
      <c r="C200" s="2">
        <v>44331.592094907406</v>
      </c>
      <c r="D200" s="1" t="s">
        <v>78</v>
      </c>
      <c r="E200">
        <v>7</v>
      </c>
      <c r="F200" s="1" t="s">
        <v>79</v>
      </c>
      <c r="G200" s="1" t="s">
        <v>78</v>
      </c>
      <c r="H200" s="1" t="s">
        <v>122</v>
      </c>
      <c r="I200" s="1" t="s">
        <v>82</v>
      </c>
      <c r="J200" s="1" t="s">
        <v>82</v>
      </c>
      <c r="K200" s="1" t="s">
        <v>131</v>
      </c>
      <c r="L200" s="1" t="s">
        <v>577</v>
      </c>
      <c r="M200" s="1" t="s">
        <v>82</v>
      </c>
      <c r="N200" s="1" t="s">
        <v>84</v>
      </c>
      <c r="O200" s="1" t="s">
        <v>578</v>
      </c>
      <c r="P200" s="1" t="s">
        <v>579</v>
      </c>
      <c r="Q200" s="1" t="s">
        <v>82</v>
      </c>
      <c r="R200" s="1" t="s">
        <v>78</v>
      </c>
      <c r="S200" s="1" t="s">
        <v>82</v>
      </c>
      <c r="T200" s="1" t="s">
        <v>87</v>
      </c>
      <c r="U200" s="1" t="s">
        <v>88</v>
      </c>
      <c r="V200" s="1" t="s">
        <v>89</v>
      </c>
      <c r="W200" s="1" t="s">
        <v>90</v>
      </c>
      <c r="X200" s="1" t="s">
        <v>87</v>
      </c>
      <c r="Y200">
        <v>0</v>
      </c>
      <c r="Z200">
        <v>0</v>
      </c>
      <c r="AA200" s="1" t="s">
        <v>82</v>
      </c>
      <c r="AB200">
        <v>1718.1</v>
      </c>
      <c r="AC200" s="1" t="s">
        <v>580</v>
      </c>
      <c r="AD200">
        <v>1</v>
      </c>
      <c r="AE200" s="1" t="s">
        <v>78</v>
      </c>
      <c r="AF200">
        <v>0</v>
      </c>
      <c r="AG200" s="1" t="s">
        <v>78</v>
      </c>
      <c r="AH200" s="1" t="s">
        <v>84</v>
      </c>
      <c r="AI200" s="1" t="s">
        <v>82</v>
      </c>
      <c r="AJ200" s="1" t="s">
        <v>101</v>
      </c>
      <c r="AK200" s="1" t="s">
        <v>82</v>
      </c>
      <c r="AL200" s="1" t="s">
        <v>82</v>
      </c>
      <c r="AM200" s="1" t="s">
        <v>82</v>
      </c>
      <c r="AN200" s="1" t="s">
        <v>93</v>
      </c>
      <c r="AO200">
        <v>12</v>
      </c>
    </row>
    <row r="201" spans="1:41" x14ac:dyDescent="0.25">
      <c r="A201">
        <v>675</v>
      </c>
      <c r="B201" s="1" t="s">
        <v>181</v>
      </c>
      <c r="C201" s="2">
        <v>44438.536168981482</v>
      </c>
      <c r="D201" s="1" t="s">
        <v>78</v>
      </c>
      <c r="E201">
        <v>366</v>
      </c>
      <c r="F201" s="1" t="s">
        <v>94</v>
      </c>
      <c r="G201" s="1" t="s">
        <v>78</v>
      </c>
      <c r="H201" s="1" t="s">
        <v>122</v>
      </c>
      <c r="I201" s="1" t="s">
        <v>82</v>
      </c>
      <c r="J201" s="1" t="s">
        <v>82</v>
      </c>
      <c r="K201" s="1" t="s">
        <v>131</v>
      </c>
      <c r="L201" s="1" t="s">
        <v>581</v>
      </c>
      <c r="M201" s="1" t="s">
        <v>82</v>
      </c>
      <c r="N201" s="1" t="s">
        <v>84</v>
      </c>
      <c r="O201" s="1" t="s">
        <v>582</v>
      </c>
      <c r="P201" s="1" t="s">
        <v>583</v>
      </c>
      <c r="Q201" s="1" t="s">
        <v>78</v>
      </c>
      <c r="R201" s="1" t="s">
        <v>78</v>
      </c>
      <c r="S201" s="1" t="s">
        <v>78</v>
      </c>
      <c r="T201" s="1" t="s">
        <v>87</v>
      </c>
      <c r="U201" s="1" t="s">
        <v>88</v>
      </c>
      <c r="V201" s="1" t="s">
        <v>89</v>
      </c>
      <c r="W201" s="1" t="s">
        <v>90</v>
      </c>
      <c r="X201" s="1" t="s">
        <v>87</v>
      </c>
      <c r="Y201">
        <v>0</v>
      </c>
      <c r="Z201">
        <v>0</v>
      </c>
      <c r="AA201" s="1" t="s">
        <v>82</v>
      </c>
      <c r="AB201">
        <v>2666.87</v>
      </c>
      <c r="AC201" s="1" t="s">
        <v>150</v>
      </c>
      <c r="AD201">
        <v>1</v>
      </c>
      <c r="AE201" s="1" t="s">
        <v>78</v>
      </c>
      <c r="AF201">
        <v>0</v>
      </c>
      <c r="AG201" s="1" t="s">
        <v>78</v>
      </c>
      <c r="AH201" s="1" t="s">
        <v>84</v>
      </c>
      <c r="AI201" s="1" t="s">
        <v>82</v>
      </c>
      <c r="AJ201" s="1" t="s">
        <v>516</v>
      </c>
      <c r="AK201" s="1" t="s">
        <v>82</v>
      </c>
      <c r="AL201" s="1" t="s">
        <v>82</v>
      </c>
      <c r="AM201" s="1" t="s">
        <v>82</v>
      </c>
      <c r="AN201" s="1" t="s">
        <v>93</v>
      </c>
      <c r="AO201">
        <v>12</v>
      </c>
    </row>
    <row r="202" spans="1:41" x14ac:dyDescent="0.25">
      <c r="A202">
        <v>685</v>
      </c>
      <c r="B202" s="1" t="s">
        <v>77</v>
      </c>
      <c r="C202" s="2">
        <v>44384.429432870369</v>
      </c>
      <c r="D202" s="1" t="s">
        <v>78</v>
      </c>
      <c r="E202">
        <v>226</v>
      </c>
      <c r="F202" s="1" t="s">
        <v>154</v>
      </c>
      <c r="G202" s="1" t="s">
        <v>584</v>
      </c>
      <c r="H202" s="1" t="s">
        <v>122</v>
      </c>
      <c r="I202" s="1" t="s">
        <v>82</v>
      </c>
      <c r="J202" s="1" t="s">
        <v>82</v>
      </c>
      <c r="K202" s="1" t="s">
        <v>373</v>
      </c>
      <c r="L202" s="1" t="s">
        <v>373</v>
      </c>
      <c r="M202" s="1" t="s">
        <v>82</v>
      </c>
      <c r="N202" s="1" t="s">
        <v>84</v>
      </c>
      <c r="O202" s="1" t="s">
        <v>585</v>
      </c>
      <c r="P202" s="1" t="s">
        <v>138</v>
      </c>
      <c r="Q202" s="1" t="s">
        <v>78</v>
      </c>
      <c r="R202" s="1" t="s">
        <v>138</v>
      </c>
      <c r="S202" s="1" t="s">
        <v>78</v>
      </c>
      <c r="T202" s="1" t="s">
        <v>87</v>
      </c>
      <c r="U202" s="1" t="s">
        <v>88</v>
      </c>
      <c r="V202" s="1" t="s">
        <v>89</v>
      </c>
      <c r="W202" s="1" t="s">
        <v>90</v>
      </c>
      <c r="X202" s="1" t="s">
        <v>87</v>
      </c>
      <c r="Y202">
        <v>0</v>
      </c>
      <c r="Z202">
        <v>0</v>
      </c>
      <c r="AA202" s="1" t="s">
        <v>82</v>
      </c>
      <c r="AB202">
        <v>2411.7600000000002</v>
      </c>
      <c r="AC202" s="1" t="s">
        <v>586</v>
      </c>
      <c r="AD202">
        <v>1</v>
      </c>
      <c r="AE202" s="1" t="s">
        <v>78</v>
      </c>
      <c r="AF202">
        <v>0</v>
      </c>
      <c r="AG202" s="1" t="s">
        <v>78</v>
      </c>
      <c r="AH202" s="1" t="s">
        <v>151</v>
      </c>
      <c r="AI202" s="1" t="s">
        <v>82</v>
      </c>
      <c r="AJ202" s="1" t="s">
        <v>78</v>
      </c>
      <c r="AK202" s="1" t="s">
        <v>82</v>
      </c>
      <c r="AL202" s="1" t="s">
        <v>82</v>
      </c>
      <c r="AM202" s="1" t="s">
        <v>82</v>
      </c>
      <c r="AN202" s="1" t="s">
        <v>93</v>
      </c>
      <c r="AO202">
        <v>12</v>
      </c>
    </row>
    <row r="203" spans="1:41" x14ac:dyDescent="0.25">
      <c r="A203">
        <v>415</v>
      </c>
      <c r="B203" s="1" t="s">
        <v>181</v>
      </c>
      <c r="C203" s="2">
        <v>44462.379386574074</v>
      </c>
      <c r="D203" s="1" t="s">
        <v>101</v>
      </c>
      <c r="E203">
        <v>53</v>
      </c>
      <c r="F203" s="1" t="s">
        <v>94</v>
      </c>
      <c r="G203" s="1" t="s">
        <v>78</v>
      </c>
      <c r="H203" s="1" t="s">
        <v>122</v>
      </c>
      <c r="I203" s="1" t="s">
        <v>82</v>
      </c>
      <c r="J203" s="1" t="s">
        <v>82</v>
      </c>
      <c r="K203" s="1" t="s">
        <v>360</v>
      </c>
      <c r="L203" s="1" t="s">
        <v>587</v>
      </c>
      <c r="M203" s="1" t="s">
        <v>82</v>
      </c>
      <c r="N203" s="1" t="s">
        <v>84</v>
      </c>
      <c r="O203" s="1" t="s">
        <v>523</v>
      </c>
      <c r="P203" s="1" t="s">
        <v>101</v>
      </c>
      <c r="Q203" s="1" t="s">
        <v>78</v>
      </c>
      <c r="R203" s="1" t="s">
        <v>78</v>
      </c>
      <c r="S203" s="1" t="s">
        <v>78</v>
      </c>
      <c r="T203" s="1" t="s">
        <v>87</v>
      </c>
      <c r="U203" s="1" t="s">
        <v>88</v>
      </c>
      <c r="V203" s="1" t="s">
        <v>89</v>
      </c>
      <c r="W203" s="1" t="s">
        <v>90</v>
      </c>
      <c r="X203" s="1" t="s">
        <v>87</v>
      </c>
      <c r="Y203">
        <v>0</v>
      </c>
      <c r="Z203">
        <v>0</v>
      </c>
      <c r="AA203" s="1" t="s">
        <v>82</v>
      </c>
      <c r="AB203">
        <v>3330</v>
      </c>
      <c r="AC203" s="1" t="s">
        <v>588</v>
      </c>
      <c r="AD203">
        <v>1</v>
      </c>
      <c r="AE203" s="1" t="s">
        <v>133</v>
      </c>
      <c r="AF203">
        <v>0</v>
      </c>
      <c r="AG203" s="1" t="s">
        <v>78</v>
      </c>
      <c r="AH203" s="1" t="s">
        <v>84</v>
      </c>
      <c r="AI203" s="1" t="s">
        <v>82</v>
      </c>
      <c r="AJ203" s="1" t="s">
        <v>589</v>
      </c>
      <c r="AK203" s="1" t="s">
        <v>82</v>
      </c>
      <c r="AL203" s="1" t="s">
        <v>82</v>
      </c>
      <c r="AM203" s="1" t="s">
        <v>82</v>
      </c>
      <c r="AN203" s="1" t="s">
        <v>93</v>
      </c>
      <c r="AO203">
        <v>12</v>
      </c>
    </row>
    <row r="204" spans="1:41" x14ac:dyDescent="0.25">
      <c r="A204">
        <v>437</v>
      </c>
      <c r="B204" s="1" t="s">
        <v>139</v>
      </c>
      <c r="C204" s="2">
        <v>44482.508611111109</v>
      </c>
      <c r="D204" s="1" t="s">
        <v>101</v>
      </c>
      <c r="E204">
        <v>472</v>
      </c>
      <c r="F204" s="1" t="s">
        <v>79</v>
      </c>
      <c r="G204" s="1" t="s">
        <v>78</v>
      </c>
      <c r="H204" s="1" t="s">
        <v>122</v>
      </c>
      <c r="I204" s="1" t="s">
        <v>82</v>
      </c>
      <c r="J204" s="1" t="s">
        <v>82</v>
      </c>
      <c r="K204" s="1" t="s">
        <v>549</v>
      </c>
      <c r="L204" s="1" t="s">
        <v>271</v>
      </c>
      <c r="M204" s="1" t="s">
        <v>82</v>
      </c>
      <c r="N204" s="1" t="s">
        <v>84</v>
      </c>
      <c r="O204" s="1" t="s">
        <v>2025</v>
      </c>
      <c r="P204" s="1" t="s">
        <v>590</v>
      </c>
      <c r="Q204" s="1" t="s">
        <v>78</v>
      </c>
      <c r="R204" s="1" t="s">
        <v>101</v>
      </c>
      <c r="S204" s="1" t="s">
        <v>78</v>
      </c>
      <c r="T204" s="1" t="s">
        <v>87</v>
      </c>
      <c r="U204" s="1" t="s">
        <v>88</v>
      </c>
      <c r="V204" s="1" t="s">
        <v>89</v>
      </c>
      <c r="W204" s="1" t="s">
        <v>90</v>
      </c>
      <c r="X204" s="1" t="s">
        <v>87</v>
      </c>
      <c r="Y204">
        <v>0</v>
      </c>
      <c r="Z204">
        <v>0</v>
      </c>
      <c r="AA204" s="1" t="s">
        <v>82</v>
      </c>
      <c r="AB204">
        <v>2190.88</v>
      </c>
      <c r="AC204" s="1" t="s">
        <v>150</v>
      </c>
      <c r="AD204">
        <v>1</v>
      </c>
      <c r="AE204" s="1" t="s">
        <v>78</v>
      </c>
      <c r="AF204">
        <v>0</v>
      </c>
      <c r="AG204" s="1" t="s">
        <v>78</v>
      </c>
      <c r="AH204" s="1" t="s">
        <v>84</v>
      </c>
      <c r="AI204" s="1" t="s">
        <v>82</v>
      </c>
      <c r="AJ204" s="1" t="s">
        <v>591</v>
      </c>
      <c r="AK204" s="1" t="s">
        <v>82</v>
      </c>
      <c r="AL204" s="1" t="s">
        <v>82</v>
      </c>
      <c r="AM204" s="1" t="s">
        <v>82</v>
      </c>
      <c r="AN204" s="1" t="s">
        <v>93</v>
      </c>
      <c r="AO204">
        <v>12</v>
      </c>
    </row>
    <row r="205" spans="1:41" x14ac:dyDescent="0.25">
      <c r="A205">
        <v>521</v>
      </c>
      <c r="B205" s="1" t="s">
        <v>77</v>
      </c>
      <c r="C205" s="2">
        <v>44434.78125</v>
      </c>
      <c r="D205" s="1" t="s">
        <v>101</v>
      </c>
      <c r="E205">
        <v>335</v>
      </c>
      <c r="F205" s="1" t="s">
        <v>94</v>
      </c>
      <c r="G205" s="1" t="s">
        <v>249</v>
      </c>
      <c r="H205" s="1" t="s">
        <v>122</v>
      </c>
      <c r="I205" s="1" t="s">
        <v>82</v>
      </c>
      <c r="J205" s="1" t="s">
        <v>82</v>
      </c>
      <c r="K205" s="1" t="s">
        <v>257</v>
      </c>
      <c r="L205" s="1" t="s">
        <v>303</v>
      </c>
      <c r="M205" s="1" t="s">
        <v>82</v>
      </c>
      <c r="N205" s="1" t="s">
        <v>84</v>
      </c>
      <c r="O205" s="1" t="s">
        <v>304</v>
      </c>
      <c r="P205" s="1" t="s">
        <v>592</v>
      </c>
      <c r="Q205" s="1" t="s">
        <v>78</v>
      </c>
      <c r="R205" s="1" t="s">
        <v>101</v>
      </c>
      <c r="S205" s="1" t="s">
        <v>101</v>
      </c>
      <c r="T205" s="1" t="s">
        <v>87</v>
      </c>
      <c r="U205" s="1" t="s">
        <v>88</v>
      </c>
      <c r="V205" s="1" t="s">
        <v>89</v>
      </c>
      <c r="W205" s="1" t="s">
        <v>90</v>
      </c>
      <c r="X205" s="1" t="s">
        <v>87</v>
      </c>
      <c r="Y205">
        <v>0</v>
      </c>
      <c r="Z205">
        <v>0</v>
      </c>
      <c r="AA205" s="1" t="s">
        <v>82</v>
      </c>
      <c r="AB205">
        <v>1851.17</v>
      </c>
      <c r="AC205" s="1" t="s">
        <v>171</v>
      </c>
      <c r="AD205">
        <v>1</v>
      </c>
      <c r="AE205" s="1" t="s">
        <v>78</v>
      </c>
      <c r="AF205">
        <v>0</v>
      </c>
      <c r="AG205" s="1" t="s">
        <v>101</v>
      </c>
      <c r="AH205" s="1" t="s">
        <v>151</v>
      </c>
      <c r="AI205" s="1" t="s">
        <v>82</v>
      </c>
      <c r="AJ205" s="1" t="s">
        <v>152</v>
      </c>
      <c r="AK205" s="1" t="s">
        <v>82</v>
      </c>
      <c r="AL205" s="1" t="s">
        <v>82</v>
      </c>
      <c r="AM205" s="1" t="s">
        <v>82</v>
      </c>
      <c r="AN205" s="1" t="s">
        <v>93</v>
      </c>
      <c r="AO205">
        <v>12</v>
      </c>
    </row>
    <row r="206" spans="1:41" x14ac:dyDescent="0.25">
      <c r="A206">
        <v>442</v>
      </c>
      <c r="B206" s="1" t="s">
        <v>162</v>
      </c>
      <c r="C206" s="2">
        <v>44575.701423611114</v>
      </c>
      <c r="D206" s="1" t="s">
        <v>176</v>
      </c>
      <c r="E206">
        <v>433</v>
      </c>
      <c r="F206" s="1" t="s">
        <v>154</v>
      </c>
      <c r="G206" s="1" t="s">
        <v>593</v>
      </c>
      <c r="H206" s="1" t="s">
        <v>80</v>
      </c>
      <c r="I206" s="1" t="s">
        <v>81</v>
      </c>
      <c r="J206" s="1" t="s">
        <v>82</v>
      </c>
      <c r="K206" s="1" t="s">
        <v>594</v>
      </c>
      <c r="L206" s="1" t="s">
        <v>595</v>
      </c>
      <c r="M206" s="1" t="s">
        <v>82</v>
      </c>
      <c r="N206" s="1" t="s">
        <v>84</v>
      </c>
      <c r="O206" s="1" t="s">
        <v>2033</v>
      </c>
      <c r="P206" s="1" t="s">
        <v>596</v>
      </c>
      <c r="Q206" s="1" t="s">
        <v>597</v>
      </c>
      <c r="R206" s="1" t="s">
        <v>598</v>
      </c>
      <c r="S206" s="1" t="s">
        <v>78</v>
      </c>
      <c r="T206" s="1" t="s">
        <v>87</v>
      </c>
      <c r="U206" s="1" t="s">
        <v>88</v>
      </c>
      <c r="V206" s="1" t="s">
        <v>89</v>
      </c>
      <c r="W206" s="1" t="s">
        <v>90</v>
      </c>
      <c r="X206" s="1" t="s">
        <v>87</v>
      </c>
      <c r="Y206">
        <v>0</v>
      </c>
      <c r="Z206">
        <v>0</v>
      </c>
      <c r="AA206" s="1" t="s">
        <v>82</v>
      </c>
      <c r="AB206">
        <v>2063.5</v>
      </c>
      <c r="AC206" s="1" t="s">
        <v>177</v>
      </c>
      <c r="AD206">
        <v>1</v>
      </c>
      <c r="AE206" s="1" t="s">
        <v>78</v>
      </c>
      <c r="AF206">
        <v>2074.5</v>
      </c>
      <c r="AG206" s="1" t="s">
        <v>176</v>
      </c>
      <c r="AH206" s="1" t="s">
        <v>82</v>
      </c>
      <c r="AI206" s="1" t="s">
        <v>82</v>
      </c>
      <c r="AJ206" s="1" t="s">
        <v>78</v>
      </c>
      <c r="AK206" s="1" t="s">
        <v>82</v>
      </c>
      <c r="AL206" s="1" t="s">
        <v>82</v>
      </c>
      <c r="AM206" s="1" t="s">
        <v>82</v>
      </c>
      <c r="AN206" s="1" t="s">
        <v>93</v>
      </c>
      <c r="AO206">
        <v>12</v>
      </c>
    </row>
    <row r="207" spans="1:41" x14ac:dyDescent="0.25">
      <c r="A207">
        <v>42</v>
      </c>
      <c r="B207" s="1" t="s">
        <v>153</v>
      </c>
      <c r="C207" s="2">
        <v>44201.384050925924</v>
      </c>
      <c r="D207" s="1" t="s">
        <v>599</v>
      </c>
      <c r="E207">
        <v>53</v>
      </c>
      <c r="F207" s="1" t="s">
        <v>79</v>
      </c>
      <c r="G207" s="1" t="s">
        <v>117</v>
      </c>
      <c r="H207" s="1" t="s">
        <v>141</v>
      </c>
      <c r="I207" s="1" t="s">
        <v>600</v>
      </c>
      <c r="J207" s="1" t="s">
        <v>601</v>
      </c>
      <c r="K207" s="1" t="s">
        <v>82</v>
      </c>
      <c r="L207" s="1" t="s">
        <v>82</v>
      </c>
      <c r="M207" s="1" t="s">
        <v>82</v>
      </c>
      <c r="N207" s="1" t="s">
        <v>602</v>
      </c>
      <c r="O207" s="1" t="s">
        <v>603</v>
      </c>
      <c r="P207" s="1" t="s">
        <v>101</v>
      </c>
      <c r="Q207" s="1" t="s">
        <v>82</v>
      </c>
      <c r="R207" s="1" t="s">
        <v>101</v>
      </c>
      <c r="S207" s="1" t="s">
        <v>82</v>
      </c>
      <c r="T207" s="1" t="s">
        <v>102</v>
      </c>
      <c r="U207" s="1" t="s">
        <v>114</v>
      </c>
      <c r="V207" s="1" t="s">
        <v>604</v>
      </c>
      <c r="W207" s="1" t="s">
        <v>90</v>
      </c>
      <c r="X207" s="1" t="s">
        <v>102</v>
      </c>
      <c r="Y207">
        <v>0</v>
      </c>
      <c r="Z207">
        <v>0</v>
      </c>
      <c r="AA207" s="1" t="s">
        <v>82</v>
      </c>
      <c r="AB207">
        <v>3036.76</v>
      </c>
      <c r="AC207" s="1" t="s">
        <v>605</v>
      </c>
      <c r="AD207">
        <v>1</v>
      </c>
      <c r="AE207" s="1" t="s">
        <v>78</v>
      </c>
      <c r="AF207">
        <v>0</v>
      </c>
      <c r="AG207" s="1" t="s">
        <v>82</v>
      </c>
      <c r="AH207" s="1" t="s">
        <v>82</v>
      </c>
      <c r="AI207" s="1" t="s">
        <v>82</v>
      </c>
      <c r="AJ207" s="1" t="s">
        <v>82</v>
      </c>
      <c r="AK207" s="1" t="s">
        <v>82</v>
      </c>
      <c r="AL207" s="1" t="s">
        <v>82</v>
      </c>
      <c r="AM207" s="1" t="s">
        <v>82</v>
      </c>
      <c r="AN207" s="1" t="s">
        <v>93</v>
      </c>
      <c r="AO207">
        <v>278</v>
      </c>
    </row>
    <row r="208" spans="1:41" x14ac:dyDescent="0.25">
      <c r="A208">
        <v>152</v>
      </c>
      <c r="B208" s="1" t="s">
        <v>139</v>
      </c>
      <c r="C208" s="2">
        <v>44466.39166666667</v>
      </c>
      <c r="D208" s="1" t="s">
        <v>606</v>
      </c>
      <c r="E208">
        <v>64</v>
      </c>
      <c r="F208" s="1" t="s">
        <v>79</v>
      </c>
      <c r="G208" s="1" t="s">
        <v>78</v>
      </c>
      <c r="H208" s="1" t="s">
        <v>141</v>
      </c>
      <c r="I208" s="1" t="s">
        <v>381</v>
      </c>
      <c r="J208" s="1" t="s">
        <v>607</v>
      </c>
      <c r="K208" s="1" t="s">
        <v>83</v>
      </c>
      <c r="L208" s="1" t="s">
        <v>83</v>
      </c>
      <c r="M208" s="1" t="s">
        <v>82</v>
      </c>
      <c r="N208" s="1" t="s">
        <v>608</v>
      </c>
      <c r="O208" s="1" t="s">
        <v>85</v>
      </c>
      <c r="P208" s="1" t="s">
        <v>609</v>
      </c>
      <c r="Q208" s="1" t="s">
        <v>610</v>
      </c>
      <c r="R208" s="1" t="s">
        <v>611</v>
      </c>
      <c r="S208" s="1" t="s">
        <v>78</v>
      </c>
      <c r="T208" s="1" t="s">
        <v>102</v>
      </c>
      <c r="U208" s="1" t="s">
        <v>114</v>
      </c>
      <c r="V208" s="1" t="s">
        <v>612</v>
      </c>
      <c r="W208" s="1" t="s">
        <v>90</v>
      </c>
      <c r="X208" s="1" t="s">
        <v>87</v>
      </c>
      <c r="Y208">
        <v>0</v>
      </c>
      <c r="Z208">
        <v>0</v>
      </c>
      <c r="AA208" s="1" t="s">
        <v>82</v>
      </c>
      <c r="AB208">
        <v>1470.95</v>
      </c>
      <c r="AC208" s="1" t="s">
        <v>91</v>
      </c>
      <c r="AD208">
        <v>1</v>
      </c>
      <c r="AE208" s="1" t="s">
        <v>78</v>
      </c>
      <c r="AF208">
        <v>0</v>
      </c>
      <c r="AG208" s="1" t="s">
        <v>78</v>
      </c>
      <c r="AH208" s="1" t="s">
        <v>82</v>
      </c>
      <c r="AI208" s="1" t="s">
        <v>89</v>
      </c>
      <c r="AJ208" s="1" t="s">
        <v>92</v>
      </c>
      <c r="AK208" s="1" t="s">
        <v>82</v>
      </c>
      <c r="AL208" s="1" t="s">
        <v>82</v>
      </c>
      <c r="AM208" s="1" t="s">
        <v>613</v>
      </c>
      <c r="AN208" s="1" t="s">
        <v>93</v>
      </c>
      <c r="AO208">
        <v>451</v>
      </c>
    </row>
    <row r="209" spans="1:41" x14ac:dyDescent="0.25">
      <c r="A209">
        <v>425</v>
      </c>
      <c r="B209" s="1" t="s">
        <v>77</v>
      </c>
      <c r="C209" s="2">
        <v>44377.805046296293</v>
      </c>
      <c r="D209" s="1" t="s">
        <v>614</v>
      </c>
      <c r="E209">
        <v>498</v>
      </c>
      <c r="F209" s="1" t="s">
        <v>156</v>
      </c>
      <c r="G209" s="1" t="s">
        <v>78</v>
      </c>
      <c r="H209" s="1" t="s">
        <v>141</v>
      </c>
      <c r="I209" s="1" t="s">
        <v>144</v>
      </c>
      <c r="J209" s="1" t="s">
        <v>615</v>
      </c>
      <c r="K209" s="1" t="s">
        <v>82</v>
      </c>
      <c r="L209" s="1" t="s">
        <v>616</v>
      </c>
      <c r="M209" s="1" t="s">
        <v>82</v>
      </c>
      <c r="N209" s="1" t="s">
        <v>608</v>
      </c>
      <c r="O209" s="1" t="s">
        <v>2024</v>
      </c>
      <c r="P209" s="1" t="s">
        <v>617</v>
      </c>
      <c r="Q209" s="1" t="s">
        <v>618</v>
      </c>
      <c r="R209" s="1" t="s">
        <v>619</v>
      </c>
      <c r="S209" s="1" t="s">
        <v>78</v>
      </c>
      <c r="T209" s="1" t="s">
        <v>102</v>
      </c>
      <c r="U209" s="1" t="s">
        <v>114</v>
      </c>
      <c r="V209" s="1" t="s">
        <v>620</v>
      </c>
      <c r="W209" s="1" t="s">
        <v>90</v>
      </c>
      <c r="X209" s="1" t="s">
        <v>102</v>
      </c>
      <c r="Y209">
        <v>0</v>
      </c>
      <c r="Z209">
        <v>0</v>
      </c>
      <c r="AA209" s="1" t="s">
        <v>82</v>
      </c>
      <c r="AB209">
        <v>1652</v>
      </c>
      <c r="AC209" s="1" t="s">
        <v>621</v>
      </c>
      <c r="AD209">
        <v>1</v>
      </c>
      <c r="AE209" s="1" t="s">
        <v>78</v>
      </c>
      <c r="AF209">
        <v>0</v>
      </c>
      <c r="AG209" s="1" t="s">
        <v>78</v>
      </c>
      <c r="AH209" s="1" t="s">
        <v>82</v>
      </c>
      <c r="AI209" s="1" t="s">
        <v>82</v>
      </c>
      <c r="AJ209" s="1" t="s">
        <v>78</v>
      </c>
      <c r="AK209" s="1" t="s">
        <v>82</v>
      </c>
      <c r="AL209" s="1" t="s">
        <v>82</v>
      </c>
      <c r="AM209" s="1" t="s">
        <v>82</v>
      </c>
      <c r="AN209" s="1" t="s">
        <v>93</v>
      </c>
      <c r="AO209">
        <v>451</v>
      </c>
    </row>
    <row r="210" spans="1:41" x14ac:dyDescent="0.25">
      <c r="A210">
        <v>146</v>
      </c>
      <c r="B210" s="1" t="s">
        <v>77</v>
      </c>
      <c r="C210" s="2">
        <v>44565.582916666666</v>
      </c>
      <c r="D210" s="1" t="s">
        <v>622</v>
      </c>
      <c r="E210">
        <v>64</v>
      </c>
      <c r="F210" s="1" t="s">
        <v>79</v>
      </c>
      <c r="G210" s="1" t="s">
        <v>78</v>
      </c>
      <c r="H210" s="1" t="s">
        <v>141</v>
      </c>
      <c r="I210" s="1" t="s">
        <v>230</v>
      </c>
      <c r="J210" s="1" t="s">
        <v>623</v>
      </c>
      <c r="K210" s="1" t="s">
        <v>83</v>
      </c>
      <c r="L210" s="1" t="s">
        <v>83</v>
      </c>
      <c r="M210" s="1" t="s">
        <v>82</v>
      </c>
      <c r="N210" s="1" t="s">
        <v>608</v>
      </c>
      <c r="O210" s="1" t="s">
        <v>624</v>
      </c>
      <c r="P210" s="1" t="s">
        <v>625</v>
      </c>
      <c r="Q210" s="1" t="s">
        <v>626</v>
      </c>
      <c r="R210" s="1" t="s">
        <v>627</v>
      </c>
      <c r="S210" s="1" t="s">
        <v>78</v>
      </c>
      <c r="T210" s="1" t="s">
        <v>102</v>
      </c>
      <c r="U210" s="1" t="s">
        <v>114</v>
      </c>
      <c r="V210" s="1" t="s">
        <v>612</v>
      </c>
      <c r="W210" s="1" t="s">
        <v>90</v>
      </c>
      <c r="X210" s="1" t="s">
        <v>102</v>
      </c>
      <c r="Y210">
        <v>0</v>
      </c>
      <c r="Z210">
        <v>0</v>
      </c>
      <c r="AA210" s="1" t="s">
        <v>82</v>
      </c>
      <c r="AB210">
        <v>1470.95</v>
      </c>
      <c r="AC210" s="1" t="s">
        <v>91</v>
      </c>
      <c r="AD210">
        <v>1</v>
      </c>
      <c r="AE210" s="1" t="s">
        <v>78</v>
      </c>
      <c r="AF210">
        <v>0</v>
      </c>
      <c r="AG210" s="1" t="s">
        <v>78</v>
      </c>
      <c r="AH210" s="1" t="s">
        <v>82</v>
      </c>
      <c r="AI210" s="1" t="s">
        <v>89</v>
      </c>
      <c r="AJ210" s="1" t="s">
        <v>92</v>
      </c>
      <c r="AK210" s="1" t="s">
        <v>82</v>
      </c>
      <c r="AL210" s="1" t="s">
        <v>82</v>
      </c>
      <c r="AM210" s="1" t="s">
        <v>82</v>
      </c>
      <c r="AN210" s="1" t="s">
        <v>93</v>
      </c>
      <c r="AO210">
        <v>451</v>
      </c>
    </row>
    <row r="211" spans="1:41" x14ac:dyDescent="0.25">
      <c r="A211">
        <v>333</v>
      </c>
      <c r="B211" s="1" t="s">
        <v>628</v>
      </c>
      <c r="C211" s="2">
        <v>44316.485393518517</v>
      </c>
      <c r="D211" s="1" t="s">
        <v>629</v>
      </c>
      <c r="E211">
        <v>174</v>
      </c>
      <c r="F211" s="1" t="s">
        <v>213</v>
      </c>
      <c r="G211" s="1" t="s">
        <v>82</v>
      </c>
      <c r="H211" s="1" t="s">
        <v>106</v>
      </c>
      <c r="I211" s="1" t="s">
        <v>630</v>
      </c>
      <c r="J211" s="1" t="s">
        <v>82</v>
      </c>
      <c r="K211" s="1" t="s">
        <v>82</v>
      </c>
      <c r="L211" s="1" t="s">
        <v>82</v>
      </c>
      <c r="M211" s="1" t="s">
        <v>630</v>
      </c>
      <c r="N211" s="1" t="s">
        <v>631</v>
      </c>
      <c r="O211" s="1" t="s">
        <v>632</v>
      </c>
      <c r="P211" s="1" t="s">
        <v>633</v>
      </c>
      <c r="Q211" s="1" t="s">
        <v>82</v>
      </c>
      <c r="R211" s="1" t="s">
        <v>634</v>
      </c>
      <c r="S211" s="1" t="s">
        <v>82</v>
      </c>
      <c r="T211" s="1" t="s">
        <v>87</v>
      </c>
      <c r="U211" s="1" t="s">
        <v>88</v>
      </c>
      <c r="V211" s="1" t="s">
        <v>82</v>
      </c>
      <c r="W211" s="1" t="s">
        <v>90</v>
      </c>
      <c r="X211" s="1" t="s">
        <v>87</v>
      </c>
      <c r="Y211">
        <v>0</v>
      </c>
      <c r="Z211">
        <v>0</v>
      </c>
      <c r="AA211" s="1" t="s">
        <v>82</v>
      </c>
      <c r="AB211">
        <v>1850.66</v>
      </c>
      <c r="AC211" s="1" t="s">
        <v>635</v>
      </c>
      <c r="AD211">
        <v>1</v>
      </c>
      <c r="AE211" s="1" t="s">
        <v>78</v>
      </c>
      <c r="AF211">
        <v>1941.32</v>
      </c>
      <c r="AG211" s="1" t="s">
        <v>82</v>
      </c>
      <c r="AH211" s="1" t="s">
        <v>82</v>
      </c>
      <c r="AI211" s="1" t="s">
        <v>82</v>
      </c>
      <c r="AJ211" s="1" t="s">
        <v>82</v>
      </c>
      <c r="AK211" s="1" t="s">
        <v>82</v>
      </c>
      <c r="AL211" s="1" t="s">
        <v>82</v>
      </c>
      <c r="AM211" s="1" t="s">
        <v>82</v>
      </c>
      <c r="AN211" s="1" t="s">
        <v>93</v>
      </c>
      <c r="AO211">
        <v>180</v>
      </c>
    </row>
    <row r="212" spans="1:41" x14ac:dyDescent="0.25">
      <c r="A212">
        <v>334</v>
      </c>
      <c r="B212" s="1" t="s">
        <v>636</v>
      </c>
      <c r="C212" s="2">
        <v>44544.435381944444</v>
      </c>
      <c r="D212" s="1" t="s">
        <v>637</v>
      </c>
      <c r="E212">
        <v>174</v>
      </c>
      <c r="F212" s="1" t="s">
        <v>213</v>
      </c>
      <c r="G212" s="1" t="s">
        <v>82</v>
      </c>
      <c r="H212" s="1" t="s">
        <v>106</v>
      </c>
      <c r="I212" s="1" t="s">
        <v>630</v>
      </c>
      <c r="J212" s="1" t="s">
        <v>82</v>
      </c>
      <c r="K212" s="1" t="s">
        <v>82</v>
      </c>
      <c r="L212" s="1" t="s">
        <v>82</v>
      </c>
      <c r="M212" s="1" t="s">
        <v>630</v>
      </c>
      <c r="N212" s="1" t="s">
        <v>631</v>
      </c>
      <c r="O212" s="1" t="s">
        <v>638</v>
      </c>
      <c r="P212" s="1" t="s">
        <v>639</v>
      </c>
      <c r="Q212" s="1" t="s">
        <v>82</v>
      </c>
      <c r="R212" s="1" t="s">
        <v>640</v>
      </c>
      <c r="S212" s="1" t="s">
        <v>82</v>
      </c>
      <c r="T212" s="1" t="s">
        <v>87</v>
      </c>
      <c r="U212" s="1" t="s">
        <v>88</v>
      </c>
      <c r="V212" s="1" t="s">
        <v>82</v>
      </c>
      <c r="W212" s="1" t="s">
        <v>437</v>
      </c>
      <c r="X212" s="1" t="s">
        <v>87</v>
      </c>
      <c r="Y212">
        <v>0</v>
      </c>
      <c r="Z212">
        <v>0</v>
      </c>
      <c r="AA212" s="1" t="s">
        <v>82</v>
      </c>
      <c r="AB212">
        <v>1850.66</v>
      </c>
      <c r="AC212" s="1" t="s">
        <v>635</v>
      </c>
      <c r="AD212">
        <v>1</v>
      </c>
      <c r="AE212" s="1" t="s">
        <v>78</v>
      </c>
      <c r="AF212">
        <v>1941.32</v>
      </c>
      <c r="AG212" s="1" t="s">
        <v>82</v>
      </c>
      <c r="AH212" s="1" t="s">
        <v>82</v>
      </c>
      <c r="AI212" s="1" t="s">
        <v>82</v>
      </c>
      <c r="AJ212" s="1" t="s">
        <v>82</v>
      </c>
      <c r="AK212" s="1" t="s">
        <v>82</v>
      </c>
      <c r="AL212" s="1" t="s">
        <v>82</v>
      </c>
      <c r="AM212" s="1" t="s">
        <v>82</v>
      </c>
      <c r="AN212" s="1" t="s">
        <v>93</v>
      </c>
      <c r="AO212">
        <v>180</v>
      </c>
    </row>
    <row r="213" spans="1:41" x14ac:dyDescent="0.25">
      <c r="A213">
        <v>335</v>
      </c>
      <c r="B213" s="1" t="s">
        <v>641</v>
      </c>
      <c r="C213" s="2">
        <v>44524.674444444441</v>
      </c>
      <c r="D213" s="1" t="s">
        <v>642</v>
      </c>
      <c r="E213">
        <v>174</v>
      </c>
      <c r="F213" s="1" t="s">
        <v>213</v>
      </c>
      <c r="G213" s="1" t="s">
        <v>82</v>
      </c>
      <c r="H213" s="1" t="s">
        <v>106</v>
      </c>
      <c r="I213" s="1" t="s">
        <v>630</v>
      </c>
      <c r="J213" s="1" t="s">
        <v>82</v>
      </c>
      <c r="K213" s="1" t="s">
        <v>82</v>
      </c>
      <c r="L213" s="1" t="s">
        <v>82</v>
      </c>
      <c r="M213" s="1" t="s">
        <v>630</v>
      </c>
      <c r="N213" s="1" t="s">
        <v>631</v>
      </c>
      <c r="O213" s="1" t="s">
        <v>643</v>
      </c>
      <c r="P213" s="1" t="s">
        <v>644</v>
      </c>
      <c r="Q213" s="1" t="s">
        <v>82</v>
      </c>
      <c r="R213" s="1" t="s">
        <v>645</v>
      </c>
      <c r="S213" s="1" t="s">
        <v>82</v>
      </c>
      <c r="T213" s="1" t="s">
        <v>87</v>
      </c>
      <c r="U213" s="1" t="s">
        <v>88</v>
      </c>
      <c r="V213" s="1" t="s">
        <v>82</v>
      </c>
      <c r="W213" s="1" t="s">
        <v>90</v>
      </c>
      <c r="X213" s="1" t="s">
        <v>87</v>
      </c>
      <c r="Y213">
        <v>0</v>
      </c>
      <c r="Z213">
        <v>0</v>
      </c>
      <c r="AA213" s="1" t="s">
        <v>82</v>
      </c>
      <c r="AB213">
        <v>1850.66</v>
      </c>
      <c r="AC213" s="1" t="s">
        <v>635</v>
      </c>
      <c r="AD213">
        <v>1</v>
      </c>
      <c r="AE213" s="1" t="s">
        <v>78</v>
      </c>
      <c r="AF213">
        <v>1941.32</v>
      </c>
      <c r="AG213" s="1" t="s">
        <v>82</v>
      </c>
      <c r="AH213" s="1" t="s">
        <v>82</v>
      </c>
      <c r="AI213" s="1" t="s">
        <v>82</v>
      </c>
      <c r="AJ213" s="1" t="s">
        <v>82</v>
      </c>
      <c r="AK213" s="1" t="s">
        <v>82</v>
      </c>
      <c r="AL213" s="1" t="s">
        <v>82</v>
      </c>
      <c r="AM213" s="1" t="s">
        <v>82</v>
      </c>
      <c r="AN213" s="1" t="s">
        <v>93</v>
      </c>
      <c r="AO213">
        <v>180</v>
      </c>
    </row>
    <row r="214" spans="1:41" x14ac:dyDescent="0.25">
      <c r="A214">
        <v>336</v>
      </c>
      <c r="B214" s="1" t="s">
        <v>646</v>
      </c>
      <c r="C214" s="2">
        <v>44581.417812500003</v>
      </c>
      <c r="D214" s="1" t="s">
        <v>647</v>
      </c>
      <c r="E214">
        <v>174</v>
      </c>
      <c r="F214" s="1" t="s">
        <v>213</v>
      </c>
      <c r="G214" s="1" t="s">
        <v>82</v>
      </c>
      <c r="H214" s="1" t="s">
        <v>106</v>
      </c>
      <c r="I214" s="1" t="s">
        <v>630</v>
      </c>
      <c r="J214" s="1" t="s">
        <v>82</v>
      </c>
      <c r="K214" s="1" t="s">
        <v>82</v>
      </c>
      <c r="L214" s="1" t="s">
        <v>82</v>
      </c>
      <c r="M214" s="1" t="s">
        <v>630</v>
      </c>
      <c r="N214" s="1" t="s">
        <v>631</v>
      </c>
      <c r="O214" s="1" t="s">
        <v>648</v>
      </c>
      <c r="P214" s="1" t="s">
        <v>649</v>
      </c>
      <c r="Q214" s="1" t="s">
        <v>82</v>
      </c>
      <c r="R214" s="1" t="s">
        <v>650</v>
      </c>
      <c r="S214" s="1" t="s">
        <v>82</v>
      </c>
      <c r="T214" s="1" t="s">
        <v>87</v>
      </c>
      <c r="U214" s="1" t="s">
        <v>88</v>
      </c>
      <c r="V214" s="1" t="s">
        <v>82</v>
      </c>
      <c r="W214" s="1" t="s">
        <v>437</v>
      </c>
      <c r="X214" s="1" t="s">
        <v>87</v>
      </c>
      <c r="Y214">
        <v>0</v>
      </c>
      <c r="Z214">
        <v>0</v>
      </c>
      <c r="AA214" s="1" t="s">
        <v>82</v>
      </c>
      <c r="AB214">
        <v>1850.66</v>
      </c>
      <c r="AC214" s="1" t="s">
        <v>635</v>
      </c>
      <c r="AD214">
        <v>1</v>
      </c>
      <c r="AE214" s="1" t="s">
        <v>78</v>
      </c>
      <c r="AF214">
        <v>1941.32</v>
      </c>
      <c r="AG214" s="1" t="s">
        <v>82</v>
      </c>
      <c r="AH214" s="1" t="s">
        <v>82</v>
      </c>
      <c r="AI214" s="1" t="s">
        <v>82</v>
      </c>
      <c r="AJ214" s="1" t="s">
        <v>82</v>
      </c>
      <c r="AK214" s="1" t="s">
        <v>82</v>
      </c>
      <c r="AL214" s="1" t="s">
        <v>82</v>
      </c>
      <c r="AM214" s="1" t="s">
        <v>82</v>
      </c>
      <c r="AN214" s="1" t="s">
        <v>93</v>
      </c>
      <c r="AO214">
        <v>180</v>
      </c>
    </row>
    <row r="215" spans="1:41" x14ac:dyDescent="0.25">
      <c r="A215">
        <v>337</v>
      </c>
      <c r="B215" s="1" t="s">
        <v>641</v>
      </c>
      <c r="C215" s="2">
        <v>44524.675254629627</v>
      </c>
      <c r="D215" s="1" t="s">
        <v>651</v>
      </c>
      <c r="E215">
        <v>171</v>
      </c>
      <c r="F215" s="1" t="s">
        <v>79</v>
      </c>
      <c r="G215" s="1" t="s">
        <v>82</v>
      </c>
      <c r="H215" s="1" t="s">
        <v>106</v>
      </c>
      <c r="I215" s="1" t="s">
        <v>630</v>
      </c>
      <c r="J215" s="1" t="s">
        <v>82</v>
      </c>
      <c r="K215" s="1" t="s">
        <v>82</v>
      </c>
      <c r="L215" s="1" t="s">
        <v>82</v>
      </c>
      <c r="M215" s="1" t="s">
        <v>630</v>
      </c>
      <c r="N215" s="1" t="s">
        <v>631</v>
      </c>
      <c r="O215" s="1" t="s">
        <v>652</v>
      </c>
      <c r="P215" s="1" t="s">
        <v>653</v>
      </c>
      <c r="Q215" s="1" t="s">
        <v>82</v>
      </c>
      <c r="R215" s="1" t="s">
        <v>654</v>
      </c>
      <c r="S215" s="1" t="s">
        <v>82</v>
      </c>
      <c r="T215" s="1" t="s">
        <v>87</v>
      </c>
      <c r="U215" s="1" t="s">
        <v>88</v>
      </c>
      <c r="V215" s="1" t="s">
        <v>82</v>
      </c>
      <c r="W215" s="1" t="s">
        <v>90</v>
      </c>
      <c r="X215" s="1" t="s">
        <v>87</v>
      </c>
      <c r="Y215">
        <v>0</v>
      </c>
      <c r="Z215">
        <v>0</v>
      </c>
      <c r="AA215" s="1" t="s">
        <v>82</v>
      </c>
      <c r="AB215">
        <v>1677.11</v>
      </c>
      <c r="AC215" s="1" t="s">
        <v>635</v>
      </c>
      <c r="AD215">
        <v>1</v>
      </c>
      <c r="AE215" s="1" t="s">
        <v>78</v>
      </c>
      <c r="AF215">
        <v>1941.32</v>
      </c>
      <c r="AG215" s="1" t="s">
        <v>82</v>
      </c>
      <c r="AH215" s="1" t="s">
        <v>82</v>
      </c>
      <c r="AI215" s="1" t="s">
        <v>82</v>
      </c>
      <c r="AJ215" s="1" t="s">
        <v>82</v>
      </c>
      <c r="AK215" s="1" t="s">
        <v>82</v>
      </c>
      <c r="AL215" s="1" t="s">
        <v>82</v>
      </c>
      <c r="AM215" s="1" t="s">
        <v>82</v>
      </c>
      <c r="AN215" s="1" t="s">
        <v>93</v>
      </c>
      <c r="AO215">
        <v>180</v>
      </c>
    </row>
    <row r="216" spans="1:41" x14ac:dyDescent="0.25">
      <c r="A216">
        <v>338</v>
      </c>
      <c r="B216" s="1" t="s">
        <v>641</v>
      </c>
      <c r="C216" s="2">
        <v>44550.380462962959</v>
      </c>
      <c r="D216" s="1" t="s">
        <v>655</v>
      </c>
      <c r="E216">
        <v>171</v>
      </c>
      <c r="F216" s="1" t="s">
        <v>79</v>
      </c>
      <c r="G216" s="1" t="s">
        <v>82</v>
      </c>
      <c r="H216" s="1" t="s">
        <v>106</v>
      </c>
      <c r="I216" s="1" t="s">
        <v>630</v>
      </c>
      <c r="J216" s="1" t="s">
        <v>82</v>
      </c>
      <c r="K216" s="1" t="s">
        <v>82</v>
      </c>
      <c r="L216" s="1" t="s">
        <v>82</v>
      </c>
      <c r="M216" s="1" t="s">
        <v>630</v>
      </c>
      <c r="N216" s="1" t="s">
        <v>631</v>
      </c>
      <c r="O216" s="1" t="s">
        <v>656</v>
      </c>
      <c r="P216" s="1" t="s">
        <v>657</v>
      </c>
      <c r="Q216" s="1" t="s">
        <v>82</v>
      </c>
      <c r="R216" s="1" t="s">
        <v>658</v>
      </c>
      <c r="S216" s="1" t="s">
        <v>82</v>
      </c>
      <c r="T216" s="1" t="s">
        <v>87</v>
      </c>
      <c r="U216" s="1" t="s">
        <v>88</v>
      </c>
      <c r="V216" s="1" t="s">
        <v>82</v>
      </c>
      <c r="W216" s="1" t="s">
        <v>90</v>
      </c>
      <c r="X216" s="1" t="s">
        <v>87</v>
      </c>
      <c r="Y216">
        <v>0</v>
      </c>
      <c r="Z216">
        <v>0</v>
      </c>
      <c r="AA216" s="1" t="s">
        <v>82</v>
      </c>
      <c r="AB216">
        <v>1677.11</v>
      </c>
      <c r="AC216" s="1" t="s">
        <v>635</v>
      </c>
      <c r="AD216">
        <v>1</v>
      </c>
      <c r="AE216" s="1" t="s">
        <v>78</v>
      </c>
      <c r="AF216">
        <v>1941.32</v>
      </c>
      <c r="AG216" s="1" t="s">
        <v>82</v>
      </c>
      <c r="AH216" s="1" t="s">
        <v>82</v>
      </c>
      <c r="AI216" s="1" t="s">
        <v>82</v>
      </c>
      <c r="AJ216" s="1" t="s">
        <v>82</v>
      </c>
      <c r="AK216" s="1" t="s">
        <v>82</v>
      </c>
      <c r="AL216" s="1" t="s">
        <v>82</v>
      </c>
      <c r="AM216" s="1" t="s">
        <v>82</v>
      </c>
      <c r="AN216" s="1" t="s">
        <v>93</v>
      </c>
      <c r="AO216">
        <v>180</v>
      </c>
    </row>
    <row r="217" spans="1:41" x14ac:dyDescent="0.25">
      <c r="A217">
        <v>340</v>
      </c>
      <c r="B217" s="1" t="s">
        <v>628</v>
      </c>
      <c r="C217" s="2">
        <v>44316.485694444447</v>
      </c>
      <c r="D217" s="1" t="s">
        <v>659</v>
      </c>
      <c r="E217">
        <v>171</v>
      </c>
      <c r="F217" s="1" t="s">
        <v>79</v>
      </c>
      <c r="G217" s="1" t="s">
        <v>82</v>
      </c>
      <c r="H217" s="1" t="s">
        <v>106</v>
      </c>
      <c r="I217" s="1" t="s">
        <v>630</v>
      </c>
      <c r="J217" s="1" t="s">
        <v>82</v>
      </c>
      <c r="K217" s="1" t="s">
        <v>82</v>
      </c>
      <c r="L217" s="1" t="s">
        <v>82</v>
      </c>
      <c r="M217" s="1" t="s">
        <v>630</v>
      </c>
      <c r="N217" s="1" t="s">
        <v>631</v>
      </c>
      <c r="O217" s="1" t="s">
        <v>660</v>
      </c>
      <c r="P217" s="1" t="s">
        <v>661</v>
      </c>
      <c r="Q217" s="1" t="s">
        <v>82</v>
      </c>
      <c r="R217" s="1" t="s">
        <v>662</v>
      </c>
      <c r="S217" s="1" t="s">
        <v>82</v>
      </c>
      <c r="T217" s="1" t="s">
        <v>87</v>
      </c>
      <c r="U217" s="1" t="s">
        <v>88</v>
      </c>
      <c r="V217" s="1" t="s">
        <v>82</v>
      </c>
      <c r="W217" s="1" t="s">
        <v>90</v>
      </c>
      <c r="X217" s="1" t="s">
        <v>87</v>
      </c>
      <c r="Y217">
        <v>0</v>
      </c>
      <c r="Z217">
        <v>0</v>
      </c>
      <c r="AA217" s="1" t="s">
        <v>82</v>
      </c>
      <c r="AB217">
        <v>1677.11</v>
      </c>
      <c r="AC217" s="1" t="s">
        <v>635</v>
      </c>
      <c r="AD217">
        <v>1</v>
      </c>
      <c r="AE217" s="1" t="s">
        <v>78</v>
      </c>
      <c r="AF217">
        <v>1941.32</v>
      </c>
      <c r="AG217" s="1" t="s">
        <v>82</v>
      </c>
      <c r="AH217" s="1" t="s">
        <v>82</v>
      </c>
      <c r="AI217" s="1" t="s">
        <v>82</v>
      </c>
      <c r="AJ217" s="1" t="s">
        <v>82</v>
      </c>
      <c r="AK217" s="1" t="s">
        <v>82</v>
      </c>
      <c r="AL217" s="1" t="s">
        <v>82</v>
      </c>
      <c r="AM217" s="1" t="s">
        <v>82</v>
      </c>
      <c r="AN217" s="1" t="s">
        <v>93</v>
      </c>
      <c r="AO217">
        <v>180</v>
      </c>
    </row>
    <row r="218" spans="1:41" x14ac:dyDescent="0.25">
      <c r="A218">
        <v>341</v>
      </c>
      <c r="B218" s="1" t="s">
        <v>641</v>
      </c>
      <c r="C218" s="2">
        <v>44550.37940972222</v>
      </c>
      <c r="D218" s="1" t="s">
        <v>663</v>
      </c>
      <c r="E218">
        <v>171</v>
      </c>
      <c r="F218" s="1" t="s">
        <v>79</v>
      </c>
      <c r="G218" s="1" t="s">
        <v>82</v>
      </c>
      <c r="H218" s="1" t="s">
        <v>106</v>
      </c>
      <c r="I218" s="1" t="s">
        <v>630</v>
      </c>
      <c r="J218" s="1" t="s">
        <v>82</v>
      </c>
      <c r="K218" s="1" t="s">
        <v>82</v>
      </c>
      <c r="L218" s="1" t="s">
        <v>82</v>
      </c>
      <c r="M218" s="1" t="s">
        <v>630</v>
      </c>
      <c r="N218" s="1" t="s">
        <v>631</v>
      </c>
      <c r="O218" s="1" t="s">
        <v>664</v>
      </c>
      <c r="P218" s="1" t="s">
        <v>665</v>
      </c>
      <c r="Q218" s="1" t="s">
        <v>82</v>
      </c>
      <c r="R218" s="1" t="s">
        <v>666</v>
      </c>
      <c r="S218" s="1" t="s">
        <v>82</v>
      </c>
      <c r="T218" s="1" t="s">
        <v>87</v>
      </c>
      <c r="U218" s="1" t="s">
        <v>88</v>
      </c>
      <c r="V218" s="1" t="s">
        <v>82</v>
      </c>
      <c r="W218" s="1" t="s">
        <v>437</v>
      </c>
      <c r="X218" s="1" t="s">
        <v>87</v>
      </c>
      <c r="Y218">
        <v>0</v>
      </c>
      <c r="Z218">
        <v>0</v>
      </c>
      <c r="AA218" s="1" t="s">
        <v>82</v>
      </c>
      <c r="AB218">
        <v>1677.11</v>
      </c>
      <c r="AC218" s="1" t="s">
        <v>635</v>
      </c>
      <c r="AD218">
        <v>1</v>
      </c>
      <c r="AE218" s="1" t="s">
        <v>78</v>
      </c>
      <c r="AF218">
        <v>1941.32</v>
      </c>
      <c r="AG218" s="1" t="s">
        <v>82</v>
      </c>
      <c r="AH218" s="1" t="s">
        <v>82</v>
      </c>
      <c r="AI218" s="1" t="s">
        <v>82</v>
      </c>
      <c r="AJ218" s="1" t="s">
        <v>82</v>
      </c>
      <c r="AK218" s="1" t="s">
        <v>82</v>
      </c>
      <c r="AL218" s="1" t="s">
        <v>82</v>
      </c>
      <c r="AM218" s="1" t="s">
        <v>82</v>
      </c>
      <c r="AN218" s="1" t="s">
        <v>93</v>
      </c>
      <c r="AO218">
        <v>180</v>
      </c>
    </row>
    <row r="219" spans="1:41" x14ac:dyDescent="0.25">
      <c r="A219">
        <v>342</v>
      </c>
      <c r="B219" s="1" t="s">
        <v>667</v>
      </c>
      <c r="C219" s="2">
        <v>44547.432372685187</v>
      </c>
      <c r="D219" s="1" t="s">
        <v>668</v>
      </c>
      <c r="E219">
        <v>171</v>
      </c>
      <c r="F219" s="1" t="s">
        <v>79</v>
      </c>
      <c r="G219" s="1" t="s">
        <v>82</v>
      </c>
      <c r="H219" s="1" t="s">
        <v>106</v>
      </c>
      <c r="I219" s="1" t="s">
        <v>630</v>
      </c>
      <c r="J219" s="1" t="s">
        <v>82</v>
      </c>
      <c r="K219" s="1" t="s">
        <v>82</v>
      </c>
      <c r="L219" s="1" t="s">
        <v>82</v>
      </c>
      <c r="M219" s="1" t="s">
        <v>630</v>
      </c>
      <c r="N219" s="1" t="s">
        <v>631</v>
      </c>
      <c r="O219" s="1" t="s">
        <v>669</v>
      </c>
      <c r="P219" s="1" t="s">
        <v>670</v>
      </c>
      <c r="Q219" s="1" t="s">
        <v>82</v>
      </c>
      <c r="R219" s="1" t="s">
        <v>671</v>
      </c>
      <c r="S219" s="1" t="s">
        <v>82</v>
      </c>
      <c r="T219" s="1" t="s">
        <v>87</v>
      </c>
      <c r="U219" s="1" t="s">
        <v>88</v>
      </c>
      <c r="V219" s="1" t="s">
        <v>82</v>
      </c>
      <c r="W219" s="1" t="s">
        <v>90</v>
      </c>
      <c r="X219" s="1" t="s">
        <v>87</v>
      </c>
      <c r="Y219">
        <v>0</v>
      </c>
      <c r="Z219">
        <v>0</v>
      </c>
      <c r="AA219" s="1" t="s">
        <v>82</v>
      </c>
      <c r="AB219">
        <v>1677.11</v>
      </c>
      <c r="AC219" s="1" t="s">
        <v>635</v>
      </c>
      <c r="AD219">
        <v>1</v>
      </c>
      <c r="AE219" s="1" t="s">
        <v>78</v>
      </c>
      <c r="AF219">
        <v>1941.32</v>
      </c>
      <c r="AG219" s="1" t="s">
        <v>82</v>
      </c>
      <c r="AH219" s="1" t="s">
        <v>82</v>
      </c>
      <c r="AI219" s="1" t="s">
        <v>82</v>
      </c>
      <c r="AJ219" s="1" t="s">
        <v>82</v>
      </c>
      <c r="AK219" s="1" t="s">
        <v>82</v>
      </c>
      <c r="AL219" s="1" t="s">
        <v>82</v>
      </c>
      <c r="AM219" s="1" t="s">
        <v>82</v>
      </c>
      <c r="AN219" s="1" t="s">
        <v>93</v>
      </c>
      <c r="AO219">
        <v>180</v>
      </c>
    </row>
    <row r="220" spans="1:41" x14ac:dyDescent="0.25">
      <c r="A220">
        <v>343</v>
      </c>
      <c r="B220" s="1" t="s">
        <v>672</v>
      </c>
      <c r="C220" s="2">
        <v>44407.490173611113</v>
      </c>
      <c r="D220" s="1" t="s">
        <v>673</v>
      </c>
      <c r="E220">
        <v>171</v>
      </c>
      <c r="F220" s="1" t="s">
        <v>79</v>
      </c>
      <c r="G220" s="1" t="s">
        <v>82</v>
      </c>
      <c r="H220" s="1" t="s">
        <v>106</v>
      </c>
      <c r="I220" s="1" t="s">
        <v>630</v>
      </c>
      <c r="J220" s="1" t="s">
        <v>82</v>
      </c>
      <c r="K220" s="1" t="s">
        <v>82</v>
      </c>
      <c r="L220" s="1" t="s">
        <v>82</v>
      </c>
      <c r="M220" s="1" t="s">
        <v>630</v>
      </c>
      <c r="N220" s="1" t="s">
        <v>631</v>
      </c>
      <c r="O220" s="1" t="s">
        <v>674</v>
      </c>
      <c r="P220" s="1" t="s">
        <v>675</v>
      </c>
      <c r="Q220" s="1" t="s">
        <v>82</v>
      </c>
      <c r="R220" s="1" t="s">
        <v>676</v>
      </c>
      <c r="S220" s="1" t="s">
        <v>82</v>
      </c>
      <c r="T220" s="1" t="s">
        <v>87</v>
      </c>
      <c r="U220" s="1" t="s">
        <v>88</v>
      </c>
      <c r="V220" s="1" t="s">
        <v>82</v>
      </c>
      <c r="W220" s="1" t="s">
        <v>90</v>
      </c>
      <c r="X220" s="1" t="s">
        <v>87</v>
      </c>
      <c r="Y220">
        <v>0</v>
      </c>
      <c r="Z220">
        <v>0</v>
      </c>
      <c r="AA220" s="1" t="s">
        <v>82</v>
      </c>
      <c r="AB220">
        <v>1677.11</v>
      </c>
      <c r="AC220" s="1" t="s">
        <v>635</v>
      </c>
      <c r="AD220">
        <v>1</v>
      </c>
      <c r="AE220" s="1" t="s">
        <v>78</v>
      </c>
      <c r="AF220">
        <v>1941.32</v>
      </c>
      <c r="AG220" s="1" t="s">
        <v>82</v>
      </c>
      <c r="AH220" s="1" t="s">
        <v>82</v>
      </c>
      <c r="AI220" s="1" t="s">
        <v>82</v>
      </c>
      <c r="AJ220" s="1" t="s">
        <v>82</v>
      </c>
      <c r="AK220" s="1" t="s">
        <v>82</v>
      </c>
      <c r="AL220" s="1" t="s">
        <v>82</v>
      </c>
      <c r="AM220" s="1" t="s">
        <v>82</v>
      </c>
      <c r="AN220" s="1" t="s">
        <v>93</v>
      </c>
      <c r="AO220">
        <v>180</v>
      </c>
    </row>
    <row r="221" spans="1:41" x14ac:dyDescent="0.25">
      <c r="A221">
        <v>344</v>
      </c>
      <c r="B221" s="1" t="s">
        <v>628</v>
      </c>
      <c r="C221" s="2">
        <v>44316.485983796294</v>
      </c>
      <c r="D221" s="1" t="s">
        <v>677</v>
      </c>
      <c r="E221">
        <v>171</v>
      </c>
      <c r="F221" s="1" t="s">
        <v>79</v>
      </c>
      <c r="G221" s="1" t="s">
        <v>82</v>
      </c>
      <c r="H221" s="1" t="s">
        <v>106</v>
      </c>
      <c r="I221" s="1" t="s">
        <v>630</v>
      </c>
      <c r="J221" s="1" t="s">
        <v>82</v>
      </c>
      <c r="K221" s="1" t="s">
        <v>82</v>
      </c>
      <c r="L221" s="1" t="s">
        <v>82</v>
      </c>
      <c r="M221" s="1" t="s">
        <v>630</v>
      </c>
      <c r="N221" s="1" t="s">
        <v>631</v>
      </c>
      <c r="O221" s="1" t="s">
        <v>678</v>
      </c>
      <c r="P221" s="1" t="s">
        <v>679</v>
      </c>
      <c r="Q221" s="1" t="s">
        <v>82</v>
      </c>
      <c r="R221" s="1" t="s">
        <v>680</v>
      </c>
      <c r="S221" s="1" t="s">
        <v>82</v>
      </c>
      <c r="T221" s="1" t="s">
        <v>87</v>
      </c>
      <c r="U221" s="1" t="s">
        <v>88</v>
      </c>
      <c r="V221" s="1" t="s">
        <v>82</v>
      </c>
      <c r="W221" s="1" t="s">
        <v>90</v>
      </c>
      <c r="X221" s="1" t="s">
        <v>87</v>
      </c>
      <c r="Y221">
        <v>0</v>
      </c>
      <c r="Z221">
        <v>0</v>
      </c>
      <c r="AA221" s="1" t="s">
        <v>82</v>
      </c>
      <c r="AB221">
        <v>1677.11</v>
      </c>
      <c r="AC221" s="1" t="s">
        <v>635</v>
      </c>
      <c r="AD221">
        <v>1</v>
      </c>
      <c r="AE221" s="1" t="s">
        <v>78</v>
      </c>
      <c r="AF221">
        <v>1941.32</v>
      </c>
      <c r="AG221" s="1" t="s">
        <v>82</v>
      </c>
      <c r="AH221" s="1" t="s">
        <v>82</v>
      </c>
      <c r="AI221" s="1" t="s">
        <v>82</v>
      </c>
      <c r="AJ221" s="1" t="s">
        <v>82</v>
      </c>
      <c r="AK221" s="1" t="s">
        <v>82</v>
      </c>
      <c r="AL221" s="1" t="s">
        <v>82</v>
      </c>
      <c r="AM221" s="1" t="s">
        <v>82</v>
      </c>
      <c r="AN221" s="1" t="s">
        <v>93</v>
      </c>
      <c r="AO221">
        <v>180</v>
      </c>
    </row>
    <row r="222" spans="1:41" x14ac:dyDescent="0.25">
      <c r="A222">
        <v>345</v>
      </c>
      <c r="B222" s="1" t="s">
        <v>641</v>
      </c>
      <c r="C222" s="2">
        <v>44524.675428240742</v>
      </c>
      <c r="D222" s="1" t="s">
        <v>681</v>
      </c>
      <c r="E222">
        <v>171</v>
      </c>
      <c r="F222" s="1" t="s">
        <v>79</v>
      </c>
      <c r="G222" s="1" t="s">
        <v>82</v>
      </c>
      <c r="H222" s="1" t="s">
        <v>106</v>
      </c>
      <c r="I222" s="1" t="s">
        <v>630</v>
      </c>
      <c r="J222" s="1" t="s">
        <v>82</v>
      </c>
      <c r="K222" s="1" t="s">
        <v>82</v>
      </c>
      <c r="L222" s="1" t="s">
        <v>82</v>
      </c>
      <c r="M222" s="1" t="s">
        <v>630</v>
      </c>
      <c r="N222" s="1" t="s">
        <v>631</v>
      </c>
      <c r="O222" s="1" t="s">
        <v>682</v>
      </c>
      <c r="P222" s="1" t="s">
        <v>683</v>
      </c>
      <c r="Q222" s="1" t="s">
        <v>82</v>
      </c>
      <c r="R222" s="1" t="s">
        <v>684</v>
      </c>
      <c r="S222" s="1" t="s">
        <v>82</v>
      </c>
      <c r="T222" s="1" t="s">
        <v>87</v>
      </c>
      <c r="U222" s="1" t="s">
        <v>88</v>
      </c>
      <c r="V222" s="1" t="s">
        <v>82</v>
      </c>
      <c r="W222" s="1" t="s">
        <v>90</v>
      </c>
      <c r="X222" s="1" t="s">
        <v>87</v>
      </c>
      <c r="Y222">
        <v>0</v>
      </c>
      <c r="Z222">
        <v>0</v>
      </c>
      <c r="AA222" s="1" t="s">
        <v>82</v>
      </c>
      <c r="AB222">
        <v>1677.11</v>
      </c>
      <c r="AC222" s="1" t="s">
        <v>635</v>
      </c>
      <c r="AD222">
        <v>1</v>
      </c>
      <c r="AE222" s="1" t="s">
        <v>78</v>
      </c>
      <c r="AF222">
        <v>1941.32</v>
      </c>
      <c r="AG222" s="1" t="s">
        <v>82</v>
      </c>
      <c r="AH222" s="1" t="s">
        <v>82</v>
      </c>
      <c r="AI222" s="1" t="s">
        <v>82</v>
      </c>
      <c r="AJ222" s="1" t="s">
        <v>82</v>
      </c>
      <c r="AK222" s="1" t="s">
        <v>82</v>
      </c>
      <c r="AL222" s="1" t="s">
        <v>82</v>
      </c>
      <c r="AM222" s="1" t="s">
        <v>82</v>
      </c>
      <c r="AN222" s="1" t="s">
        <v>93</v>
      </c>
      <c r="AO222">
        <v>180</v>
      </c>
    </row>
    <row r="223" spans="1:41" x14ac:dyDescent="0.25">
      <c r="A223">
        <v>346</v>
      </c>
      <c r="B223" s="1" t="s">
        <v>667</v>
      </c>
      <c r="C223" s="2">
        <v>44426.782071759262</v>
      </c>
      <c r="D223" s="1" t="s">
        <v>685</v>
      </c>
      <c r="E223">
        <v>171</v>
      </c>
      <c r="F223" s="1" t="s">
        <v>79</v>
      </c>
      <c r="G223" s="1" t="s">
        <v>82</v>
      </c>
      <c r="H223" s="1" t="s">
        <v>106</v>
      </c>
      <c r="I223" s="1" t="s">
        <v>630</v>
      </c>
      <c r="J223" s="1" t="s">
        <v>82</v>
      </c>
      <c r="K223" s="1" t="s">
        <v>82</v>
      </c>
      <c r="L223" s="1" t="s">
        <v>82</v>
      </c>
      <c r="M223" s="1" t="s">
        <v>630</v>
      </c>
      <c r="N223" s="1" t="s">
        <v>631</v>
      </c>
      <c r="O223" s="1" t="s">
        <v>686</v>
      </c>
      <c r="P223" s="1" t="s">
        <v>687</v>
      </c>
      <c r="Q223" s="1" t="s">
        <v>82</v>
      </c>
      <c r="R223" s="1" t="s">
        <v>688</v>
      </c>
      <c r="S223" s="1" t="s">
        <v>82</v>
      </c>
      <c r="T223" s="1" t="s">
        <v>87</v>
      </c>
      <c r="U223" s="1" t="s">
        <v>88</v>
      </c>
      <c r="V223" s="1" t="s">
        <v>82</v>
      </c>
      <c r="W223" s="1" t="s">
        <v>90</v>
      </c>
      <c r="X223" s="1" t="s">
        <v>87</v>
      </c>
      <c r="Y223">
        <v>0</v>
      </c>
      <c r="Z223">
        <v>0</v>
      </c>
      <c r="AA223" s="1" t="s">
        <v>82</v>
      </c>
      <c r="AB223">
        <v>1677.11</v>
      </c>
      <c r="AC223" s="1" t="s">
        <v>635</v>
      </c>
      <c r="AD223">
        <v>1</v>
      </c>
      <c r="AE223" s="1" t="s">
        <v>78</v>
      </c>
      <c r="AF223">
        <v>1941.32</v>
      </c>
      <c r="AG223" s="1" t="s">
        <v>82</v>
      </c>
      <c r="AH223" s="1" t="s">
        <v>82</v>
      </c>
      <c r="AI223" s="1" t="s">
        <v>82</v>
      </c>
      <c r="AJ223" s="1" t="s">
        <v>82</v>
      </c>
      <c r="AK223" s="1" t="s">
        <v>82</v>
      </c>
      <c r="AL223" s="1" t="s">
        <v>82</v>
      </c>
      <c r="AM223" s="1" t="s">
        <v>82</v>
      </c>
      <c r="AN223" s="1" t="s">
        <v>93</v>
      </c>
      <c r="AO223">
        <v>180</v>
      </c>
    </row>
    <row r="224" spans="1:41" x14ac:dyDescent="0.25">
      <c r="A224">
        <v>347</v>
      </c>
      <c r="B224" s="1" t="s">
        <v>628</v>
      </c>
      <c r="C224" s="2">
        <v>44316.486168981479</v>
      </c>
      <c r="D224" s="1" t="s">
        <v>689</v>
      </c>
      <c r="E224">
        <v>171</v>
      </c>
      <c r="F224" s="1" t="s">
        <v>79</v>
      </c>
      <c r="G224" s="1" t="s">
        <v>82</v>
      </c>
      <c r="H224" s="1" t="s">
        <v>106</v>
      </c>
      <c r="I224" s="1" t="s">
        <v>630</v>
      </c>
      <c r="J224" s="1" t="s">
        <v>82</v>
      </c>
      <c r="K224" s="1" t="s">
        <v>82</v>
      </c>
      <c r="L224" s="1" t="s">
        <v>82</v>
      </c>
      <c r="M224" s="1" t="s">
        <v>630</v>
      </c>
      <c r="N224" s="1" t="s">
        <v>631</v>
      </c>
      <c r="O224" s="1" t="s">
        <v>690</v>
      </c>
      <c r="P224" s="1" t="s">
        <v>691</v>
      </c>
      <c r="Q224" s="1" t="s">
        <v>82</v>
      </c>
      <c r="R224" s="1" t="s">
        <v>692</v>
      </c>
      <c r="S224" s="1" t="s">
        <v>82</v>
      </c>
      <c r="T224" s="1" t="s">
        <v>87</v>
      </c>
      <c r="U224" s="1" t="s">
        <v>88</v>
      </c>
      <c r="V224" s="1" t="s">
        <v>82</v>
      </c>
      <c r="W224" s="1" t="s">
        <v>90</v>
      </c>
      <c r="X224" s="1" t="s">
        <v>87</v>
      </c>
      <c r="Y224">
        <v>0</v>
      </c>
      <c r="Z224">
        <v>0</v>
      </c>
      <c r="AA224" s="1" t="s">
        <v>82</v>
      </c>
      <c r="AB224">
        <v>1677.11</v>
      </c>
      <c r="AC224" s="1" t="s">
        <v>635</v>
      </c>
      <c r="AD224">
        <v>1</v>
      </c>
      <c r="AE224" s="1" t="s">
        <v>78</v>
      </c>
      <c r="AF224">
        <v>1941.32</v>
      </c>
      <c r="AG224" s="1" t="s">
        <v>82</v>
      </c>
      <c r="AH224" s="1" t="s">
        <v>82</v>
      </c>
      <c r="AI224" s="1" t="s">
        <v>82</v>
      </c>
      <c r="AJ224" s="1" t="s">
        <v>82</v>
      </c>
      <c r="AK224" s="1" t="s">
        <v>82</v>
      </c>
      <c r="AL224" s="1" t="s">
        <v>82</v>
      </c>
      <c r="AM224" s="1" t="s">
        <v>82</v>
      </c>
      <c r="AN224" s="1" t="s">
        <v>93</v>
      </c>
      <c r="AO224">
        <v>180</v>
      </c>
    </row>
    <row r="225" spans="1:41" x14ac:dyDescent="0.25">
      <c r="A225">
        <v>348</v>
      </c>
      <c r="B225" s="1" t="s">
        <v>628</v>
      </c>
      <c r="C225" s="2">
        <v>44316.486226851855</v>
      </c>
      <c r="D225" s="1" t="s">
        <v>693</v>
      </c>
      <c r="E225">
        <v>171</v>
      </c>
      <c r="F225" s="1" t="s">
        <v>79</v>
      </c>
      <c r="G225" s="1" t="s">
        <v>82</v>
      </c>
      <c r="H225" s="1" t="s">
        <v>106</v>
      </c>
      <c r="I225" s="1" t="s">
        <v>630</v>
      </c>
      <c r="J225" s="1" t="s">
        <v>82</v>
      </c>
      <c r="K225" s="1" t="s">
        <v>82</v>
      </c>
      <c r="L225" s="1" t="s">
        <v>82</v>
      </c>
      <c r="M225" s="1" t="s">
        <v>630</v>
      </c>
      <c r="N225" s="1" t="s">
        <v>631</v>
      </c>
      <c r="O225" s="1" t="s">
        <v>694</v>
      </c>
      <c r="P225" s="1" t="s">
        <v>695</v>
      </c>
      <c r="Q225" s="1" t="s">
        <v>82</v>
      </c>
      <c r="R225" s="1" t="s">
        <v>696</v>
      </c>
      <c r="S225" s="1" t="s">
        <v>82</v>
      </c>
      <c r="T225" s="1" t="s">
        <v>87</v>
      </c>
      <c r="U225" s="1" t="s">
        <v>88</v>
      </c>
      <c r="V225" s="1" t="s">
        <v>82</v>
      </c>
      <c r="W225" s="1" t="s">
        <v>90</v>
      </c>
      <c r="X225" s="1" t="s">
        <v>87</v>
      </c>
      <c r="Y225">
        <v>0</v>
      </c>
      <c r="Z225">
        <v>0</v>
      </c>
      <c r="AA225" s="1" t="s">
        <v>82</v>
      </c>
      <c r="AB225">
        <v>1677.11</v>
      </c>
      <c r="AC225" s="1" t="s">
        <v>635</v>
      </c>
      <c r="AD225">
        <v>1</v>
      </c>
      <c r="AE225" s="1" t="s">
        <v>78</v>
      </c>
      <c r="AF225">
        <v>1941.32</v>
      </c>
      <c r="AG225" s="1" t="s">
        <v>82</v>
      </c>
      <c r="AH225" s="1" t="s">
        <v>82</v>
      </c>
      <c r="AI225" s="1" t="s">
        <v>82</v>
      </c>
      <c r="AJ225" s="1" t="s">
        <v>82</v>
      </c>
      <c r="AK225" s="1" t="s">
        <v>82</v>
      </c>
      <c r="AL225" s="1" t="s">
        <v>82</v>
      </c>
      <c r="AM225" s="1" t="s">
        <v>82</v>
      </c>
      <c r="AN225" s="1" t="s">
        <v>93</v>
      </c>
      <c r="AO225">
        <v>180</v>
      </c>
    </row>
    <row r="226" spans="1:41" x14ac:dyDescent="0.25">
      <c r="A226">
        <v>349</v>
      </c>
      <c r="B226" s="1" t="s">
        <v>641</v>
      </c>
      <c r="C226" s="2">
        <v>44585.720613425925</v>
      </c>
      <c r="D226" s="1" t="s">
        <v>697</v>
      </c>
      <c r="E226">
        <v>171</v>
      </c>
      <c r="F226" s="1" t="s">
        <v>79</v>
      </c>
      <c r="G226" s="1" t="s">
        <v>82</v>
      </c>
      <c r="H226" s="1" t="s">
        <v>106</v>
      </c>
      <c r="I226" s="1" t="s">
        <v>630</v>
      </c>
      <c r="J226" s="1" t="s">
        <v>82</v>
      </c>
      <c r="K226" s="1" t="s">
        <v>82</v>
      </c>
      <c r="L226" s="1" t="s">
        <v>82</v>
      </c>
      <c r="M226" s="1" t="s">
        <v>630</v>
      </c>
      <c r="N226" s="1" t="s">
        <v>631</v>
      </c>
      <c r="O226" s="1" t="s">
        <v>698</v>
      </c>
      <c r="P226" s="1" t="s">
        <v>699</v>
      </c>
      <c r="Q226" s="1" t="s">
        <v>82</v>
      </c>
      <c r="R226" s="1" t="s">
        <v>700</v>
      </c>
      <c r="S226" s="1" t="s">
        <v>82</v>
      </c>
      <c r="T226" s="1" t="s">
        <v>87</v>
      </c>
      <c r="U226" s="1" t="s">
        <v>88</v>
      </c>
      <c r="V226" s="1" t="s">
        <v>82</v>
      </c>
      <c r="W226" s="1" t="s">
        <v>437</v>
      </c>
      <c r="X226" s="1" t="s">
        <v>87</v>
      </c>
      <c r="Y226">
        <v>0</v>
      </c>
      <c r="Z226">
        <v>0</v>
      </c>
      <c r="AA226" s="1" t="s">
        <v>82</v>
      </c>
      <c r="AB226">
        <v>1677.11</v>
      </c>
      <c r="AC226" s="1" t="s">
        <v>635</v>
      </c>
      <c r="AD226">
        <v>1</v>
      </c>
      <c r="AE226" s="1" t="s">
        <v>78</v>
      </c>
      <c r="AF226">
        <v>1941.32</v>
      </c>
      <c r="AG226" s="1" t="s">
        <v>82</v>
      </c>
      <c r="AH226" s="1" t="s">
        <v>82</v>
      </c>
      <c r="AI226" s="1" t="s">
        <v>82</v>
      </c>
      <c r="AJ226" s="1" t="s">
        <v>82</v>
      </c>
      <c r="AK226" s="1" t="s">
        <v>82</v>
      </c>
      <c r="AL226" s="1" t="s">
        <v>82</v>
      </c>
      <c r="AM226" s="1" t="s">
        <v>82</v>
      </c>
      <c r="AN226" s="1" t="s">
        <v>93</v>
      </c>
      <c r="AO226">
        <v>180</v>
      </c>
    </row>
    <row r="227" spans="1:41" x14ac:dyDescent="0.25">
      <c r="A227">
        <v>350</v>
      </c>
      <c r="B227" s="1" t="s">
        <v>641</v>
      </c>
      <c r="C227" s="2">
        <v>44524.67564814815</v>
      </c>
      <c r="D227" s="1" t="s">
        <v>701</v>
      </c>
      <c r="E227">
        <v>171</v>
      </c>
      <c r="F227" s="1" t="s">
        <v>79</v>
      </c>
      <c r="G227" s="1" t="s">
        <v>82</v>
      </c>
      <c r="H227" s="1" t="s">
        <v>106</v>
      </c>
      <c r="I227" s="1" t="s">
        <v>630</v>
      </c>
      <c r="J227" s="1" t="s">
        <v>82</v>
      </c>
      <c r="K227" s="1" t="s">
        <v>82</v>
      </c>
      <c r="L227" s="1" t="s">
        <v>82</v>
      </c>
      <c r="M227" s="1" t="s">
        <v>630</v>
      </c>
      <c r="N227" s="1" t="s">
        <v>631</v>
      </c>
      <c r="O227" s="1" t="s">
        <v>702</v>
      </c>
      <c r="P227" s="1" t="s">
        <v>703</v>
      </c>
      <c r="Q227" s="1" t="s">
        <v>82</v>
      </c>
      <c r="R227" s="1" t="s">
        <v>704</v>
      </c>
      <c r="S227" s="1" t="s">
        <v>82</v>
      </c>
      <c r="T227" s="1" t="s">
        <v>87</v>
      </c>
      <c r="U227" s="1" t="s">
        <v>88</v>
      </c>
      <c r="V227" s="1" t="s">
        <v>82</v>
      </c>
      <c r="W227" s="1" t="s">
        <v>90</v>
      </c>
      <c r="X227" s="1" t="s">
        <v>87</v>
      </c>
      <c r="Y227">
        <v>0</v>
      </c>
      <c r="Z227">
        <v>0</v>
      </c>
      <c r="AA227" s="1" t="s">
        <v>82</v>
      </c>
      <c r="AB227">
        <v>1677.11</v>
      </c>
      <c r="AC227" s="1" t="s">
        <v>635</v>
      </c>
      <c r="AD227">
        <v>1</v>
      </c>
      <c r="AE227" s="1" t="s">
        <v>78</v>
      </c>
      <c r="AF227">
        <v>1941.32</v>
      </c>
      <c r="AG227" s="1" t="s">
        <v>82</v>
      </c>
      <c r="AH227" s="1" t="s">
        <v>82</v>
      </c>
      <c r="AI227" s="1" t="s">
        <v>82</v>
      </c>
      <c r="AJ227" s="1" t="s">
        <v>82</v>
      </c>
      <c r="AK227" s="1" t="s">
        <v>82</v>
      </c>
      <c r="AL227" s="1" t="s">
        <v>82</v>
      </c>
      <c r="AM227" s="1" t="s">
        <v>82</v>
      </c>
      <c r="AN227" s="1" t="s">
        <v>93</v>
      </c>
      <c r="AO227">
        <v>180</v>
      </c>
    </row>
    <row r="228" spans="1:41" x14ac:dyDescent="0.25">
      <c r="A228">
        <v>339</v>
      </c>
      <c r="B228" s="1" t="s">
        <v>628</v>
      </c>
      <c r="C228" s="2">
        <v>44286.447754629633</v>
      </c>
      <c r="D228" s="1" t="s">
        <v>705</v>
      </c>
      <c r="E228">
        <v>171</v>
      </c>
      <c r="F228" s="1" t="s">
        <v>79</v>
      </c>
      <c r="G228" s="1" t="s">
        <v>82</v>
      </c>
      <c r="H228" s="1" t="s">
        <v>106</v>
      </c>
      <c r="I228" s="1" t="s">
        <v>630</v>
      </c>
      <c r="J228" s="1" t="s">
        <v>82</v>
      </c>
      <c r="K228" s="1" t="s">
        <v>82</v>
      </c>
      <c r="L228" s="1" t="s">
        <v>82</v>
      </c>
      <c r="M228" s="1" t="s">
        <v>630</v>
      </c>
      <c r="N228" s="1" t="s">
        <v>631</v>
      </c>
      <c r="O228" s="1" t="s">
        <v>706</v>
      </c>
      <c r="P228" s="1" t="s">
        <v>707</v>
      </c>
      <c r="Q228" s="1" t="s">
        <v>82</v>
      </c>
      <c r="R228" s="1" t="s">
        <v>708</v>
      </c>
      <c r="S228" s="1" t="s">
        <v>82</v>
      </c>
      <c r="T228" s="1" t="s">
        <v>87</v>
      </c>
      <c r="U228" s="1" t="s">
        <v>88</v>
      </c>
      <c r="V228" s="1" t="s">
        <v>82</v>
      </c>
      <c r="W228" s="1" t="s">
        <v>90</v>
      </c>
      <c r="X228" s="1" t="s">
        <v>87</v>
      </c>
      <c r="Y228">
        <v>0</v>
      </c>
      <c r="Z228">
        <v>0</v>
      </c>
      <c r="AA228" s="1" t="s">
        <v>82</v>
      </c>
      <c r="AB228">
        <v>1677.11</v>
      </c>
      <c r="AC228" s="1" t="s">
        <v>635</v>
      </c>
      <c r="AD228">
        <v>1</v>
      </c>
      <c r="AE228" s="1" t="s">
        <v>78</v>
      </c>
      <c r="AF228">
        <v>1941.32</v>
      </c>
      <c r="AG228" s="1" t="s">
        <v>82</v>
      </c>
      <c r="AH228" s="1" t="s">
        <v>82</v>
      </c>
      <c r="AI228" s="1" t="s">
        <v>82</v>
      </c>
      <c r="AJ228" s="1" t="s">
        <v>82</v>
      </c>
      <c r="AK228" s="1" t="s">
        <v>82</v>
      </c>
      <c r="AL228" s="1" t="s">
        <v>82</v>
      </c>
      <c r="AM228" s="1" t="s">
        <v>82</v>
      </c>
      <c r="AN228" s="1" t="s">
        <v>93</v>
      </c>
      <c r="AO228">
        <v>180</v>
      </c>
    </row>
    <row r="229" spans="1:41" x14ac:dyDescent="0.25">
      <c r="A229">
        <v>351</v>
      </c>
      <c r="B229" s="1" t="s">
        <v>628</v>
      </c>
      <c r="C229" s="2">
        <v>44286.447881944441</v>
      </c>
      <c r="D229" s="1" t="s">
        <v>709</v>
      </c>
      <c r="E229">
        <v>171</v>
      </c>
      <c r="F229" s="1" t="s">
        <v>79</v>
      </c>
      <c r="G229" s="1" t="s">
        <v>82</v>
      </c>
      <c r="H229" s="1" t="s">
        <v>106</v>
      </c>
      <c r="I229" s="1" t="s">
        <v>630</v>
      </c>
      <c r="J229" s="1" t="s">
        <v>82</v>
      </c>
      <c r="K229" s="1" t="s">
        <v>82</v>
      </c>
      <c r="L229" s="1" t="s">
        <v>82</v>
      </c>
      <c r="M229" s="1" t="s">
        <v>630</v>
      </c>
      <c r="N229" s="1" t="s">
        <v>631</v>
      </c>
      <c r="O229" s="1" t="s">
        <v>710</v>
      </c>
      <c r="P229" s="1" t="s">
        <v>711</v>
      </c>
      <c r="Q229" s="1" t="s">
        <v>82</v>
      </c>
      <c r="R229" s="1" t="s">
        <v>712</v>
      </c>
      <c r="S229" s="1" t="s">
        <v>82</v>
      </c>
      <c r="T229" s="1" t="s">
        <v>87</v>
      </c>
      <c r="U229" s="1" t="s">
        <v>88</v>
      </c>
      <c r="V229" s="1" t="s">
        <v>82</v>
      </c>
      <c r="W229" s="1" t="s">
        <v>90</v>
      </c>
      <c r="X229" s="1" t="s">
        <v>87</v>
      </c>
      <c r="Y229">
        <v>0</v>
      </c>
      <c r="Z229">
        <v>0</v>
      </c>
      <c r="AA229" s="1" t="s">
        <v>82</v>
      </c>
      <c r="AB229">
        <v>1677.11</v>
      </c>
      <c r="AC229" s="1" t="s">
        <v>635</v>
      </c>
      <c r="AD229">
        <v>1</v>
      </c>
      <c r="AE229" s="1" t="s">
        <v>78</v>
      </c>
      <c r="AF229">
        <v>1941.32</v>
      </c>
      <c r="AG229" s="1" t="s">
        <v>82</v>
      </c>
      <c r="AH229" s="1" t="s">
        <v>82</v>
      </c>
      <c r="AI229" s="1" t="s">
        <v>82</v>
      </c>
      <c r="AJ229" s="1" t="s">
        <v>82</v>
      </c>
      <c r="AK229" s="1" t="s">
        <v>82</v>
      </c>
      <c r="AL229" s="1" t="s">
        <v>82</v>
      </c>
      <c r="AM229" s="1" t="s">
        <v>82</v>
      </c>
      <c r="AN229" s="1" t="s">
        <v>713</v>
      </c>
      <c r="AO229">
        <v>180</v>
      </c>
    </row>
    <row r="230" spans="1:41" x14ac:dyDescent="0.25">
      <c r="A230">
        <v>352</v>
      </c>
      <c r="B230" s="1" t="s">
        <v>636</v>
      </c>
      <c r="C230" s="2">
        <v>44462.400729166664</v>
      </c>
      <c r="D230" s="1" t="s">
        <v>714</v>
      </c>
      <c r="E230">
        <v>166</v>
      </c>
      <c r="F230" s="1" t="s">
        <v>94</v>
      </c>
      <c r="G230" s="1" t="s">
        <v>82</v>
      </c>
      <c r="H230" s="1" t="s">
        <v>106</v>
      </c>
      <c r="I230" s="1" t="s">
        <v>630</v>
      </c>
      <c r="J230" s="1" t="s">
        <v>82</v>
      </c>
      <c r="K230" s="1" t="s">
        <v>82</v>
      </c>
      <c r="L230" s="1" t="s">
        <v>82</v>
      </c>
      <c r="M230" s="1" t="s">
        <v>630</v>
      </c>
      <c r="N230" s="1" t="s">
        <v>631</v>
      </c>
      <c r="O230" s="1" t="s">
        <v>715</v>
      </c>
      <c r="P230" s="1" t="s">
        <v>716</v>
      </c>
      <c r="Q230" s="1" t="s">
        <v>82</v>
      </c>
      <c r="R230" s="1" t="s">
        <v>717</v>
      </c>
      <c r="S230" s="1" t="s">
        <v>82</v>
      </c>
      <c r="T230" s="1" t="s">
        <v>87</v>
      </c>
      <c r="U230" s="1" t="s">
        <v>88</v>
      </c>
      <c r="V230" s="1" t="s">
        <v>82</v>
      </c>
      <c r="W230" s="1" t="s">
        <v>90</v>
      </c>
      <c r="X230" s="1" t="s">
        <v>87</v>
      </c>
      <c r="Y230">
        <v>0</v>
      </c>
      <c r="Z230">
        <v>0</v>
      </c>
      <c r="AA230" s="1" t="s">
        <v>82</v>
      </c>
      <c r="AB230">
        <v>1561.4</v>
      </c>
      <c r="AC230" s="1" t="s">
        <v>635</v>
      </c>
      <c r="AD230">
        <v>1</v>
      </c>
      <c r="AE230" s="1" t="s">
        <v>78</v>
      </c>
      <c r="AF230">
        <v>1941.32</v>
      </c>
      <c r="AG230" s="1" t="s">
        <v>82</v>
      </c>
      <c r="AH230" s="1" t="s">
        <v>82</v>
      </c>
      <c r="AI230" s="1" t="s">
        <v>82</v>
      </c>
      <c r="AJ230" s="1" t="s">
        <v>82</v>
      </c>
      <c r="AK230" s="1" t="s">
        <v>82</v>
      </c>
      <c r="AL230" s="1" t="s">
        <v>82</v>
      </c>
      <c r="AM230" s="1" t="s">
        <v>82</v>
      </c>
      <c r="AN230" s="1" t="s">
        <v>713</v>
      </c>
      <c r="AO230">
        <v>180</v>
      </c>
    </row>
    <row r="231" spans="1:41" x14ac:dyDescent="0.25">
      <c r="A231">
        <v>353</v>
      </c>
      <c r="B231" s="1" t="s">
        <v>641</v>
      </c>
      <c r="C231" s="2">
        <v>44550.373530092591</v>
      </c>
      <c r="D231" s="1" t="s">
        <v>718</v>
      </c>
      <c r="E231">
        <v>166</v>
      </c>
      <c r="F231" s="1" t="s">
        <v>94</v>
      </c>
      <c r="G231" s="1" t="s">
        <v>82</v>
      </c>
      <c r="H231" s="1" t="s">
        <v>106</v>
      </c>
      <c r="I231" s="1" t="s">
        <v>630</v>
      </c>
      <c r="J231" s="1" t="s">
        <v>82</v>
      </c>
      <c r="K231" s="1" t="s">
        <v>82</v>
      </c>
      <c r="L231" s="1" t="s">
        <v>82</v>
      </c>
      <c r="M231" s="1" t="s">
        <v>630</v>
      </c>
      <c r="N231" s="1" t="s">
        <v>631</v>
      </c>
      <c r="O231" s="1" t="s">
        <v>719</v>
      </c>
      <c r="P231" s="1" t="s">
        <v>720</v>
      </c>
      <c r="Q231" s="1" t="s">
        <v>82</v>
      </c>
      <c r="R231" s="1" t="s">
        <v>721</v>
      </c>
      <c r="S231" s="1" t="s">
        <v>82</v>
      </c>
      <c r="T231" s="1" t="s">
        <v>87</v>
      </c>
      <c r="U231" s="1" t="s">
        <v>88</v>
      </c>
      <c r="V231" s="1" t="s">
        <v>82</v>
      </c>
      <c r="W231" s="1" t="s">
        <v>437</v>
      </c>
      <c r="X231" s="1" t="s">
        <v>87</v>
      </c>
      <c r="Y231">
        <v>0</v>
      </c>
      <c r="Z231">
        <v>0</v>
      </c>
      <c r="AA231" s="1" t="s">
        <v>82</v>
      </c>
      <c r="AB231">
        <v>1561.4</v>
      </c>
      <c r="AC231" s="1" t="s">
        <v>635</v>
      </c>
      <c r="AD231">
        <v>1</v>
      </c>
      <c r="AE231" s="1" t="s">
        <v>78</v>
      </c>
      <c r="AF231">
        <v>1941.32</v>
      </c>
      <c r="AG231" s="1" t="s">
        <v>82</v>
      </c>
      <c r="AH231" s="1" t="s">
        <v>82</v>
      </c>
      <c r="AI231" s="1" t="s">
        <v>82</v>
      </c>
      <c r="AJ231" s="1" t="s">
        <v>82</v>
      </c>
      <c r="AK231" s="1" t="s">
        <v>82</v>
      </c>
      <c r="AL231" s="1" t="s">
        <v>82</v>
      </c>
      <c r="AM231" s="1" t="s">
        <v>82</v>
      </c>
      <c r="AN231" s="1" t="s">
        <v>93</v>
      </c>
      <c r="AO231">
        <v>180</v>
      </c>
    </row>
    <row r="232" spans="1:41" x14ac:dyDescent="0.25">
      <c r="A232">
        <v>354</v>
      </c>
      <c r="B232" s="1" t="s">
        <v>672</v>
      </c>
      <c r="C232" s="2">
        <v>44505.517025462963</v>
      </c>
      <c r="D232" s="1" t="s">
        <v>722</v>
      </c>
      <c r="E232">
        <v>166</v>
      </c>
      <c r="F232" s="1" t="s">
        <v>94</v>
      </c>
      <c r="G232" s="1" t="s">
        <v>82</v>
      </c>
      <c r="H232" s="1" t="s">
        <v>106</v>
      </c>
      <c r="I232" s="1" t="s">
        <v>630</v>
      </c>
      <c r="J232" s="1" t="s">
        <v>82</v>
      </c>
      <c r="K232" s="1" t="s">
        <v>82</v>
      </c>
      <c r="L232" s="1" t="s">
        <v>82</v>
      </c>
      <c r="M232" s="1" t="s">
        <v>630</v>
      </c>
      <c r="N232" s="1" t="s">
        <v>631</v>
      </c>
      <c r="O232" s="1" t="s">
        <v>723</v>
      </c>
      <c r="P232" s="1" t="s">
        <v>724</v>
      </c>
      <c r="Q232" s="1" t="s">
        <v>82</v>
      </c>
      <c r="R232" s="1" t="s">
        <v>725</v>
      </c>
      <c r="S232" s="1" t="s">
        <v>82</v>
      </c>
      <c r="T232" s="1" t="s">
        <v>87</v>
      </c>
      <c r="U232" s="1" t="s">
        <v>88</v>
      </c>
      <c r="V232" s="1" t="s">
        <v>82</v>
      </c>
      <c r="W232" s="1" t="s">
        <v>90</v>
      </c>
      <c r="X232" s="1" t="s">
        <v>87</v>
      </c>
      <c r="Y232">
        <v>0</v>
      </c>
      <c r="Z232">
        <v>0</v>
      </c>
      <c r="AA232" s="1" t="s">
        <v>82</v>
      </c>
      <c r="AB232">
        <v>1561.4</v>
      </c>
      <c r="AC232" s="1" t="s">
        <v>635</v>
      </c>
      <c r="AD232">
        <v>1</v>
      </c>
      <c r="AE232" s="1" t="s">
        <v>78</v>
      </c>
      <c r="AF232">
        <v>1941.32</v>
      </c>
      <c r="AG232" s="1" t="s">
        <v>82</v>
      </c>
      <c r="AH232" s="1" t="s">
        <v>82</v>
      </c>
      <c r="AI232" s="1" t="s">
        <v>82</v>
      </c>
      <c r="AJ232" s="1" t="s">
        <v>82</v>
      </c>
      <c r="AK232" s="1" t="s">
        <v>82</v>
      </c>
      <c r="AL232" s="1" t="s">
        <v>82</v>
      </c>
      <c r="AM232" s="1" t="s">
        <v>82</v>
      </c>
      <c r="AN232" s="1" t="s">
        <v>93</v>
      </c>
      <c r="AO232">
        <v>180</v>
      </c>
    </row>
    <row r="233" spans="1:41" x14ac:dyDescent="0.25">
      <c r="A233">
        <v>355</v>
      </c>
      <c r="B233" s="1" t="s">
        <v>641</v>
      </c>
      <c r="C233" s="2">
        <v>44551.756909722222</v>
      </c>
      <c r="D233" s="1" t="s">
        <v>726</v>
      </c>
      <c r="E233">
        <v>166</v>
      </c>
      <c r="F233" s="1" t="s">
        <v>94</v>
      </c>
      <c r="G233" s="1" t="s">
        <v>82</v>
      </c>
      <c r="H233" s="1" t="s">
        <v>106</v>
      </c>
      <c r="I233" s="1" t="s">
        <v>630</v>
      </c>
      <c r="J233" s="1" t="s">
        <v>82</v>
      </c>
      <c r="K233" s="1" t="s">
        <v>82</v>
      </c>
      <c r="L233" s="1" t="s">
        <v>82</v>
      </c>
      <c r="M233" s="1" t="s">
        <v>630</v>
      </c>
      <c r="N233" s="1" t="s">
        <v>631</v>
      </c>
      <c r="O233" s="1" t="s">
        <v>727</v>
      </c>
      <c r="P233" s="1" t="s">
        <v>728</v>
      </c>
      <c r="Q233" s="1" t="s">
        <v>82</v>
      </c>
      <c r="R233" s="1" t="s">
        <v>729</v>
      </c>
      <c r="S233" s="1" t="s">
        <v>82</v>
      </c>
      <c r="T233" s="1" t="s">
        <v>87</v>
      </c>
      <c r="U233" s="1" t="s">
        <v>88</v>
      </c>
      <c r="V233" s="1" t="s">
        <v>82</v>
      </c>
      <c r="W233" s="1" t="s">
        <v>437</v>
      </c>
      <c r="X233" s="1" t="s">
        <v>87</v>
      </c>
      <c r="Y233">
        <v>0</v>
      </c>
      <c r="Z233">
        <v>0</v>
      </c>
      <c r="AA233" s="1" t="s">
        <v>82</v>
      </c>
      <c r="AB233">
        <v>1561.4</v>
      </c>
      <c r="AC233" s="1" t="s">
        <v>635</v>
      </c>
      <c r="AD233">
        <v>1</v>
      </c>
      <c r="AE233" s="1" t="s">
        <v>78</v>
      </c>
      <c r="AF233">
        <v>1941.32</v>
      </c>
      <c r="AG233" s="1" t="s">
        <v>82</v>
      </c>
      <c r="AH233" s="1" t="s">
        <v>82</v>
      </c>
      <c r="AI233" s="1" t="s">
        <v>82</v>
      </c>
      <c r="AJ233" s="1" t="s">
        <v>82</v>
      </c>
      <c r="AK233" s="1" t="s">
        <v>82</v>
      </c>
      <c r="AL233" s="1" t="s">
        <v>82</v>
      </c>
      <c r="AM233" s="1" t="s">
        <v>82</v>
      </c>
      <c r="AN233" s="1" t="s">
        <v>93</v>
      </c>
      <c r="AO233">
        <v>180</v>
      </c>
    </row>
    <row r="234" spans="1:41" x14ac:dyDescent="0.25">
      <c r="A234">
        <v>356</v>
      </c>
      <c r="B234" s="1" t="s">
        <v>646</v>
      </c>
      <c r="C234" s="2">
        <v>44572.401932870373</v>
      </c>
      <c r="D234" s="1" t="s">
        <v>730</v>
      </c>
      <c r="E234">
        <v>166</v>
      </c>
      <c r="F234" s="1" t="s">
        <v>94</v>
      </c>
      <c r="G234" s="1" t="s">
        <v>82</v>
      </c>
      <c r="H234" s="1" t="s">
        <v>106</v>
      </c>
      <c r="I234" s="1" t="s">
        <v>630</v>
      </c>
      <c r="J234" s="1" t="s">
        <v>82</v>
      </c>
      <c r="K234" s="1" t="s">
        <v>82</v>
      </c>
      <c r="L234" s="1" t="s">
        <v>82</v>
      </c>
      <c r="M234" s="1" t="s">
        <v>630</v>
      </c>
      <c r="N234" s="1" t="s">
        <v>631</v>
      </c>
      <c r="O234" s="1" t="s">
        <v>731</v>
      </c>
      <c r="P234" s="1" t="s">
        <v>732</v>
      </c>
      <c r="Q234" s="1" t="s">
        <v>82</v>
      </c>
      <c r="R234" s="1" t="s">
        <v>733</v>
      </c>
      <c r="S234" s="1" t="s">
        <v>82</v>
      </c>
      <c r="T234" s="1" t="s">
        <v>87</v>
      </c>
      <c r="U234" s="1" t="s">
        <v>88</v>
      </c>
      <c r="V234" s="1" t="s">
        <v>82</v>
      </c>
      <c r="W234" s="1" t="s">
        <v>437</v>
      </c>
      <c r="X234" s="1" t="s">
        <v>87</v>
      </c>
      <c r="Y234">
        <v>0</v>
      </c>
      <c r="Z234">
        <v>0</v>
      </c>
      <c r="AA234" s="1" t="s">
        <v>82</v>
      </c>
      <c r="AB234">
        <v>1561.4</v>
      </c>
      <c r="AC234" s="1" t="s">
        <v>635</v>
      </c>
      <c r="AD234">
        <v>1</v>
      </c>
      <c r="AE234" s="1" t="s">
        <v>78</v>
      </c>
      <c r="AF234">
        <v>1941.32</v>
      </c>
      <c r="AG234" s="1" t="s">
        <v>82</v>
      </c>
      <c r="AH234" s="1" t="s">
        <v>82</v>
      </c>
      <c r="AI234" s="1" t="s">
        <v>82</v>
      </c>
      <c r="AJ234" s="1" t="s">
        <v>82</v>
      </c>
      <c r="AK234" s="1" t="s">
        <v>82</v>
      </c>
      <c r="AL234" s="1" t="s">
        <v>82</v>
      </c>
      <c r="AM234" s="1" t="s">
        <v>82</v>
      </c>
      <c r="AN234" s="1" t="s">
        <v>93</v>
      </c>
      <c r="AO234">
        <v>180</v>
      </c>
    </row>
    <row r="235" spans="1:41" x14ac:dyDescent="0.25">
      <c r="A235">
        <v>363</v>
      </c>
      <c r="B235" s="1" t="s">
        <v>667</v>
      </c>
      <c r="C235" s="2">
        <v>44546.381585648145</v>
      </c>
      <c r="D235" s="1" t="s">
        <v>734</v>
      </c>
      <c r="E235">
        <v>219</v>
      </c>
      <c r="F235" s="1" t="s">
        <v>79</v>
      </c>
      <c r="G235" s="1" t="s">
        <v>735</v>
      </c>
      <c r="H235" s="1" t="s">
        <v>106</v>
      </c>
      <c r="I235" s="1" t="s">
        <v>736</v>
      </c>
      <c r="J235" s="1" t="s">
        <v>82</v>
      </c>
      <c r="K235" s="1" t="s">
        <v>82</v>
      </c>
      <c r="L235" s="1" t="s">
        <v>737</v>
      </c>
      <c r="M235" s="1" t="s">
        <v>736</v>
      </c>
      <c r="N235" s="1" t="s">
        <v>631</v>
      </c>
      <c r="O235" s="1" t="s">
        <v>738</v>
      </c>
      <c r="P235" s="1" t="s">
        <v>739</v>
      </c>
      <c r="Q235" s="1" t="s">
        <v>82</v>
      </c>
      <c r="R235" s="1" t="s">
        <v>82</v>
      </c>
      <c r="S235" s="1" t="s">
        <v>82</v>
      </c>
      <c r="T235" s="1" t="s">
        <v>87</v>
      </c>
      <c r="U235" s="1" t="s">
        <v>88</v>
      </c>
      <c r="V235" s="1" t="s">
        <v>82</v>
      </c>
      <c r="W235" s="1" t="s">
        <v>437</v>
      </c>
      <c r="X235" s="1" t="s">
        <v>87</v>
      </c>
      <c r="Y235">
        <v>0</v>
      </c>
      <c r="Z235">
        <v>0</v>
      </c>
      <c r="AA235" s="1" t="s">
        <v>82</v>
      </c>
      <c r="AB235">
        <v>0</v>
      </c>
      <c r="AC235" s="1" t="s">
        <v>82</v>
      </c>
      <c r="AD235">
        <v>1</v>
      </c>
      <c r="AE235" s="1" t="s">
        <v>78</v>
      </c>
      <c r="AF235">
        <v>0</v>
      </c>
      <c r="AG235" s="1" t="s">
        <v>82</v>
      </c>
      <c r="AH235" s="1" t="s">
        <v>82</v>
      </c>
      <c r="AI235" s="1" t="s">
        <v>82</v>
      </c>
      <c r="AJ235" s="1" t="s">
        <v>82</v>
      </c>
      <c r="AK235" s="1" t="s">
        <v>82</v>
      </c>
      <c r="AL235" s="1" t="s">
        <v>82</v>
      </c>
      <c r="AM235" s="1" t="s">
        <v>82</v>
      </c>
      <c r="AN235" s="1" t="s">
        <v>93</v>
      </c>
      <c r="AO235">
        <v>180</v>
      </c>
    </row>
    <row r="236" spans="1:41" x14ac:dyDescent="0.25">
      <c r="A236">
        <v>364</v>
      </c>
      <c r="B236" s="1" t="s">
        <v>641</v>
      </c>
      <c r="C236" s="2">
        <v>44522.763877314814</v>
      </c>
      <c r="D236" s="1" t="s">
        <v>740</v>
      </c>
      <c r="E236">
        <v>219</v>
      </c>
      <c r="F236" s="1" t="s">
        <v>79</v>
      </c>
      <c r="G236" s="1" t="s">
        <v>735</v>
      </c>
      <c r="H236" s="1" t="s">
        <v>106</v>
      </c>
      <c r="I236" s="1" t="s">
        <v>736</v>
      </c>
      <c r="J236" s="1" t="s">
        <v>82</v>
      </c>
      <c r="K236" s="1" t="s">
        <v>82</v>
      </c>
      <c r="L236" s="1" t="s">
        <v>737</v>
      </c>
      <c r="M236" s="1" t="s">
        <v>736</v>
      </c>
      <c r="N236" s="1" t="s">
        <v>631</v>
      </c>
      <c r="O236" s="1" t="s">
        <v>741</v>
      </c>
      <c r="P236" s="1" t="s">
        <v>742</v>
      </c>
      <c r="Q236" s="1" t="s">
        <v>82</v>
      </c>
      <c r="R236" s="1" t="s">
        <v>82</v>
      </c>
      <c r="S236" s="1" t="s">
        <v>82</v>
      </c>
      <c r="T236" s="1" t="s">
        <v>87</v>
      </c>
      <c r="U236" s="1" t="s">
        <v>88</v>
      </c>
      <c r="V236" s="1" t="s">
        <v>82</v>
      </c>
      <c r="W236" s="1" t="s">
        <v>90</v>
      </c>
      <c r="X236" s="1" t="s">
        <v>87</v>
      </c>
      <c r="Y236">
        <v>0</v>
      </c>
      <c r="Z236">
        <v>0</v>
      </c>
      <c r="AA236" s="1" t="s">
        <v>82</v>
      </c>
      <c r="AB236">
        <v>0</v>
      </c>
      <c r="AC236" s="1" t="s">
        <v>82</v>
      </c>
      <c r="AD236">
        <v>1</v>
      </c>
      <c r="AE236" s="1" t="s">
        <v>78</v>
      </c>
      <c r="AF236">
        <v>0</v>
      </c>
      <c r="AG236" s="1" t="s">
        <v>82</v>
      </c>
      <c r="AH236" s="1" t="s">
        <v>82</v>
      </c>
      <c r="AI236" s="1" t="s">
        <v>82</v>
      </c>
      <c r="AJ236" s="1" t="s">
        <v>82</v>
      </c>
      <c r="AK236" s="1" t="s">
        <v>82</v>
      </c>
      <c r="AL236" s="1" t="s">
        <v>82</v>
      </c>
      <c r="AM236" s="1" t="s">
        <v>82</v>
      </c>
      <c r="AN236" s="1" t="s">
        <v>93</v>
      </c>
      <c r="AO236">
        <v>180</v>
      </c>
    </row>
    <row r="237" spans="1:41" x14ac:dyDescent="0.25">
      <c r="A237">
        <v>365</v>
      </c>
      <c r="B237" s="1" t="s">
        <v>628</v>
      </c>
      <c r="C237" s="2">
        <v>44316.486527777779</v>
      </c>
      <c r="D237" s="1" t="s">
        <v>743</v>
      </c>
      <c r="E237">
        <v>219</v>
      </c>
      <c r="F237" s="1" t="s">
        <v>79</v>
      </c>
      <c r="G237" s="1" t="s">
        <v>735</v>
      </c>
      <c r="H237" s="1" t="s">
        <v>106</v>
      </c>
      <c r="I237" s="1" t="s">
        <v>736</v>
      </c>
      <c r="J237" s="1" t="s">
        <v>82</v>
      </c>
      <c r="K237" s="1" t="s">
        <v>82</v>
      </c>
      <c r="L237" s="1" t="s">
        <v>737</v>
      </c>
      <c r="M237" s="1" t="s">
        <v>736</v>
      </c>
      <c r="N237" s="1" t="s">
        <v>631</v>
      </c>
      <c r="O237" s="1" t="s">
        <v>744</v>
      </c>
      <c r="P237" s="1" t="s">
        <v>745</v>
      </c>
      <c r="Q237" s="1" t="s">
        <v>82</v>
      </c>
      <c r="R237" s="1" t="s">
        <v>82</v>
      </c>
      <c r="S237" s="1" t="s">
        <v>82</v>
      </c>
      <c r="T237" s="1" t="s">
        <v>87</v>
      </c>
      <c r="U237" s="1" t="s">
        <v>88</v>
      </c>
      <c r="V237" s="1" t="s">
        <v>82</v>
      </c>
      <c r="W237" s="1" t="s">
        <v>90</v>
      </c>
      <c r="X237" s="1" t="s">
        <v>87</v>
      </c>
      <c r="Y237">
        <v>0</v>
      </c>
      <c r="Z237">
        <v>0</v>
      </c>
      <c r="AA237" s="1" t="s">
        <v>82</v>
      </c>
      <c r="AB237">
        <v>0</v>
      </c>
      <c r="AC237" s="1" t="s">
        <v>82</v>
      </c>
      <c r="AD237">
        <v>1</v>
      </c>
      <c r="AE237" s="1" t="s">
        <v>78</v>
      </c>
      <c r="AF237">
        <v>0</v>
      </c>
      <c r="AG237" s="1" t="s">
        <v>82</v>
      </c>
      <c r="AH237" s="1" t="s">
        <v>82</v>
      </c>
      <c r="AI237" s="1" t="s">
        <v>82</v>
      </c>
      <c r="AJ237" s="1" t="s">
        <v>82</v>
      </c>
      <c r="AK237" s="1" t="s">
        <v>82</v>
      </c>
      <c r="AL237" s="1" t="s">
        <v>82</v>
      </c>
      <c r="AM237" s="1" t="s">
        <v>82</v>
      </c>
      <c r="AN237" s="1" t="s">
        <v>93</v>
      </c>
      <c r="AO237">
        <v>180</v>
      </c>
    </row>
    <row r="238" spans="1:41" x14ac:dyDescent="0.25">
      <c r="A238">
        <v>366</v>
      </c>
      <c r="B238" s="1" t="s">
        <v>672</v>
      </c>
      <c r="C238" s="2">
        <v>44490.651574074072</v>
      </c>
      <c r="D238" s="1" t="s">
        <v>746</v>
      </c>
      <c r="E238">
        <v>219</v>
      </c>
      <c r="F238" s="1" t="s">
        <v>79</v>
      </c>
      <c r="G238" s="1" t="s">
        <v>735</v>
      </c>
      <c r="H238" s="1" t="s">
        <v>106</v>
      </c>
      <c r="I238" s="1" t="s">
        <v>736</v>
      </c>
      <c r="J238" s="1" t="s">
        <v>82</v>
      </c>
      <c r="K238" s="1" t="s">
        <v>82</v>
      </c>
      <c r="L238" s="1" t="s">
        <v>737</v>
      </c>
      <c r="M238" s="1" t="s">
        <v>736</v>
      </c>
      <c r="N238" s="1" t="s">
        <v>631</v>
      </c>
      <c r="O238" s="1" t="s">
        <v>747</v>
      </c>
      <c r="P238" s="1" t="s">
        <v>748</v>
      </c>
      <c r="Q238" s="1" t="s">
        <v>82</v>
      </c>
      <c r="R238" s="1" t="s">
        <v>82</v>
      </c>
      <c r="S238" s="1" t="s">
        <v>82</v>
      </c>
      <c r="T238" s="1" t="s">
        <v>87</v>
      </c>
      <c r="U238" s="1" t="s">
        <v>88</v>
      </c>
      <c r="V238" s="1" t="s">
        <v>82</v>
      </c>
      <c r="W238" s="1" t="s">
        <v>90</v>
      </c>
      <c r="X238" s="1" t="s">
        <v>87</v>
      </c>
      <c r="Y238">
        <v>0</v>
      </c>
      <c r="Z238">
        <v>0</v>
      </c>
      <c r="AA238" s="1" t="s">
        <v>82</v>
      </c>
      <c r="AB238">
        <v>0</v>
      </c>
      <c r="AC238" s="1" t="s">
        <v>82</v>
      </c>
      <c r="AD238">
        <v>1</v>
      </c>
      <c r="AE238" s="1" t="s">
        <v>78</v>
      </c>
      <c r="AF238">
        <v>0</v>
      </c>
      <c r="AG238" s="1" t="s">
        <v>82</v>
      </c>
      <c r="AH238" s="1" t="s">
        <v>82</v>
      </c>
      <c r="AI238" s="1" t="s">
        <v>82</v>
      </c>
      <c r="AJ238" s="1" t="s">
        <v>82</v>
      </c>
      <c r="AK238" s="1" t="s">
        <v>82</v>
      </c>
      <c r="AL238" s="1" t="s">
        <v>82</v>
      </c>
      <c r="AM238" s="1" t="s">
        <v>82</v>
      </c>
      <c r="AN238" s="1" t="s">
        <v>93</v>
      </c>
      <c r="AO238">
        <v>180</v>
      </c>
    </row>
    <row r="239" spans="1:41" x14ac:dyDescent="0.25">
      <c r="A239">
        <v>367</v>
      </c>
      <c r="B239" s="1" t="s">
        <v>628</v>
      </c>
      <c r="C239" s="2">
        <v>44286.448414351849</v>
      </c>
      <c r="D239" s="1" t="s">
        <v>749</v>
      </c>
      <c r="E239">
        <v>219</v>
      </c>
      <c r="F239" s="1" t="s">
        <v>79</v>
      </c>
      <c r="G239" s="1" t="s">
        <v>735</v>
      </c>
      <c r="H239" s="1" t="s">
        <v>106</v>
      </c>
      <c r="I239" s="1" t="s">
        <v>736</v>
      </c>
      <c r="J239" s="1" t="s">
        <v>82</v>
      </c>
      <c r="K239" s="1" t="s">
        <v>82</v>
      </c>
      <c r="L239" s="1" t="s">
        <v>737</v>
      </c>
      <c r="M239" s="1" t="s">
        <v>736</v>
      </c>
      <c r="N239" s="1" t="s">
        <v>631</v>
      </c>
      <c r="O239" s="1" t="s">
        <v>750</v>
      </c>
      <c r="P239" s="1" t="s">
        <v>751</v>
      </c>
      <c r="Q239" s="1" t="s">
        <v>82</v>
      </c>
      <c r="R239" s="1" t="s">
        <v>82</v>
      </c>
      <c r="S239" s="1" t="s">
        <v>82</v>
      </c>
      <c r="T239" s="1" t="s">
        <v>87</v>
      </c>
      <c r="U239" s="1" t="s">
        <v>88</v>
      </c>
      <c r="V239" s="1" t="s">
        <v>82</v>
      </c>
      <c r="W239" s="1" t="s">
        <v>90</v>
      </c>
      <c r="X239" s="1" t="s">
        <v>87</v>
      </c>
      <c r="Y239">
        <v>0</v>
      </c>
      <c r="Z239">
        <v>0</v>
      </c>
      <c r="AA239" s="1" t="s">
        <v>82</v>
      </c>
      <c r="AB239">
        <v>0</v>
      </c>
      <c r="AC239" s="1" t="s">
        <v>82</v>
      </c>
      <c r="AD239">
        <v>1</v>
      </c>
      <c r="AE239" s="1" t="s">
        <v>78</v>
      </c>
      <c r="AF239">
        <v>0</v>
      </c>
      <c r="AG239" s="1" t="s">
        <v>82</v>
      </c>
      <c r="AH239" s="1" t="s">
        <v>82</v>
      </c>
      <c r="AI239" s="1" t="s">
        <v>82</v>
      </c>
      <c r="AJ239" s="1" t="s">
        <v>82</v>
      </c>
      <c r="AK239" s="1" t="s">
        <v>82</v>
      </c>
      <c r="AL239" s="1" t="s">
        <v>82</v>
      </c>
      <c r="AM239" s="1" t="s">
        <v>82</v>
      </c>
      <c r="AN239" s="1" t="s">
        <v>93</v>
      </c>
      <c r="AO239">
        <v>180</v>
      </c>
    </row>
    <row r="240" spans="1:41" x14ac:dyDescent="0.25">
      <c r="A240">
        <v>368</v>
      </c>
      <c r="B240" s="1" t="s">
        <v>636</v>
      </c>
      <c r="C240" s="2">
        <v>44538.419340277775</v>
      </c>
      <c r="D240" s="1" t="s">
        <v>752</v>
      </c>
      <c r="E240">
        <v>219</v>
      </c>
      <c r="F240" s="1" t="s">
        <v>79</v>
      </c>
      <c r="G240" s="1" t="s">
        <v>735</v>
      </c>
      <c r="H240" s="1" t="s">
        <v>106</v>
      </c>
      <c r="I240" s="1" t="s">
        <v>736</v>
      </c>
      <c r="J240" s="1" t="s">
        <v>82</v>
      </c>
      <c r="K240" s="1" t="s">
        <v>82</v>
      </c>
      <c r="L240" s="1" t="s">
        <v>737</v>
      </c>
      <c r="M240" s="1" t="s">
        <v>736</v>
      </c>
      <c r="N240" s="1" t="s">
        <v>631</v>
      </c>
      <c r="O240" s="1" t="s">
        <v>753</v>
      </c>
      <c r="P240" s="1" t="s">
        <v>754</v>
      </c>
      <c r="Q240" s="1" t="s">
        <v>82</v>
      </c>
      <c r="R240" s="1" t="s">
        <v>82</v>
      </c>
      <c r="S240" s="1" t="s">
        <v>82</v>
      </c>
      <c r="T240" s="1" t="s">
        <v>87</v>
      </c>
      <c r="U240" s="1" t="s">
        <v>88</v>
      </c>
      <c r="V240" s="1" t="s">
        <v>82</v>
      </c>
      <c r="W240" s="1" t="s">
        <v>437</v>
      </c>
      <c r="X240" s="1" t="s">
        <v>87</v>
      </c>
      <c r="Y240">
        <v>0</v>
      </c>
      <c r="Z240">
        <v>0</v>
      </c>
      <c r="AA240" s="1" t="s">
        <v>82</v>
      </c>
      <c r="AB240">
        <v>0</v>
      </c>
      <c r="AC240" s="1" t="s">
        <v>82</v>
      </c>
      <c r="AD240">
        <v>1</v>
      </c>
      <c r="AE240" s="1" t="s">
        <v>78</v>
      </c>
      <c r="AF240">
        <v>0</v>
      </c>
      <c r="AG240" s="1" t="s">
        <v>82</v>
      </c>
      <c r="AH240" s="1" t="s">
        <v>82</v>
      </c>
      <c r="AI240" s="1" t="s">
        <v>82</v>
      </c>
      <c r="AJ240" s="1" t="s">
        <v>82</v>
      </c>
      <c r="AK240" s="1" t="s">
        <v>82</v>
      </c>
      <c r="AL240" s="1" t="s">
        <v>82</v>
      </c>
      <c r="AM240" s="1" t="s">
        <v>82</v>
      </c>
      <c r="AN240" s="1" t="s">
        <v>93</v>
      </c>
      <c r="AO240">
        <v>180</v>
      </c>
    </row>
    <row r="241" spans="1:41" x14ac:dyDescent="0.25">
      <c r="A241">
        <v>369</v>
      </c>
      <c r="B241" s="1" t="s">
        <v>641</v>
      </c>
      <c r="C241" s="2">
        <v>44468.434629629628</v>
      </c>
      <c r="D241" s="1" t="s">
        <v>755</v>
      </c>
      <c r="E241">
        <v>219</v>
      </c>
      <c r="F241" s="1" t="s">
        <v>213</v>
      </c>
      <c r="G241" s="1" t="s">
        <v>735</v>
      </c>
      <c r="H241" s="1" t="s">
        <v>106</v>
      </c>
      <c r="I241" s="1" t="s">
        <v>736</v>
      </c>
      <c r="J241" s="1" t="s">
        <v>82</v>
      </c>
      <c r="K241" s="1" t="s">
        <v>82</v>
      </c>
      <c r="L241" s="1" t="s">
        <v>737</v>
      </c>
      <c r="M241" s="1" t="s">
        <v>736</v>
      </c>
      <c r="N241" s="1" t="s">
        <v>631</v>
      </c>
      <c r="O241" s="1" t="s">
        <v>756</v>
      </c>
      <c r="P241" s="1" t="s">
        <v>757</v>
      </c>
      <c r="Q241" s="1" t="s">
        <v>82</v>
      </c>
      <c r="R241" s="1" t="s">
        <v>82</v>
      </c>
      <c r="S241" s="1" t="s">
        <v>82</v>
      </c>
      <c r="T241" s="1" t="s">
        <v>87</v>
      </c>
      <c r="U241" s="1" t="s">
        <v>88</v>
      </c>
      <c r="V241" s="1" t="s">
        <v>82</v>
      </c>
      <c r="W241" s="1" t="s">
        <v>90</v>
      </c>
      <c r="X241" s="1" t="s">
        <v>87</v>
      </c>
      <c r="Y241">
        <v>0</v>
      </c>
      <c r="Z241">
        <v>0</v>
      </c>
      <c r="AA241" s="1" t="s">
        <v>82</v>
      </c>
      <c r="AB241">
        <v>0</v>
      </c>
      <c r="AC241" s="1" t="s">
        <v>82</v>
      </c>
      <c r="AD241">
        <v>1</v>
      </c>
      <c r="AE241" s="1" t="s">
        <v>78</v>
      </c>
      <c r="AF241">
        <v>0</v>
      </c>
      <c r="AG241" s="1" t="s">
        <v>82</v>
      </c>
      <c r="AH241" s="1" t="s">
        <v>82</v>
      </c>
      <c r="AI241" s="1" t="s">
        <v>82</v>
      </c>
      <c r="AJ241" s="1" t="s">
        <v>82</v>
      </c>
      <c r="AK241" s="1" t="s">
        <v>82</v>
      </c>
      <c r="AL241" s="1" t="s">
        <v>82</v>
      </c>
      <c r="AM241" s="1" t="s">
        <v>82</v>
      </c>
      <c r="AN241" s="1" t="s">
        <v>93</v>
      </c>
      <c r="AO241">
        <v>180</v>
      </c>
    </row>
    <row r="242" spans="1:41" x14ac:dyDescent="0.25">
      <c r="A242">
        <v>370</v>
      </c>
      <c r="B242" s="1" t="s">
        <v>672</v>
      </c>
      <c r="C242" s="2">
        <v>44441.649548611109</v>
      </c>
      <c r="D242" s="1" t="s">
        <v>758</v>
      </c>
      <c r="E242">
        <v>219</v>
      </c>
      <c r="F242" s="1" t="s">
        <v>213</v>
      </c>
      <c r="G242" s="1" t="s">
        <v>735</v>
      </c>
      <c r="H242" s="1" t="s">
        <v>106</v>
      </c>
      <c r="I242" s="1" t="s">
        <v>736</v>
      </c>
      <c r="J242" s="1" t="s">
        <v>82</v>
      </c>
      <c r="K242" s="1" t="s">
        <v>82</v>
      </c>
      <c r="L242" s="1" t="s">
        <v>737</v>
      </c>
      <c r="M242" s="1" t="s">
        <v>736</v>
      </c>
      <c r="N242" s="1" t="s">
        <v>631</v>
      </c>
      <c r="O242" s="1" t="s">
        <v>759</v>
      </c>
      <c r="P242" s="1" t="s">
        <v>760</v>
      </c>
      <c r="Q242" s="1" t="s">
        <v>82</v>
      </c>
      <c r="R242" s="1" t="s">
        <v>82</v>
      </c>
      <c r="S242" s="1" t="s">
        <v>82</v>
      </c>
      <c r="T242" s="1" t="s">
        <v>87</v>
      </c>
      <c r="U242" s="1" t="s">
        <v>88</v>
      </c>
      <c r="V242" s="1" t="s">
        <v>82</v>
      </c>
      <c r="W242" s="1" t="s">
        <v>90</v>
      </c>
      <c r="X242" s="1" t="s">
        <v>87</v>
      </c>
      <c r="Y242">
        <v>0</v>
      </c>
      <c r="Z242">
        <v>0</v>
      </c>
      <c r="AA242" s="1" t="s">
        <v>82</v>
      </c>
      <c r="AB242">
        <v>0</v>
      </c>
      <c r="AC242" s="1" t="s">
        <v>82</v>
      </c>
      <c r="AD242">
        <v>1</v>
      </c>
      <c r="AE242" s="1" t="s">
        <v>78</v>
      </c>
      <c r="AF242">
        <v>0</v>
      </c>
      <c r="AG242" s="1" t="s">
        <v>82</v>
      </c>
      <c r="AH242" s="1" t="s">
        <v>82</v>
      </c>
      <c r="AI242" s="1" t="s">
        <v>82</v>
      </c>
      <c r="AJ242" s="1" t="s">
        <v>82</v>
      </c>
      <c r="AK242" s="1" t="s">
        <v>82</v>
      </c>
      <c r="AL242" s="1" t="s">
        <v>82</v>
      </c>
      <c r="AM242" s="1" t="s">
        <v>82</v>
      </c>
      <c r="AN242" s="1" t="s">
        <v>93</v>
      </c>
      <c r="AO242">
        <v>180</v>
      </c>
    </row>
    <row r="243" spans="1:41" x14ac:dyDescent="0.25">
      <c r="A243">
        <v>371</v>
      </c>
      <c r="B243" s="1" t="s">
        <v>641</v>
      </c>
      <c r="C243" s="2">
        <v>44467.499664351853</v>
      </c>
      <c r="D243" s="1" t="s">
        <v>761</v>
      </c>
      <c r="E243">
        <v>219</v>
      </c>
      <c r="F243" s="1" t="s">
        <v>213</v>
      </c>
      <c r="G243" s="1" t="s">
        <v>735</v>
      </c>
      <c r="H243" s="1" t="s">
        <v>106</v>
      </c>
      <c r="I243" s="1" t="s">
        <v>736</v>
      </c>
      <c r="J243" s="1" t="s">
        <v>82</v>
      </c>
      <c r="K243" s="1" t="s">
        <v>82</v>
      </c>
      <c r="L243" s="1" t="s">
        <v>762</v>
      </c>
      <c r="M243" s="1" t="s">
        <v>736</v>
      </c>
      <c r="N243" s="1" t="s">
        <v>631</v>
      </c>
      <c r="O243" s="1" t="s">
        <v>763</v>
      </c>
      <c r="P243" s="1" t="s">
        <v>764</v>
      </c>
      <c r="Q243" s="1" t="s">
        <v>82</v>
      </c>
      <c r="R243" s="1" t="s">
        <v>82</v>
      </c>
      <c r="S243" s="1" t="s">
        <v>82</v>
      </c>
      <c r="T243" s="1" t="s">
        <v>87</v>
      </c>
      <c r="U243" s="1" t="s">
        <v>88</v>
      </c>
      <c r="V243" s="1" t="s">
        <v>82</v>
      </c>
      <c r="W243" s="1" t="s">
        <v>90</v>
      </c>
      <c r="X243" s="1" t="s">
        <v>87</v>
      </c>
      <c r="Y243">
        <v>0</v>
      </c>
      <c r="Z243">
        <v>0</v>
      </c>
      <c r="AA243" s="1" t="s">
        <v>82</v>
      </c>
      <c r="AB243">
        <v>0</v>
      </c>
      <c r="AC243" s="1" t="s">
        <v>82</v>
      </c>
      <c r="AD243">
        <v>1</v>
      </c>
      <c r="AE243" s="1" t="s">
        <v>78</v>
      </c>
      <c r="AF243">
        <v>0</v>
      </c>
      <c r="AG243" s="1" t="s">
        <v>82</v>
      </c>
      <c r="AH243" s="1" t="s">
        <v>82</v>
      </c>
      <c r="AI243" s="1" t="s">
        <v>82</v>
      </c>
      <c r="AJ243" s="1" t="s">
        <v>82</v>
      </c>
      <c r="AK243" s="1" t="s">
        <v>82</v>
      </c>
      <c r="AL243" s="1" t="s">
        <v>82</v>
      </c>
      <c r="AM243" s="1" t="s">
        <v>82</v>
      </c>
      <c r="AN243" s="1" t="s">
        <v>93</v>
      </c>
      <c r="AO243">
        <v>180</v>
      </c>
    </row>
    <row r="244" spans="1:41" x14ac:dyDescent="0.25">
      <c r="A244">
        <v>372</v>
      </c>
      <c r="B244" s="1" t="s">
        <v>628</v>
      </c>
      <c r="C244" s="2">
        <v>44286.448738425926</v>
      </c>
      <c r="D244" s="1" t="s">
        <v>765</v>
      </c>
      <c r="E244">
        <v>219</v>
      </c>
      <c r="F244" s="1" t="s">
        <v>94</v>
      </c>
      <c r="G244" s="1" t="s">
        <v>735</v>
      </c>
      <c r="H244" s="1" t="s">
        <v>106</v>
      </c>
      <c r="I244" s="1" t="s">
        <v>736</v>
      </c>
      <c r="J244" s="1" t="s">
        <v>82</v>
      </c>
      <c r="K244" s="1" t="s">
        <v>82</v>
      </c>
      <c r="L244" s="1" t="s">
        <v>762</v>
      </c>
      <c r="M244" s="1" t="s">
        <v>736</v>
      </c>
      <c r="N244" s="1" t="s">
        <v>631</v>
      </c>
      <c r="O244" s="1" t="s">
        <v>766</v>
      </c>
      <c r="P244" s="1" t="s">
        <v>767</v>
      </c>
      <c r="Q244" s="1" t="s">
        <v>82</v>
      </c>
      <c r="R244" s="1" t="s">
        <v>82</v>
      </c>
      <c r="S244" s="1" t="s">
        <v>82</v>
      </c>
      <c r="T244" s="1" t="s">
        <v>87</v>
      </c>
      <c r="U244" s="1" t="s">
        <v>88</v>
      </c>
      <c r="V244" s="1" t="s">
        <v>82</v>
      </c>
      <c r="W244" s="1" t="s">
        <v>90</v>
      </c>
      <c r="X244" s="1" t="s">
        <v>87</v>
      </c>
      <c r="Y244">
        <v>0</v>
      </c>
      <c r="Z244">
        <v>0</v>
      </c>
      <c r="AA244" s="1" t="s">
        <v>82</v>
      </c>
      <c r="AB244">
        <v>0</v>
      </c>
      <c r="AC244" s="1" t="s">
        <v>82</v>
      </c>
      <c r="AD244">
        <v>1</v>
      </c>
      <c r="AE244" s="1" t="s">
        <v>78</v>
      </c>
      <c r="AF244">
        <v>0</v>
      </c>
      <c r="AG244" s="1" t="s">
        <v>82</v>
      </c>
      <c r="AH244" s="1" t="s">
        <v>82</v>
      </c>
      <c r="AI244" s="1" t="s">
        <v>82</v>
      </c>
      <c r="AJ244" s="1" t="s">
        <v>82</v>
      </c>
      <c r="AK244" s="1" t="s">
        <v>82</v>
      </c>
      <c r="AL244" s="1" t="s">
        <v>82</v>
      </c>
      <c r="AM244" s="1" t="s">
        <v>82</v>
      </c>
      <c r="AN244" s="1" t="s">
        <v>93</v>
      </c>
      <c r="AO244">
        <v>180</v>
      </c>
    </row>
    <row r="245" spans="1:41" x14ac:dyDescent="0.25">
      <c r="A245">
        <v>373</v>
      </c>
      <c r="B245" s="1" t="s">
        <v>672</v>
      </c>
      <c r="C245" s="2">
        <v>44407.490486111114</v>
      </c>
      <c r="D245" s="1" t="s">
        <v>768</v>
      </c>
      <c r="E245">
        <v>219</v>
      </c>
      <c r="F245" s="1" t="s">
        <v>94</v>
      </c>
      <c r="G245" s="1" t="s">
        <v>735</v>
      </c>
      <c r="H245" s="1" t="s">
        <v>106</v>
      </c>
      <c r="I245" s="1" t="s">
        <v>736</v>
      </c>
      <c r="J245" s="1" t="s">
        <v>82</v>
      </c>
      <c r="K245" s="1" t="s">
        <v>82</v>
      </c>
      <c r="L245" s="1" t="s">
        <v>762</v>
      </c>
      <c r="M245" s="1" t="s">
        <v>736</v>
      </c>
      <c r="N245" s="1" t="s">
        <v>631</v>
      </c>
      <c r="O245" s="1" t="s">
        <v>769</v>
      </c>
      <c r="P245" s="1" t="s">
        <v>770</v>
      </c>
      <c r="Q245" s="1" t="s">
        <v>82</v>
      </c>
      <c r="R245" s="1" t="s">
        <v>82</v>
      </c>
      <c r="S245" s="1" t="s">
        <v>82</v>
      </c>
      <c r="T245" s="1" t="s">
        <v>87</v>
      </c>
      <c r="U245" s="1" t="s">
        <v>88</v>
      </c>
      <c r="V245" s="1" t="s">
        <v>82</v>
      </c>
      <c r="W245" s="1" t="s">
        <v>90</v>
      </c>
      <c r="X245" s="1" t="s">
        <v>87</v>
      </c>
      <c r="Y245">
        <v>0</v>
      </c>
      <c r="Z245">
        <v>0</v>
      </c>
      <c r="AA245" s="1" t="s">
        <v>82</v>
      </c>
      <c r="AB245">
        <v>0</v>
      </c>
      <c r="AC245" s="1" t="s">
        <v>82</v>
      </c>
      <c r="AD245">
        <v>1</v>
      </c>
      <c r="AE245" s="1" t="s">
        <v>78</v>
      </c>
      <c r="AF245">
        <v>0</v>
      </c>
      <c r="AG245" s="1" t="s">
        <v>82</v>
      </c>
      <c r="AH245" s="1" t="s">
        <v>82</v>
      </c>
      <c r="AI245" s="1" t="s">
        <v>82</v>
      </c>
      <c r="AJ245" s="1" t="s">
        <v>82</v>
      </c>
      <c r="AK245" s="1" t="s">
        <v>82</v>
      </c>
      <c r="AL245" s="1" t="s">
        <v>82</v>
      </c>
      <c r="AM245" s="1" t="s">
        <v>82</v>
      </c>
      <c r="AN245" s="1" t="s">
        <v>93</v>
      </c>
      <c r="AO245">
        <v>180</v>
      </c>
    </row>
    <row r="246" spans="1:41" x14ac:dyDescent="0.25">
      <c r="A246">
        <v>374</v>
      </c>
      <c r="B246" s="1" t="s">
        <v>667</v>
      </c>
      <c r="C246" s="2">
        <v>44586.527997685182</v>
      </c>
      <c r="D246" s="1" t="s">
        <v>771</v>
      </c>
      <c r="E246">
        <v>219</v>
      </c>
      <c r="F246" s="1" t="s">
        <v>79</v>
      </c>
      <c r="G246" s="1" t="s">
        <v>735</v>
      </c>
      <c r="H246" s="1" t="s">
        <v>106</v>
      </c>
      <c r="I246" s="1" t="s">
        <v>736</v>
      </c>
      <c r="J246" s="1" t="s">
        <v>82</v>
      </c>
      <c r="K246" s="1" t="s">
        <v>82</v>
      </c>
      <c r="L246" s="1" t="s">
        <v>762</v>
      </c>
      <c r="M246" s="1" t="s">
        <v>736</v>
      </c>
      <c r="N246" s="1" t="s">
        <v>631</v>
      </c>
      <c r="O246" s="1" t="s">
        <v>772</v>
      </c>
      <c r="P246" s="1" t="s">
        <v>773</v>
      </c>
      <c r="Q246" s="1" t="s">
        <v>82</v>
      </c>
      <c r="R246" s="1" t="s">
        <v>82</v>
      </c>
      <c r="S246" s="1" t="s">
        <v>82</v>
      </c>
      <c r="T246" s="1" t="s">
        <v>87</v>
      </c>
      <c r="U246" s="1" t="s">
        <v>88</v>
      </c>
      <c r="V246" s="1" t="s">
        <v>82</v>
      </c>
      <c r="W246" s="1" t="s">
        <v>437</v>
      </c>
      <c r="X246" s="1" t="s">
        <v>87</v>
      </c>
      <c r="Y246">
        <v>0</v>
      </c>
      <c r="Z246">
        <v>0</v>
      </c>
      <c r="AA246" s="1" t="s">
        <v>82</v>
      </c>
      <c r="AB246">
        <v>0</v>
      </c>
      <c r="AC246" s="1" t="s">
        <v>82</v>
      </c>
      <c r="AD246">
        <v>1</v>
      </c>
      <c r="AE246" s="1" t="s">
        <v>78</v>
      </c>
      <c r="AF246">
        <v>0</v>
      </c>
      <c r="AG246" s="1" t="s">
        <v>82</v>
      </c>
      <c r="AH246" s="1" t="s">
        <v>82</v>
      </c>
      <c r="AI246" s="1" t="s">
        <v>82</v>
      </c>
      <c r="AJ246" s="1" t="s">
        <v>82</v>
      </c>
      <c r="AK246" s="1" t="s">
        <v>82</v>
      </c>
      <c r="AL246" s="1" t="s">
        <v>82</v>
      </c>
      <c r="AM246" s="1" t="s">
        <v>82</v>
      </c>
      <c r="AN246" s="1" t="s">
        <v>93</v>
      </c>
      <c r="AO246">
        <v>180</v>
      </c>
    </row>
    <row r="247" spans="1:41" x14ac:dyDescent="0.25">
      <c r="A247">
        <v>375</v>
      </c>
      <c r="B247" s="1" t="s">
        <v>672</v>
      </c>
      <c r="C247" s="2">
        <v>44407.490555555552</v>
      </c>
      <c r="D247" s="1" t="s">
        <v>774</v>
      </c>
      <c r="E247">
        <v>219</v>
      </c>
      <c r="F247" s="1" t="s">
        <v>79</v>
      </c>
      <c r="G247" s="1" t="s">
        <v>735</v>
      </c>
      <c r="H247" s="1" t="s">
        <v>106</v>
      </c>
      <c r="I247" s="1" t="s">
        <v>736</v>
      </c>
      <c r="J247" s="1" t="s">
        <v>82</v>
      </c>
      <c r="K247" s="1" t="s">
        <v>82</v>
      </c>
      <c r="L247" s="1" t="s">
        <v>762</v>
      </c>
      <c r="M247" s="1" t="s">
        <v>736</v>
      </c>
      <c r="N247" s="1" t="s">
        <v>631</v>
      </c>
      <c r="O247" s="1" t="s">
        <v>775</v>
      </c>
      <c r="P247" s="1" t="s">
        <v>776</v>
      </c>
      <c r="Q247" s="1" t="s">
        <v>82</v>
      </c>
      <c r="R247" s="1" t="s">
        <v>82</v>
      </c>
      <c r="S247" s="1" t="s">
        <v>82</v>
      </c>
      <c r="T247" s="1" t="s">
        <v>87</v>
      </c>
      <c r="U247" s="1" t="s">
        <v>88</v>
      </c>
      <c r="V247" s="1" t="s">
        <v>82</v>
      </c>
      <c r="W247" s="1" t="s">
        <v>90</v>
      </c>
      <c r="X247" s="1" t="s">
        <v>87</v>
      </c>
      <c r="Y247">
        <v>0</v>
      </c>
      <c r="Z247">
        <v>0</v>
      </c>
      <c r="AA247" s="1" t="s">
        <v>82</v>
      </c>
      <c r="AB247">
        <v>0</v>
      </c>
      <c r="AC247" s="1" t="s">
        <v>82</v>
      </c>
      <c r="AD247">
        <v>1</v>
      </c>
      <c r="AE247" s="1" t="s">
        <v>78</v>
      </c>
      <c r="AF247">
        <v>0</v>
      </c>
      <c r="AG247" s="1" t="s">
        <v>82</v>
      </c>
      <c r="AH247" s="1" t="s">
        <v>82</v>
      </c>
      <c r="AI247" s="1" t="s">
        <v>82</v>
      </c>
      <c r="AJ247" s="1" t="s">
        <v>82</v>
      </c>
      <c r="AK247" s="1" t="s">
        <v>82</v>
      </c>
      <c r="AL247" s="1" t="s">
        <v>82</v>
      </c>
      <c r="AM247" s="1" t="s">
        <v>82</v>
      </c>
      <c r="AN247" s="1" t="s">
        <v>93</v>
      </c>
      <c r="AO247">
        <v>180</v>
      </c>
    </row>
    <row r="248" spans="1:41" x14ac:dyDescent="0.25">
      <c r="A248">
        <v>283</v>
      </c>
      <c r="B248" s="1" t="s">
        <v>153</v>
      </c>
      <c r="C248" s="2">
        <v>44264.659224537034</v>
      </c>
      <c r="D248" s="1" t="s">
        <v>777</v>
      </c>
      <c r="E248">
        <v>63</v>
      </c>
      <c r="F248" s="1" t="s">
        <v>79</v>
      </c>
      <c r="G248" s="1" t="s">
        <v>82</v>
      </c>
      <c r="H248" s="1" t="s">
        <v>106</v>
      </c>
      <c r="I248" s="1" t="s">
        <v>778</v>
      </c>
      <c r="J248" s="1" t="s">
        <v>82</v>
      </c>
      <c r="K248" s="1" t="s">
        <v>123</v>
      </c>
      <c r="L248" s="1" t="s">
        <v>123</v>
      </c>
      <c r="M248" s="1" t="s">
        <v>778</v>
      </c>
      <c r="N248" s="1" t="s">
        <v>779</v>
      </c>
      <c r="O248" s="1" t="s">
        <v>85</v>
      </c>
      <c r="P248" s="1" t="s">
        <v>780</v>
      </c>
      <c r="Q248" s="1" t="s">
        <v>82</v>
      </c>
      <c r="R248" s="1" t="s">
        <v>781</v>
      </c>
      <c r="S248" s="1" t="s">
        <v>82</v>
      </c>
      <c r="T248" s="1" t="s">
        <v>87</v>
      </c>
      <c r="U248" s="1" t="s">
        <v>88</v>
      </c>
      <c r="V248" s="1" t="s">
        <v>82</v>
      </c>
      <c r="W248" s="1" t="s">
        <v>90</v>
      </c>
      <c r="X248" s="1" t="s">
        <v>87</v>
      </c>
      <c r="Y248">
        <v>0</v>
      </c>
      <c r="Z248">
        <v>0</v>
      </c>
      <c r="AA248" s="1" t="s">
        <v>82</v>
      </c>
      <c r="AB248">
        <v>1470.95</v>
      </c>
      <c r="AC248" s="1" t="s">
        <v>91</v>
      </c>
      <c r="AD248">
        <v>1</v>
      </c>
      <c r="AE248" s="1" t="s">
        <v>78</v>
      </c>
      <c r="AF248">
        <v>1983.47</v>
      </c>
      <c r="AG248" s="1" t="s">
        <v>82</v>
      </c>
      <c r="AH248" s="1" t="s">
        <v>82</v>
      </c>
      <c r="AI248" s="1" t="s">
        <v>89</v>
      </c>
      <c r="AJ248" s="1" t="s">
        <v>127</v>
      </c>
      <c r="AK248" s="1" t="s">
        <v>82</v>
      </c>
      <c r="AL248" s="1" t="s">
        <v>82</v>
      </c>
      <c r="AM248" s="1" t="s">
        <v>82</v>
      </c>
      <c r="AN248" s="1" t="s">
        <v>93</v>
      </c>
      <c r="AO248">
        <v>332</v>
      </c>
    </row>
    <row r="249" spans="1:41" x14ac:dyDescent="0.25">
      <c r="A249">
        <v>6</v>
      </c>
      <c r="B249" s="1" t="s">
        <v>782</v>
      </c>
      <c r="C249" s="2">
        <v>44174.485995370371</v>
      </c>
      <c r="D249" s="1" t="s">
        <v>783</v>
      </c>
      <c r="E249">
        <v>2</v>
      </c>
      <c r="F249" s="1" t="s">
        <v>79</v>
      </c>
      <c r="G249" s="1" t="s">
        <v>82</v>
      </c>
      <c r="H249" s="1" t="s">
        <v>141</v>
      </c>
      <c r="I249" s="1" t="s">
        <v>736</v>
      </c>
      <c r="J249" s="1" t="s">
        <v>784</v>
      </c>
      <c r="K249" s="1" t="s">
        <v>82</v>
      </c>
      <c r="L249" s="1" t="s">
        <v>82</v>
      </c>
      <c r="M249" s="1" t="s">
        <v>82</v>
      </c>
      <c r="N249" s="1" t="s">
        <v>785</v>
      </c>
      <c r="O249" s="1" t="s">
        <v>786</v>
      </c>
      <c r="P249" s="1" t="s">
        <v>787</v>
      </c>
      <c r="Q249" s="1" t="s">
        <v>82</v>
      </c>
      <c r="R249" s="1" t="s">
        <v>82</v>
      </c>
      <c r="S249" s="1" t="s">
        <v>82</v>
      </c>
      <c r="T249" s="1" t="s">
        <v>102</v>
      </c>
      <c r="U249" s="1" t="s">
        <v>114</v>
      </c>
      <c r="V249" s="1" t="s">
        <v>788</v>
      </c>
      <c r="W249" s="1" t="s">
        <v>90</v>
      </c>
      <c r="X249" s="1" t="s">
        <v>102</v>
      </c>
      <c r="Y249">
        <v>0</v>
      </c>
      <c r="Z249">
        <v>0</v>
      </c>
      <c r="AA249" s="1" t="s">
        <v>82</v>
      </c>
      <c r="AB249">
        <v>1290</v>
      </c>
      <c r="AC249" s="1" t="s">
        <v>789</v>
      </c>
      <c r="AD249">
        <v>1</v>
      </c>
      <c r="AE249" s="1" t="s">
        <v>78</v>
      </c>
      <c r="AF249">
        <v>0</v>
      </c>
      <c r="AG249" s="1" t="s">
        <v>82</v>
      </c>
      <c r="AH249" s="1" t="s">
        <v>82</v>
      </c>
      <c r="AI249" s="1" t="s">
        <v>82</v>
      </c>
      <c r="AJ249" s="1" t="s">
        <v>82</v>
      </c>
      <c r="AK249" s="1" t="s">
        <v>82</v>
      </c>
      <c r="AL249" s="1" t="s">
        <v>82</v>
      </c>
      <c r="AM249" s="1" t="s">
        <v>82</v>
      </c>
      <c r="AN249" s="1" t="s">
        <v>93</v>
      </c>
      <c r="AO249">
        <v>14</v>
      </c>
    </row>
    <row r="250" spans="1:41" x14ac:dyDescent="0.25">
      <c r="A250">
        <v>7</v>
      </c>
      <c r="B250" s="1" t="s">
        <v>128</v>
      </c>
      <c r="C250" s="2">
        <v>44117.518240740741</v>
      </c>
      <c r="D250" s="1" t="s">
        <v>790</v>
      </c>
      <c r="E250">
        <v>2</v>
      </c>
      <c r="F250" s="1" t="s">
        <v>79</v>
      </c>
      <c r="G250" s="1" t="s">
        <v>82</v>
      </c>
      <c r="H250" s="1" t="s">
        <v>141</v>
      </c>
      <c r="I250" s="1" t="s">
        <v>736</v>
      </c>
      <c r="J250" s="1" t="s">
        <v>784</v>
      </c>
      <c r="K250" s="1" t="s">
        <v>82</v>
      </c>
      <c r="L250" s="1" t="s">
        <v>82</v>
      </c>
      <c r="M250" s="1" t="s">
        <v>82</v>
      </c>
      <c r="N250" s="1" t="s">
        <v>785</v>
      </c>
      <c r="O250" s="1" t="s">
        <v>786</v>
      </c>
      <c r="P250" s="1" t="s">
        <v>791</v>
      </c>
      <c r="Q250" s="1" t="s">
        <v>82</v>
      </c>
      <c r="R250" s="1" t="s">
        <v>82</v>
      </c>
      <c r="S250" s="1" t="s">
        <v>82</v>
      </c>
      <c r="T250" s="1" t="s">
        <v>102</v>
      </c>
      <c r="U250" s="1" t="s">
        <v>114</v>
      </c>
      <c r="V250" s="1" t="s">
        <v>788</v>
      </c>
      <c r="W250" s="1" t="s">
        <v>90</v>
      </c>
      <c r="X250" s="1" t="s">
        <v>102</v>
      </c>
      <c r="Y250">
        <v>0</v>
      </c>
      <c r="Z250">
        <v>0</v>
      </c>
      <c r="AA250" s="1" t="s">
        <v>82</v>
      </c>
      <c r="AB250">
        <v>1290</v>
      </c>
      <c r="AC250" s="1" t="s">
        <v>789</v>
      </c>
      <c r="AD250">
        <v>1</v>
      </c>
      <c r="AE250" s="1" t="s">
        <v>78</v>
      </c>
      <c r="AF250">
        <v>0</v>
      </c>
      <c r="AG250" s="1" t="s">
        <v>82</v>
      </c>
      <c r="AH250" s="1" t="s">
        <v>82</v>
      </c>
      <c r="AI250" s="1" t="s">
        <v>82</v>
      </c>
      <c r="AJ250" s="1" t="s">
        <v>82</v>
      </c>
      <c r="AK250" s="1" t="s">
        <v>82</v>
      </c>
      <c r="AL250" s="1" t="s">
        <v>82</v>
      </c>
      <c r="AM250" s="1" t="s">
        <v>82</v>
      </c>
      <c r="AN250" s="1" t="s">
        <v>93</v>
      </c>
      <c r="AO250">
        <v>14</v>
      </c>
    </row>
    <row r="251" spans="1:41" x14ac:dyDescent="0.25">
      <c r="A251">
        <v>8</v>
      </c>
      <c r="B251" s="1" t="s">
        <v>128</v>
      </c>
      <c r="C251" s="2">
        <v>44117.518101851849</v>
      </c>
      <c r="D251" s="1" t="s">
        <v>792</v>
      </c>
      <c r="E251">
        <v>4</v>
      </c>
      <c r="F251" s="1" t="s">
        <v>79</v>
      </c>
      <c r="G251" s="1" t="s">
        <v>82</v>
      </c>
      <c r="H251" s="1" t="s">
        <v>141</v>
      </c>
      <c r="I251" s="1" t="s">
        <v>736</v>
      </c>
      <c r="J251" s="1" t="s">
        <v>784</v>
      </c>
      <c r="K251" s="1" t="s">
        <v>82</v>
      </c>
      <c r="L251" s="1" t="s">
        <v>82</v>
      </c>
      <c r="M251" s="1" t="s">
        <v>82</v>
      </c>
      <c r="N251" s="1" t="s">
        <v>785</v>
      </c>
      <c r="O251" s="1" t="s">
        <v>793</v>
      </c>
      <c r="P251" s="1" t="s">
        <v>794</v>
      </c>
      <c r="Q251" s="1" t="s">
        <v>82</v>
      </c>
      <c r="R251" s="1" t="s">
        <v>82</v>
      </c>
      <c r="S251" s="1" t="s">
        <v>82</v>
      </c>
      <c r="T251" s="1" t="s">
        <v>102</v>
      </c>
      <c r="U251" s="1" t="s">
        <v>114</v>
      </c>
      <c r="V251" s="1" t="s">
        <v>788</v>
      </c>
      <c r="W251" s="1" t="s">
        <v>90</v>
      </c>
      <c r="X251" s="1" t="s">
        <v>102</v>
      </c>
      <c r="Y251">
        <v>0</v>
      </c>
      <c r="Z251">
        <v>0</v>
      </c>
      <c r="AA251" s="1" t="s">
        <v>82</v>
      </c>
      <c r="AB251">
        <v>1582</v>
      </c>
      <c r="AC251" s="1" t="s">
        <v>795</v>
      </c>
      <c r="AD251">
        <v>1</v>
      </c>
      <c r="AE251" s="1" t="s">
        <v>78</v>
      </c>
      <c r="AF251">
        <v>0</v>
      </c>
      <c r="AG251" s="1" t="s">
        <v>82</v>
      </c>
      <c r="AH251" s="1" t="s">
        <v>82</v>
      </c>
      <c r="AI251" s="1" t="s">
        <v>82</v>
      </c>
      <c r="AJ251" s="1" t="s">
        <v>82</v>
      </c>
      <c r="AK251" s="1" t="s">
        <v>82</v>
      </c>
      <c r="AL251" s="1" t="s">
        <v>82</v>
      </c>
      <c r="AM251" s="1" t="s">
        <v>82</v>
      </c>
      <c r="AN251" s="1" t="s">
        <v>93</v>
      </c>
      <c r="AO251">
        <v>14</v>
      </c>
    </row>
    <row r="252" spans="1:41" x14ac:dyDescent="0.25">
      <c r="A252">
        <v>9</v>
      </c>
      <c r="B252" s="1" t="s">
        <v>128</v>
      </c>
      <c r="C252" s="2">
        <v>44117.520046296297</v>
      </c>
      <c r="D252" s="1" t="s">
        <v>796</v>
      </c>
      <c r="E252">
        <v>12</v>
      </c>
      <c r="F252" s="1" t="s">
        <v>79</v>
      </c>
      <c r="G252" s="1" t="s">
        <v>82</v>
      </c>
      <c r="H252" s="1" t="s">
        <v>141</v>
      </c>
      <c r="I252" s="1" t="s">
        <v>797</v>
      </c>
      <c r="J252" s="1" t="s">
        <v>798</v>
      </c>
      <c r="K252" s="1" t="s">
        <v>82</v>
      </c>
      <c r="L252" s="1" t="s">
        <v>82</v>
      </c>
      <c r="M252" s="1" t="s">
        <v>82</v>
      </c>
      <c r="N252" s="1" t="s">
        <v>799</v>
      </c>
      <c r="O252" s="1" t="s">
        <v>800</v>
      </c>
      <c r="P252" s="1" t="s">
        <v>801</v>
      </c>
      <c r="Q252" s="1" t="s">
        <v>82</v>
      </c>
      <c r="R252" s="1" t="s">
        <v>82</v>
      </c>
      <c r="S252" s="1" t="s">
        <v>82</v>
      </c>
      <c r="T252" s="1" t="s">
        <v>102</v>
      </c>
      <c r="U252" s="1" t="s">
        <v>114</v>
      </c>
      <c r="V252" s="1" t="s">
        <v>802</v>
      </c>
      <c r="W252" s="1" t="s">
        <v>90</v>
      </c>
      <c r="X252" s="1" t="s">
        <v>102</v>
      </c>
      <c r="Y252">
        <v>0</v>
      </c>
      <c r="Z252">
        <v>0</v>
      </c>
      <c r="AA252" s="1" t="s">
        <v>82</v>
      </c>
      <c r="AB252">
        <v>1888</v>
      </c>
      <c r="AC252" s="1" t="s">
        <v>803</v>
      </c>
      <c r="AD252">
        <v>1</v>
      </c>
      <c r="AE252" s="1" t="s">
        <v>78</v>
      </c>
      <c r="AF252">
        <v>0</v>
      </c>
      <c r="AG252" s="1" t="s">
        <v>82</v>
      </c>
      <c r="AH252" s="1" t="s">
        <v>82</v>
      </c>
      <c r="AI252" s="1" t="s">
        <v>82</v>
      </c>
      <c r="AJ252" s="1" t="s">
        <v>82</v>
      </c>
      <c r="AK252" s="1" t="s">
        <v>82</v>
      </c>
      <c r="AL252" s="1" t="s">
        <v>82</v>
      </c>
      <c r="AM252" s="1" t="s">
        <v>82</v>
      </c>
      <c r="AN252" s="1" t="s">
        <v>93</v>
      </c>
      <c r="AO252">
        <v>11</v>
      </c>
    </row>
    <row r="253" spans="1:41" x14ac:dyDescent="0.25">
      <c r="A253">
        <v>10</v>
      </c>
      <c r="B253" s="1" t="s">
        <v>128</v>
      </c>
      <c r="C253" s="2">
        <v>44117.519918981481</v>
      </c>
      <c r="D253" s="1" t="s">
        <v>804</v>
      </c>
      <c r="E253">
        <v>12</v>
      </c>
      <c r="F253" s="1" t="s">
        <v>79</v>
      </c>
      <c r="G253" s="1" t="s">
        <v>82</v>
      </c>
      <c r="H253" s="1" t="s">
        <v>141</v>
      </c>
      <c r="I253" s="1" t="s">
        <v>797</v>
      </c>
      <c r="J253" s="1" t="s">
        <v>798</v>
      </c>
      <c r="K253" s="1" t="s">
        <v>82</v>
      </c>
      <c r="L253" s="1" t="s">
        <v>82</v>
      </c>
      <c r="M253" s="1" t="s">
        <v>82</v>
      </c>
      <c r="N253" s="1" t="s">
        <v>799</v>
      </c>
      <c r="O253" s="1" t="s">
        <v>800</v>
      </c>
      <c r="P253" s="1" t="s">
        <v>805</v>
      </c>
      <c r="Q253" s="1" t="s">
        <v>82</v>
      </c>
      <c r="R253" s="1" t="s">
        <v>82</v>
      </c>
      <c r="S253" s="1" t="s">
        <v>82</v>
      </c>
      <c r="T253" s="1" t="s">
        <v>102</v>
      </c>
      <c r="U253" s="1" t="s">
        <v>114</v>
      </c>
      <c r="V253" s="1" t="s">
        <v>802</v>
      </c>
      <c r="W253" s="1" t="s">
        <v>90</v>
      </c>
      <c r="X253" s="1" t="s">
        <v>102</v>
      </c>
      <c r="Y253">
        <v>0</v>
      </c>
      <c r="Z253">
        <v>0</v>
      </c>
      <c r="AA253" s="1" t="s">
        <v>82</v>
      </c>
      <c r="AB253">
        <v>1888</v>
      </c>
      <c r="AC253" s="1" t="s">
        <v>803</v>
      </c>
      <c r="AD253">
        <v>1</v>
      </c>
      <c r="AE253" s="1" t="s">
        <v>78</v>
      </c>
      <c r="AF253">
        <v>0</v>
      </c>
      <c r="AG253" s="1" t="s">
        <v>82</v>
      </c>
      <c r="AH253" s="1" t="s">
        <v>82</v>
      </c>
      <c r="AI253" s="1" t="s">
        <v>82</v>
      </c>
      <c r="AJ253" s="1" t="s">
        <v>82</v>
      </c>
      <c r="AK253" s="1" t="s">
        <v>82</v>
      </c>
      <c r="AL253" s="1" t="s">
        <v>82</v>
      </c>
      <c r="AM253" s="1" t="s">
        <v>82</v>
      </c>
      <c r="AN253" s="1" t="s">
        <v>93</v>
      </c>
      <c r="AO253">
        <v>11</v>
      </c>
    </row>
    <row r="254" spans="1:41" x14ac:dyDescent="0.25">
      <c r="A254">
        <v>11</v>
      </c>
      <c r="B254" s="1" t="s">
        <v>128</v>
      </c>
      <c r="C254" s="2">
        <v>44117.518750000003</v>
      </c>
      <c r="D254" s="1" t="s">
        <v>806</v>
      </c>
      <c r="E254">
        <v>12</v>
      </c>
      <c r="F254" s="1" t="s">
        <v>79</v>
      </c>
      <c r="G254" s="1" t="s">
        <v>82</v>
      </c>
      <c r="H254" s="1" t="s">
        <v>141</v>
      </c>
      <c r="I254" s="1" t="s">
        <v>797</v>
      </c>
      <c r="J254" s="1" t="s">
        <v>798</v>
      </c>
      <c r="K254" s="1" t="s">
        <v>82</v>
      </c>
      <c r="L254" s="1" t="s">
        <v>82</v>
      </c>
      <c r="M254" s="1" t="s">
        <v>82</v>
      </c>
      <c r="N254" s="1" t="s">
        <v>799</v>
      </c>
      <c r="O254" s="1" t="s">
        <v>800</v>
      </c>
      <c r="P254" s="1" t="s">
        <v>807</v>
      </c>
      <c r="Q254" s="1" t="s">
        <v>82</v>
      </c>
      <c r="R254" s="1" t="s">
        <v>82</v>
      </c>
      <c r="S254" s="1" t="s">
        <v>82</v>
      </c>
      <c r="T254" s="1" t="s">
        <v>102</v>
      </c>
      <c r="U254" s="1" t="s">
        <v>114</v>
      </c>
      <c r="V254" s="1" t="s">
        <v>802</v>
      </c>
      <c r="W254" s="1" t="s">
        <v>90</v>
      </c>
      <c r="X254" s="1" t="s">
        <v>102</v>
      </c>
      <c r="Y254">
        <v>0</v>
      </c>
      <c r="Z254">
        <v>0</v>
      </c>
      <c r="AA254" s="1" t="s">
        <v>82</v>
      </c>
      <c r="AB254">
        <v>1888</v>
      </c>
      <c r="AC254" s="1" t="s">
        <v>803</v>
      </c>
      <c r="AD254">
        <v>1</v>
      </c>
      <c r="AE254" s="1" t="s">
        <v>78</v>
      </c>
      <c r="AF254">
        <v>0</v>
      </c>
      <c r="AG254" s="1" t="s">
        <v>82</v>
      </c>
      <c r="AH254" s="1" t="s">
        <v>82</v>
      </c>
      <c r="AI254" s="1" t="s">
        <v>82</v>
      </c>
      <c r="AJ254" s="1" t="s">
        <v>82</v>
      </c>
      <c r="AK254" s="1" t="s">
        <v>82</v>
      </c>
      <c r="AL254" s="1" t="s">
        <v>82</v>
      </c>
      <c r="AM254" s="1" t="s">
        <v>82</v>
      </c>
      <c r="AN254" s="1" t="s">
        <v>93</v>
      </c>
      <c r="AO254">
        <v>11</v>
      </c>
    </row>
    <row r="255" spans="1:41" x14ac:dyDescent="0.25">
      <c r="A255">
        <v>12</v>
      </c>
      <c r="B255" s="1" t="s">
        <v>128</v>
      </c>
      <c r="C255" s="2">
        <v>44117.518634259257</v>
      </c>
      <c r="D255" s="1" t="s">
        <v>808</v>
      </c>
      <c r="E255">
        <v>177</v>
      </c>
      <c r="F255" s="1" t="s">
        <v>154</v>
      </c>
      <c r="G255" s="1" t="s">
        <v>82</v>
      </c>
      <c r="H255" s="1" t="s">
        <v>141</v>
      </c>
      <c r="I255" s="1" t="s">
        <v>809</v>
      </c>
      <c r="J255" s="1" t="s">
        <v>810</v>
      </c>
      <c r="K255" s="1" t="s">
        <v>82</v>
      </c>
      <c r="L255" s="1" t="s">
        <v>82</v>
      </c>
      <c r="M255" s="1" t="s">
        <v>82</v>
      </c>
      <c r="N255" s="1" t="s">
        <v>799</v>
      </c>
      <c r="O255" s="1" t="s">
        <v>811</v>
      </c>
      <c r="P255" s="1" t="s">
        <v>812</v>
      </c>
      <c r="Q255" s="1" t="s">
        <v>82</v>
      </c>
      <c r="R255" s="1" t="s">
        <v>82</v>
      </c>
      <c r="S255" s="1" t="s">
        <v>82</v>
      </c>
      <c r="T255" s="1" t="s">
        <v>102</v>
      </c>
      <c r="U255" s="1" t="s">
        <v>114</v>
      </c>
      <c r="V255" s="1" t="s">
        <v>813</v>
      </c>
      <c r="W255" s="1" t="s">
        <v>90</v>
      </c>
      <c r="X255" s="1" t="s">
        <v>87</v>
      </c>
      <c r="Y255">
        <v>0</v>
      </c>
      <c r="Z255">
        <v>0</v>
      </c>
      <c r="AA255" s="1" t="s">
        <v>82</v>
      </c>
      <c r="AB255">
        <v>2905</v>
      </c>
      <c r="AC255" s="1" t="s">
        <v>814</v>
      </c>
      <c r="AD255">
        <v>1</v>
      </c>
      <c r="AE255" s="1" t="s">
        <v>78</v>
      </c>
      <c r="AF255">
        <v>0</v>
      </c>
      <c r="AG255" s="1" t="s">
        <v>82</v>
      </c>
      <c r="AH255" s="1" t="s">
        <v>82</v>
      </c>
      <c r="AI255" s="1" t="s">
        <v>82</v>
      </c>
      <c r="AJ255" s="1" t="s">
        <v>82</v>
      </c>
      <c r="AK255" s="1" t="s">
        <v>82</v>
      </c>
      <c r="AL255" s="1" t="s">
        <v>82</v>
      </c>
      <c r="AM255" s="1" t="s">
        <v>82</v>
      </c>
      <c r="AN255" s="1" t="s">
        <v>93</v>
      </c>
      <c r="AO255">
        <v>11</v>
      </c>
    </row>
    <row r="256" spans="1:41" x14ac:dyDescent="0.25">
      <c r="A256">
        <v>13</v>
      </c>
      <c r="B256" s="1" t="s">
        <v>128</v>
      </c>
      <c r="C256" s="2">
        <v>44117.518506944441</v>
      </c>
      <c r="D256" s="1" t="s">
        <v>815</v>
      </c>
      <c r="E256">
        <v>177</v>
      </c>
      <c r="F256" s="1" t="s">
        <v>154</v>
      </c>
      <c r="G256" s="1" t="s">
        <v>82</v>
      </c>
      <c r="H256" s="1" t="s">
        <v>141</v>
      </c>
      <c r="I256" s="1" t="s">
        <v>809</v>
      </c>
      <c r="J256" s="1" t="s">
        <v>810</v>
      </c>
      <c r="K256" s="1" t="s">
        <v>82</v>
      </c>
      <c r="L256" s="1" t="s">
        <v>82</v>
      </c>
      <c r="M256" s="1" t="s">
        <v>82</v>
      </c>
      <c r="N256" s="1" t="s">
        <v>799</v>
      </c>
      <c r="O256" s="1" t="s">
        <v>811</v>
      </c>
      <c r="P256" s="1" t="s">
        <v>812</v>
      </c>
      <c r="Q256" s="1" t="s">
        <v>82</v>
      </c>
      <c r="R256" s="1" t="s">
        <v>82</v>
      </c>
      <c r="S256" s="1" t="s">
        <v>82</v>
      </c>
      <c r="T256" s="1" t="s">
        <v>102</v>
      </c>
      <c r="U256" s="1" t="s">
        <v>114</v>
      </c>
      <c r="V256" s="1" t="s">
        <v>813</v>
      </c>
      <c r="W256" s="1" t="s">
        <v>90</v>
      </c>
      <c r="X256" s="1" t="s">
        <v>87</v>
      </c>
      <c r="Y256">
        <v>0</v>
      </c>
      <c r="Z256">
        <v>0</v>
      </c>
      <c r="AA256" s="1" t="s">
        <v>82</v>
      </c>
      <c r="AB256">
        <v>2905</v>
      </c>
      <c r="AC256" s="1" t="s">
        <v>814</v>
      </c>
      <c r="AD256">
        <v>1</v>
      </c>
      <c r="AE256" s="1" t="s">
        <v>78</v>
      </c>
      <c r="AF256">
        <v>0</v>
      </c>
      <c r="AG256" s="1" t="s">
        <v>82</v>
      </c>
      <c r="AH256" s="1" t="s">
        <v>82</v>
      </c>
      <c r="AI256" s="1" t="s">
        <v>82</v>
      </c>
      <c r="AJ256" s="1" t="s">
        <v>82</v>
      </c>
      <c r="AK256" s="1" t="s">
        <v>82</v>
      </c>
      <c r="AL256" s="1" t="s">
        <v>82</v>
      </c>
      <c r="AM256" s="1" t="s">
        <v>82</v>
      </c>
      <c r="AN256" s="1" t="s">
        <v>93</v>
      </c>
      <c r="AO256">
        <v>11</v>
      </c>
    </row>
    <row r="257" spans="1:41" x14ac:dyDescent="0.25">
      <c r="A257">
        <v>60</v>
      </c>
      <c r="B257" s="1" t="s">
        <v>153</v>
      </c>
      <c r="C257" s="2">
        <v>44264.3981712963</v>
      </c>
      <c r="D257" s="1" t="s">
        <v>816</v>
      </c>
      <c r="E257">
        <v>22</v>
      </c>
      <c r="F257" s="1" t="s">
        <v>94</v>
      </c>
      <c r="G257" s="1" t="s">
        <v>82</v>
      </c>
      <c r="H257" s="1" t="s">
        <v>106</v>
      </c>
      <c r="I257" s="1" t="s">
        <v>778</v>
      </c>
      <c r="J257" s="1" t="s">
        <v>82</v>
      </c>
      <c r="K257" s="1" t="s">
        <v>82</v>
      </c>
      <c r="L257" s="1" t="s">
        <v>82</v>
      </c>
      <c r="M257" s="1" t="s">
        <v>778</v>
      </c>
      <c r="N257" s="1" t="s">
        <v>817</v>
      </c>
      <c r="O257" s="1" t="s">
        <v>818</v>
      </c>
      <c r="P257" s="1" t="s">
        <v>101</v>
      </c>
      <c r="Q257" s="1" t="s">
        <v>82</v>
      </c>
      <c r="R257" s="1" t="s">
        <v>82</v>
      </c>
      <c r="S257" s="1" t="s">
        <v>82</v>
      </c>
      <c r="T257" s="1" t="s">
        <v>102</v>
      </c>
      <c r="U257" s="1" t="s">
        <v>88</v>
      </c>
      <c r="V257" s="1" t="s">
        <v>788</v>
      </c>
      <c r="W257" s="1" t="s">
        <v>90</v>
      </c>
      <c r="X257" s="1" t="s">
        <v>87</v>
      </c>
      <c r="Y257">
        <v>0</v>
      </c>
      <c r="Z257">
        <v>0</v>
      </c>
      <c r="AA257" s="1" t="s">
        <v>82</v>
      </c>
      <c r="AB257">
        <v>1610.96</v>
      </c>
      <c r="AC257" s="1" t="s">
        <v>819</v>
      </c>
      <c r="AD257">
        <v>1</v>
      </c>
      <c r="AE257" s="1" t="s">
        <v>78</v>
      </c>
      <c r="AF257">
        <v>495.86</v>
      </c>
      <c r="AG257" s="1" t="s">
        <v>82</v>
      </c>
      <c r="AH257" s="1" t="s">
        <v>82</v>
      </c>
      <c r="AI257" s="1" t="s">
        <v>82</v>
      </c>
      <c r="AJ257" s="1" t="s">
        <v>82</v>
      </c>
      <c r="AK257" s="1" t="s">
        <v>82</v>
      </c>
      <c r="AL257" s="1" t="s">
        <v>82</v>
      </c>
      <c r="AM257" s="1" t="s">
        <v>82</v>
      </c>
      <c r="AN257" s="1" t="s">
        <v>93</v>
      </c>
      <c r="AO257">
        <v>331</v>
      </c>
    </row>
    <row r="258" spans="1:41" x14ac:dyDescent="0.25">
      <c r="A258">
        <v>319</v>
      </c>
      <c r="B258" s="1" t="s">
        <v>820</v>
      </c>
      <c r="C258" s="2">
        <v>44183.516898148147</v>
      </c>
      <c r="D258" s="1" t="s">
        <v>821</v>
      </c>
      <c r="E258">
        <v>159</v>
      </c>
      <c r="F258" s="1" t="s">
        <v>79</v>
      </c>
      <c r="G258" s="1" t="s">
        <v>822</v>
      </c>
      <c r="H258" s="1" t="s">
        <v>106</v>
      </c>
      <c r="I258" s="1" t="s">
        <v>823</v>
      </c>
      <c r="J258" s="1" t="s">
        <v>824</v>
      </c>
      <c r="K258" s="1" t="s">
        <v>82</v>
      </c>
      <c r="L258" s="1" t="s">
        <v>131</v>
      </c>
      <c r="M258" s="1" t="s">
        <v>823</v>
      </c>
      <c r="N258" s="1" t="s">
        <v>821</v>
      </c>
      <c r="O258" s="1" t="s">
        <v>2040</v>
      </c>
      <c r="P258" s="1" t="s">
        <v>101</v>
      </c>
      <c r="Q258" s="1" t="s">
        <v>82</v>
      </c>
      <c r="R258" s="1" t="s">
        <v>82</v>
      </c>
      <c r="S258" s="1" t="s">
        <v>82</v>
      </c>
      <c r="T258" s="1" t="s">
        <v>87</v>
      </c>
      <c r="U258" s="1" t="s">
        <v>88</v>
      </c>
      <c r="V258" s="1" t="s">
        <v>82</v>
      </c>
      <c r="W258" s="1" t="s">
        <v>90</v>
      </c>
      <c r="X258" s="1" t="s">
        <v>102</v>
      </c>
      <c r="Y258">
        <v>0</v>
      </c>
      <c r="Z258">
        <v>0</v>
      </c>
      <c r="AA258" s="1" t="s">
        <v>82</v>
      </c>
      <c r="AB258">
        <v>1734.96</v>
      </c>
      <c r="AC258" s="1" t="s">
        <v>825</v>
      </c>
      <c r="AD258">
        <v>1</v>
      </c>
      <c r="AE258" s="1" t="s">
        <v>78</v>
      </c>
      <c r="AF258">
        <v>2478.5100000000002</v>
      </c>
      <c r="AG258" s="1" t="s">
        <v>82</v>
      </c>
      <c r="AH258" s="1" t="s">
        <v>82</v>
      </c>
      <c r="AI258" s="1" t="s">
        <v>82</v>
      </c>
      <c r="AJ258" s="1" t="s">
        <v>826</v>
      </c>
      <c r="AK258" s="1" t="s">
        <v>82</v>
      </c>
      <c r="AL258" s="1" t="s">
        <v>82</v>
      </c>
      <c r="AM258" s="1" t="s">
        <v>82</v>
      </c>
      <c r="AN258" s="1" t="s">
        <v>93</v>
      </c>
      <c r="AO258">
        <v>284</v>
      </c>
    </row>
    <row r="259" spans="1:41" x14ac:dyDescent="0.25">
      <c r="A259">
        <v>411</v>
      </c>
      <c r="B259" s="1" t="s">
        <v>153</v>
      </c>
      <c r="C259" s="2">
        <v>44253.414733796293</v>
      </c>
      <c r="D259" s="1" t="s">
        <v>827</v>
      </c>
      <c r="E259">
        <v>53</v>
      </c>
      <c r="F259" s="1" t="s">
        <v>94</v>
      </c>
      <c r="G259" s="1" t="s">
        <v>117</v>
      </c>
      <c r="H259" s="1" t="s">
        <v>106</v>
      </c>
      <c r="I259" s="1" t="s">
        <v>828</v>
      </c>
      <c r="J259" s="1" t="s">
        <v>317</v>
      </c>
      <c r="K259" s="1" t="s">
        <v>829</v>
      </c>
      <c r="L259" s="1" t="s">
        <v>82</v>
      </c>
      <c r="M259" s="1" t="s">
        <v>828</v>
      </c>
      <c r="N259" s="1" t="s">
        <v>830</v>
      </c>
      <c r="O259" s="1" t="s">
        <v>523</v>
      </c>
      <c r="P259" s="1" t="s">
        <v>101</v>
      </c>
      <c r="Q259" s="1" t="s">
        <v>82</v>
      </c>
      <c r="R259" s="1" t="s">
        <v>101</v>
      </c>
      <c r="S259" s="1" t="s">
        <v>82</v>
      </c>
      <c r="T259" s="1" t="s">
        <v>87</v>
      </c>
      <c r="U259" s="1" t="s">
        <v>88</v>
      </c>
      <c r="V259" s="1" t="s">
        <v>82</v>
      </c>
      <c r="W259" s="1" t="s">
        <v>90</v>
      </c>
      <c r="X259" s="1" t="s">
        <v>102</v>
      </c>
      <c r="Y259">
        <v>0</v>
      </c>
      <c r="Z259">
        <v>0</v>
      </c>
      <c r="AA259" s="1" t="s">
        <v>82</v>
      </c>
      <c r="AB259">
        <v>3184</v>
      </c>
      <c r="AC259" s="1" t="s">
        <v>831</v>
      </c>
      <c r="AD259">
        <v>1</v>
      </c>
      <c r="AE259" s="1" t="s">
        <v>78</v>
      </c>
      <c r="AF259">
        <v>4132</v>
      </c>
      <c r="AG259" s="1" t="s">
        <v>82</v>
      </c>
      <c r="AH259" s="1" t="s">
        <v>82</v>
      </c>
      <c r="AI259" s="1" t="s">
        <v>82</v>
      </c>
      <c r="AJ259" s="1" t="s">
        <v>78</v>
      </c>
      <c r="AK259" s="1" t="s">
        <v>2041</v>
      </c>
      <c r="AL259" s="1" t="s">
        <v>82</v>
      </c>
      <c r="AM259" s="1" t="s">
        <v>832</v>
      </c>
      <c r="AN259" s="1" t="s">
        <v>93</v>
      </c>
      <c r="AO259">
        <v>267</v>
      </c>
    </row>
    <row r="260" spans="1:41" x14ac:dyDescent="0.25">
      <c r="A260">
        <v>83</v>
      </c>
      <c r="B260" s="1" t="s">
        <v>128</v>
      </c>
      <c r="C260" s="2">
        <v>44117.520381944443</v>
      </c>
      <c r="D260" s="1" t="s">
        <v>833</v>
      </c>
      <c r="E260">
        <v>24</v>
      </c>
      <c r="F260" s="1" t="s">
        <v>154</v>
      </c>
      <c r="G260" s="1" t="s">
        <v>82</v>
      </c>
      <c r="H260" s="1" t="s">
        <v>141</v>
      </c>
      <c r="I260" s="1" t="s">
        <v>834</v>
      </c>
      <c r="J260" s="1" t="s">
        <v>835</v>
      </c>
      <c r="K260" s="1" t="s">
        <v>82</v>
      </c>
      <c r="L260" s="1" t="s">
        <v>82</v>
      </c>
      <c r="M260" s="1" t="s">
        <v>82</v>
      </c>
      <c r="N260" s="1" t="s">
        <v>836</v>
      </c>
      <c r="O260" s="1" t="s">
        <v>837</v>
      </c>
      <c r="P260" s="1" t="s">
        <v>838</v>
      </c>
      <c r="Q260" s="1" t="s">
        <v>82</v>
      </c>
      <c r="R260" s="1" t="s">
        <v>82</v>
      </c>
      <c r="S260" s="1" t="s">
        <v>82</v>
      </c>
      <c r="T260" s="1" t="s">
        <v>102</v>
      </c>
      <c r="U260" s="1" t="s">
        <v>114</v>
      </c>
      <c r="V260" s="1" t="s">
        <v>839</v>
      </c>
      <c r="W260" s="1" t="s">
        <v>90</v>
      </c>
      <c r="X260" s="1" t="s">
        <v>102</v>
      </c>
      <c r="Y260">
        <v>0</v>
      </c>
      <c r="Z260">
        <v>0</v>
      </c>
      <c r="AA260" s="1" t="s">
        <v>82</v>
      </c>
      <c r="AB260">
        <v>1789</v>
      </c>
      <c r="AC260" s="1" t="s">
        <v>840</v>
      </c>
      <c r="AD260">
        <v>1</v>
      </c>
      <c r="AE260" s="1" t="s">
        <v>78</v>
      </c>
      <c r="AF260">
        <v>0</v>
      </c>
      <c r="AG260" s="1" t="s">
        <v>82</v>
      </c>
      <c r="AH260" s="1" t="s">
        <v>82</v>
      </c>
      <c r="AI260" s="1" t="s">
        <v>82</v>
      </c>
      <c r="AJ260" s="1" t="s">
        <v>82</v>
      </c>
      <c r="AK260" s="1" t="s">
        <v>82</v>
      </c>
      <c r="AL260" s="1" t="s">
        <v>82</v>
      </c>
      <c r="AM260" s="1" t="s">
        <v>82</v>
      </c>
      <c r="AN260" s="1" t="s">
        <v>93</v>
      </c>
      <c r="AO260">
        <v>35</v>
      </c>
    </row>
    <row r="261" spans="1:41" x14ac:dyDescent="0.25">
      <c r="A261">
        <v>84</v>
      </c>
      <c r="B261" s="1" t="s">
        <v>128</v>
      </c>
      <c r="C261" s="2">
        <v>44117.520196759258</v>
      </c>
      <c r="D261" s="1" t="s">
        <v>841</v>
      </c>
      <c r="E261">
        <v>24</v>
      </c>
      <c r="F261" s="1" t="s">
        <v>154</v>
      </c>
      <c r="G261" s="1" t="s">
        <v>82</v>
      </c>
      <c r="H261" s="1" t="s">
        <v>141</v>
      </c>
      <c r="I261" s="1" t="s">
        <v>834</v>
      </c>
      <c r="J261" s="1" t="s">
        <v>835</v>
      </c>
      <c r="K261" s="1" t="s">
        <v>82</v>
      </c>
      <c r="L261" s="1" t="s">
        <v>82</v>
      </c>
      <c r="M261" s="1" t="s">
        <v>82</v>
      </c>
      <c r="N261" s="1" t="s">
        <v>836</v>
      </c>
      <c r="O261" s="1" t="s">
        <v>837</v>
      </c>
      <c r="P261" s="1" t="s">
        <v>842</v>
      </c>
      <c r="Q261" s="1" t="s">
        <v>82</v>
      </c>
      <c r="R261" s="1" t="s">
        <v>82</v>
      </c>
      <c r="S261" s="1" t="s">
        <v>82</v>
      </c>
      <c r="T261" s="1" t="s">
        <v>102</v>
      </c>
      <c r="U261" s="1" t="s">
        <v>114</v>
      </c>
      <c r="V261" s="1" t="s">
        <v>839</v>
      </c>
      <c r="W261" s="1" t="s">
        <v>90</v>
      </c>
      <c r="X261" s="1" t="s">
        <v>102</v>
      </c>
      <c r="Y261">
        <v>0</v>
      </c>
      <c r="Z261">
        <v>0</v>
      </c>
      <c r="AA261" s="1" t="s">
        <v>82</v>
      </c>
      <c r="AB261">
        <v>1789.66</v>
      </c>
      <c r="AC261" s="1" t="s">
        <v>840</v>
      </c>
      <c r="AD261">
        <v>1</v>
      </c>
      <c r="AE261" s="1" t="s">
        <v>78</v>
      </c>
      <c r="AF261">
        <v>0</v>
      </c>
      <c r="AG261" s="1" t="s">
        <v>82</v>
      </c>
      <c r="AH261" s="1" t="s">
        <v>82</v>
      </c>
      <c r="AI261" s="1" t="s">
        <v>82</v>
      </c>
      <c r="AJ261" s="1" t="s">
        <v>82</v>
      </c>
      <c r="AK261" s="1" t="s">
        <v>82</v>
      </c>
      <c r="AL261" s="1" t="s">
        <v>82</v>
      </c>
      <c r="AM261" s="1" t="s">
        <v>82</v>
      </c>
      <c r="AN261" s="1" t="s">
        <v>93</v>
      </c>
      <c r="AO261">
        <v>35</v>
      </c>
    </row>
    <row r="262" spans="1:41" x14ac:dyDescent="0.25">
      <c r="A262">
        <v>324</v>
      </c>
      <c r="B262" s="1" t="s">
        <v>77</v>
      </c>
      <c r="C262" s="2">
        <v>44382.351203703707</v>
      </c>
      <c r="D262" s="1" t="s">
        <v>843</v>
      </c>
      <c r="E262">
        <v>195</v>
      </c>
      <c r="F262" s="1" t="s">
        <v>94</v>
      </c>
      <c r="G262" s="1" t="s">
        <v>844</v>
      </c>
      <c r="H262" s="1" t="s">
        <v>80</v>
      </c>
      <c r="I262" s="1" t="s">
        <v>144</v>
      </c>
      <c r="J262" s="1" t="s">
        <v>845</v>
      </c>
      <c r="K262" s="1" t="s">
        <v>82</v>
      </c>
      <c r="L262" s="1" t="s">
        <v>846</v>
      </c>
      <c r="M262" s="1" t="s">
        <v>82</v>
      </c>
      <c r="N262" s="1" t="s">
        <v>847</v>
      </c>
      <c r="O262" s="1" t="s">
        <v>2023</v>
      </c>
      <c r="P262" s="1" t="s">
        <v>101</v>
      </c>
      <c r="Q262" s="1" t="s">
        <v>78</v>
      </c>
      <c r="R262" s="1" t="s">
        <v>78</v>
      </c>
      <c r="S262" s="1" t="s">
        <v>78</v>
      </c>
      <c r="T262" s="1" t="s">
        <v>102</v>
      </c>
      <c r="U262" s="1" t="s">
        <v>88</v>
      </c>
      <c r="V262" s="1" t="s">
        <v>848</v>
      </c>
      <c r="W262" s="1" t="s">
        <v>90</v>
      </c>
      <c r="X262" s="1" t="s">
        <v>87</v>
      </c>
      <c r="Y262">
        <v>0</v>
      </c>
      <c r="Z262">
        <v>0</v>
      </c>
      <c r="AA262" s="1" t="s">
        <v>82</v>
      </c>
      <c r="AB262">
        <v>2100.8000000000002</v>
      </c>
      <c r="AC262" s="1" t="s">
        <v>825</v>
      </c>
      <c r="AD262">
        <v>1</v>
      </c>
      <c r="AE262" s="1" t="s">
        <v>78</v>
      </c>
      <c r="AF262">
        <v>0</v>
      </c>
      <c r="AG262" s="1" t="s">
        <v>78</v>
      </c>
      <c r="AH262" s="1" t="s">
        <v>82</v>
      </c>
      <c r="AI262" s="1" t="s">
        <v>82</v>
      </c>
      <c r="AJ262" s="1" t="s">
        <v>826</v>
      </c>
      <c r="AK262" s="1" t="s">
        <v>82</v>
      </c>
      <c r="AL262" s="1" t="s">
        <v>82</v>
      </c>
      <c r="AM262" s="1" t="s">
        <v>82</v>
      </c>
      <c r="AN262" s="1" t="s">
        <v>93</v>
      </c>
      <c r="AO262">
        <v>380</v>
      </c>
    </row>
    <row r="263" spans="1:41" x14ac:dyDescent="0.25">
      <c r="A263">
        <v>323</v>
      </c>
      <c r="B263" s="1" t="s">
        <v>77</v>
      </c>
      <c r="C263" s="2">
        <v>44382.351365740738</v>
      </c>
      <c r="D263" s="1" t="s">
        <v>849</v>
      </c>
      <c r="E263">
        <v>195</v>
      </c>
      <c r="F263" s="1" t="s">
        <v>94</v>
      </c>
      <c r="G263" s="1" t="s">
        <v>844</v>
      </c>
      <c r="H263" s="1" t="s">
        <v>80</v>
      </c>
      <c r="I263" s="1" t="s">
        <v>144</v>
      </c>
      <c r="J263" s="1" t="s">
        <v>845</v>
      </c>
      <c r="K263" s="1" t="s">
        <v>82</v>
      </c>
      <c r="L263" s="1" t="s">
        <v>850</v>
      </c>
      <c r="M263" s="1" t="s">
        <v>82</v>
      </c>
      <c r="N263" s="1" t="s">
        <v>847</v>
      </c>
      <c r="O263" s="1" t="s">
        <v>2023</v>
      </c>
      <c r="P263" s="1" t="s">
        <v>851</v>
      </c>
      <c r="Q263" s="1" t="s">
        <v>852</v>
      </c>
      <c r="R263" s="1" t="s">
        <v>853</v>
      </c>
      <c r="S263" s="1" t="s">
        <v>78</v>
      </c>
      <c r="T263" s="1" t="s">
        <v>102</v>
      </c>
      <c r="U263" s="1" t="s">
        <v>88</v>
      </c>
      <c r="V263" s="1" t="s">
        <v>848</v>
      </c>
      <c r="W263" s="1" t="s">
        <v>90</v>
      </c>
      <c r="X263" s="1" t="s">
        <v>87</v>
      </c>
      <c r="Y263">
        <v>0</v>
      </c>
      <c r="Z263">
        <v>0</v>
      </c>
      <c r="AA263" s="1" t="s">
        <v>82</v>
      </c>
      <c r="AB263">
        <v>2100.8000000000002</v>
      </c>
      <c r="AC263" s="1" t="s">
        <v>825</v>
      </c>
      <c r="AD263">
        <v>1</v>
      </c>
      <c r="AE263" s="1" t="s">
        <v>78</v>
      </c>
      <c r="AF263">
        <v>0</v>
      </c>
      <c r="AG263" s="1" t="s">
        <v>78</v>
      </c>
      <c r="AH263" s="1" t="s">
        <v>82</v>
      </c>
      <c r="AI263" s="1" t="s">
        <v>82</v>
      </c>
      <c r="AJ263" s="1" t="s">
        <v>826</v>
      </c>
      <c r="AK263" s="1" t="s">
        <v>82</v>
      </c>
      <c r="AL263" s="1" t="s">
        <v>82</v>
      </c>
      <c r="AM263" s="1" t="s">
        <v>82</v>
      </c>
      <c r="AN263" s="1" t="s">
        <v>93</v>
      </c>
      <c r="AO263">
        <v>380</v>
      </c>
    </row>
    <row r="264" spans="1:41" x14ac:dyDescent="0.25">
      <c r="A264">
        <v>325</v>
      </c>
      <c r="B264" s="1" t="s">
        <v>77</v>
      </c>
      <c r="C264" s="2">
        <v>44382.351469907408</v>
      </c>
      <c r="D264" s="1" t="s">
        <v>854</v>
      </c>
      <c r="E264">
        <v>195</v>
      </c>
      <c r="F264" s="1" t="s">
        <v>94</v>
      </c>
      <c r="G264" s="1" t="s">
        <v>844</v>
      </c>
      <c r="H264" s="1" t="s">
        <v>80</v>
      </c>
      <c r="I264" s="1" t="s">
        <v>144</v>
      </c>
      <c r="J264" s="1" t="s">
        <v>845</v>
      </c>
      <c r="K264" s="1" t="s">
        <v>82</v>
      </c>
      <c r="L264" s="1" t="s">
        <v>846</v>
      </c>
      <c r="M264" s="1" t="s">
        <v>82</v>
      </c>
      <c r="N264" s="1" t="s">
        <v>847</v>
      </c>
      <c r="O264" s="1" t="s">
        <v>2023</v>
      </c>
      <c r="P264" s="1" t="s">
        <v>101</v>
      </c>
      <c r="Q264" s="1" t="s">
        <v>78</v>
      </c>
      <c r="R264" s="1" t="s">
        <v>78</v>
      </c>
      <c r="S264" s="1" t="s">
        <v>78</v>
      </c>
      <c r="T264" s="1" t="s">
        <v>102</v>
      </c>
      <c r="U264" s="1" t="s">
        <v>88</v>
      </c>
      <c r="V264" s="1" t="s">
        <v>848</v>
      </c>
      <c r="W264" s="1" t="s">
        <v>90</v>
      </c>
      <c r="X264" s="1" t="s">
        <v>87</v>
      </c>
      <c r="Y264">
        <v>0</v>
      </c>
      <c r="Z264">
        <v>0</v>
      </c>
      <c r="AA264" s="1" t="s">
        <v>82</v>
      </c>
      <c r="AB264">
        <v>2100.8000000000002</v>
      </c>
      <c r="AC264" s="1" t="s">
        <v>825</v>
      </c>
      <c r="AD264">
        <v>1</v>
      </c>
      <c r="AE264" s="1" t="s">
        <v>78</v>
      </c>
      <c r="AF264">
        <v>0</v>
      </c>
      <c r="AG264" s="1" t="s">
        <v>78</v>
      </c>
      <c r="AH264" s="1" t="s">
        <v>82</v>
      </c>
      <c r="AI264" s="1" t="s">
        <v>82</v>
      </c>
      <c r="AJ264" s="1" t="s">
        <v>826</v>
      </c>
      <c r="AK264" s="1" t="s">
        <v>82</v>
      </c>
      <c r="AL264" s="1" t="s">
        <v>82</v>
      </c>
      <c r="AM264" s="1" t="s">
        <v>82</v>
      </c>
      <c r="AN264" s="1" t="s">
        <v>93</v>
      </c>
      <c r="AO264">
        <v>380</v>
      </c>
    </row>
    <row r="265" spans="1:41" x14ac:dyDescent="0.25">
      <c r="A265">
        <v>636</v>
      </c>
      <c r="B265" s="1" t="s">
        <v>77</v>
      </c>
      <c r="C265" s="2">
        <v>44382.350844907407</v>
      </c>
      <c r="D265" s="1" t="s">
        <v>855</v>
      </c>
      <c r="E265">
        <v>498</v>
      </c>
      <c r="F265" s="1" t="s">
        <v>94</v>
      </c>
      <c r="G265" s="1" t="s">
        <v>135</v>
      </c>
      <c r="H265" s="1" t="s">
        <v>80</v>
      </c>
      <c r="I265" s="1" t="s">
        <v>144</v>
      </c>
      <c r="J265" s="1" t="s">
        <v>845</v>
      </c>
      <c r="K265" s="1" t="s">
        <v>131</v>
      </c>
      <c r="L265" s="1" t="s">
        <v>514</v>
      </c>
      <c r="M265" s="1" t="s">
        <v>82</v>
      </c>
      <c r="N265" s="1" t="s">
        <v>847</v>
      </c>
      <c r="O265" s="1" t="s">
        <v>2039</v>
      </c>
      <c r="P265" s="1" t="s">
        <v>856</v>
      </c>
      <c r="Q265" s="1" t="s">
        <v>857</v>
      </c>
      <c r="R265" s="1" t="s">
        <v>858</v>
      </c>
      <c r="S265" s="1" t="s">
        <v>78</v>
      </c>
      <c r="T265" s="1" t="s">
        <v>102</v>
      </c>
      <c r="U265" s="1" t="s">
        <v>88</v>
      </c>
      <c r="V265" s="1" t="s">
        <v>620</v>
      </c>
      <c r="W265" s="1" t="s">
        <v>90</v>
      </c>
      <c r="X265" s="1" t="s">
        <v>87</v>
      </c>
      <c r="Y265">
        <v>0</v>
      </c>
      <c r="Z265">
        <v>0</v>
      </c>
      <c r="AA265" s="1" t="s">
        <v>82</v>
      </c>
      <c r="AB265">
        <v>1652</v>
      </c>
      <c r="AC265" s="1" t="s">
        <v>150</v>
      </c>
      <c r="AD265">
        <v>1</v>
      </c>
      <c r="AE265" s="1" t="s">
        <v>78</v>
      </c>
      <c r="AF265">
        <v>0</v>
      </c>
      <c r="AG265" s="1" t="s">
        <v>78</v>
      </c>
      <c r="AH265" s="1" t="s">
        <v>82</v>
      </c>
      <c r="AI265" s="1" t="s">
        <v>82</v>
      </c>
      <c r="AJ265" s="1" t="s">
        <v>516</v>
      </c>
      <c r="AK265" s="1" t="s">
        <v>82</v>
      </c>
      <c r="AL265" s="1" t="s">
        <v>82</v>
      </c>
      <c r="AM265" s="1" t="s">
        <v>82</v>
      </c>
      <c r="AN265" s="1" t="s">
        <v>93</v>
      </c>
      <c r="AO265">
        <v>380</v>
      </c>
    </row>
    <row r="266" spans="1:41" x14ac:dyDescent="0.25">
      <c r="A266">
        <v>122</v>
      </c>
      <c r="B266" s="1" t="s">
        <v>128</v>
      </c>
      <c r="C266" s="2">
        <v>44117.52103009259</v>
      </c>
      <c r="D266" s="1" t="s">
        <v>859</v>
      </c>
      <c r="E266">
        <v>91</v>
      </c>
      <c r="F266" s="1" t="s">
        <v>79</v>
      </c>
      <c r="G266" s="1" t="s">
        <v>82</v>
      </c>
      <c r="H266" s="1" t="s">
        <v>141</v>
      </c>
      <c r="I266" s="1" t="s">
        <v>860</v>
      </c>
      <c r="J266" s="1" t="s">
        <v>861</v>
      </c>
      <c r="K266" s="1" t="s">
        <v>82</v>
      </c>
      <c r="L266" s="1" t="s">
        <v>82</v>
      </c>
      <c r="M266" s="1" t="s">
        <v>82</v>
      </c>
      <c r="N266" s="1" t="s">
        <v>862</v>
      </c>
      <c r="O266" s="1" t="s">
        <v>863</v>
      </c>
      <c r="P266" s="1" t="s">
        <v>864</v>
      </c>
      <c r="Q266" s="1" t="s">
        <v>82</v>
      </c>
      <c r="R266" s="1" t="s">
        <v>82</v>
      </c>
      <c r="S266" s="1" t="s">
        <v>82</v>
      </c>
      <c r="T266" s="1" t="s">
        <v>102</v>
      </c>
      <c r="U266" s="1" t="s">
        <v>114</v>
      </c>
      <c r="V266" s="1" t="s">
        <v>604</v>
      </c>
      <c r="W266" s="1" t="s">
        <v>90</v>
      </c>
      <c r="X266" s="1" t="s">
        <v>102</v>
      </c>
      <c r="Y266">
        <v>0</v>
      </c>
      <c r="Z266">
        <v>0</v>
      </c>
      <c r="AA266" s="1" t="s">
        <v>82</v>
      </c>
      <c r="AB266">
        <v>2662.4</v>
      </c>
      <c r="AC266" s="1" t="s">
        <v>865</v>
      </c>
      <c r="AD266">
        <v>1</v>
      </c>
      <c r="AE266" s="1" t="s">
        <v>78</v>
      </c>
      <c r="AF266">
        <v>0</v>
      </c>
      <c r="AG266" s="1" t="s">
        <v>82</v>
      </c>
      <c r="AH266" s="1" t="s">
        <v>82</v>
      </c>
      <c r="AI266" s="1" t="s">
        <v>82</v>
      </c>
      <c r="AJ266" s="1" t="s">
        <v>82</v>
      </c>
      <c r="AK266" s="1" t="s">
        <v>82</v>
      </c>
      <c r="AL266" s="1" t="s">
        <v>82</v>
      </c>
      <c r="AM266" s="1" t="s">
        <v>82</v>
      </c>
      <c r="AN266" s="1" t="s">
        <v>93</v>
      </c>
      <c r="AO266">
        <v>34</v>
      </c>
    </row>
    <row r="267" spans="1:41" x14ac:dyDescent="0.25">
      <c r="A267">
        <v>308</v>
      </c>
      <c r="B267" s="1" t="s">
        <v>128</v>
      </c>
      <c r="C267" s="2">
        <v>44117.520844907405</v>
      </c>
      <c r="D267" s="1" t="s">
        <v>866</v>
      </c>
      <c r="E267">
        <v>194</v>
      </c>
      <c r="F267" s="1" t="s">
        <v>79</v>
      </c>
      <c r="G267" s="1" t="s">
        <v>129</v>
      </c>
      <c r="H267" s="1" t="s">
        <v>141</v>
      </c>
      <c r="I267" s="1" t="s">
        <v>123</v>
      </c>
      <c r="J267" s="1" t="s">
        <v>867</v>
      </c>
      <c r="K267" s="1" t="s">
        <v>82</v>
      </c>
      <c r="L267" s="1" t="s">
        <v>82</v>
      </c>
      <c r="M267" s="1" t="s">
        <v>82</v>
      </c>
      <c r="N267" s="1" t="s">
        <v>862</v>
      </c>
      <c r="O267" s="1" t="s">
        <v>132</v>
      </c>
      <c r="P267" s="1" t="s">
        <v>868</v>
      </c>
      <c r="Q267" s="1" t="s">
        <v>82</v>
      </c>
      <c r="R267" s="1" t="s">
        <v>82</v>
      </c>
      <c r="S267" s="1" t="s">
        <v>82</v>
      </c>
      <c r="T267" s="1" t="s">
        <v>102</v>
      </c>
      <c r="U267" s="1" t="s">
        <v>114</v>
      </c>
      <c r="V267" s="1" t="s">
        <v>869</v>
      </c>
      <c r="W267" s="1" t="s">
        <v>90</v>
      </c>
      <c r="X267" s="1" t="s">
        <v>102</v>
      </c>
      <c r="Y267">
        <v>0</v>
      </c>
      <c r="Z267">
        <v>0</v>
      </c>
      <c r="AA267" s="1" t="s">
        <v>82</v>
      </c>
      <c r="AB267">
        <v>1559.75</v>
      </c>
      <c r="AC267" s="1" t="s">
        <v>825</v>
      </c>
      <c r="AD267">
        <v>1</v>
      </c>
      <c r="AE267" s="1" t="s">
        <v>78</v>
      </c>
      <c r="AF267">
        <v>0</v>
      </c>
      <c r="AG267" s="1" t="s">
        <v>82</v>
      </c>
      <c r="AH267" s="1" t="s">
        <v>82</v>
      </c>
      <c r="AI267" s="1" t="s">
        <v>82</v>
      </c>
      <c r="AJ267" s="1" t="s">
        <v>826</v>
      </c>
      <c r="AK267" s="1" t="s">
        <v>82</v>
      </c>
      <c r="AL267" s="1" t="s">
        <v>82</v>
      </c>
      <c r="AM267" s="1" t="s">
        <v>82</v>
      </c>
      <c r="AN267" s="1" t="s">
        <v>93</v>
      </c>
      <c r="AO267">
        <v>34</v>
      </c>
    </row>
    <row r="268" spans="1:41" x14ac:dyDescent="0.25">
      <c r="A268">
        <v>329</v>
      </c>
      <c r="B268" s="1" t="s">
        <v>128</v>
      </c>
      <c r="C268" s="2">
        <v>44117.52070601852</v>
      </c>
      <c r="D268" s="1" t="s">
        <v>870</v>
      </c>
      <c r="E268">
        <v>7</v>
      </c>
      <c r="F268" s="1" t="s">
        <v>94</v>
      </c>
      <c r="G268" s="1" t="s">
        <v>82</v>
      </c>
      <c r="H268" s="1" t="s">
        <v>141</v>
      </c>
      <c r="I268" s="1" t="s">
        <v>871</v>
      </c>
      <c r="J268" s="1" t="s">
        <v>872</v>
      </c>
      <c r="K268" s="1" t="s">
        <v>82</v>
      </c>
      <c r="L268" s="1" t="s">
        <v>873</v>
      </c>
      <c r="M268" s="1" t="s">
        <v>82</v>
      </c>
      <c r="N268" s="1" t="s">
        <v>862</v>
      </c>
      <c r="O268" s="1" t="s">
        <v>578</v>
      </c>
      <c r="P268" s="1" t="s">
        <v>874</v>
      </c>
      <c r="Q268" s="1" t="s">
        <v>82</v>
      </c>
      <c r="R268" s="1" t="s">
        <v>101</v>
      </c>
      <c r="S268" s="1" t="s">
        <v>82</v>
      </c>
      <c r="T268" s="1" t="s">
        <v>102</v>
      </c>
      <c r="U268" s="1" t="s">
        <v>114</v>
      </c>
      <c r="V268" s="1" t="s">
        <v>869</v>
      </c>
      <c r="W268" s="1" t="s">
        <v>90</v>
      </c>
      <c r="X268" s="1" t="s">
        <v>102</v>
      </c>
      <c r="Y268">
        <v>0</v>
      </c>
      <c r="Z268">
        <v>0</v>
      </c>
      <c r="AA268" s="1" t="s">
        <v>82</v>
      </c>
      <c r="AB268">
        <v>1562.4</v>
      </c>
      <c r="AC268" s="1" t="s">
        <v>875</v>
      </c>
      <c r="AD268">
        <v>1</v>
      </c>
      <c r="AE268" s="1" t="s">
        <v>78</v>
      </c>
      <c r="AF268">
        <v>0</v>
      </c>
      <c r="AG268" s="1" t="s">
        <v>82</v>
      </c>
      <c r="AH268" s="1" t="s">
        <v>82</v>
      </c>
      <c r="AI268" s="1" t="s">
        <v>82</v>
      </c>
      <c r="AJ268" s="1" t="s">
        <v>876</v>
      </c>
      <c r="AK268" s="1" t="s">
        <v>82</v>
      </c>
      <c r="AL268" s="1" t="s">
        <v>82</v>
      </c>
      <c r="AM268" s="1" t="s">
        <v>82</v>
      </c>
      <c r="AN268" s="1" t="s">
        <v>93</v>
      </c>
      <c r="AO268">
        <v>34</v>
      </c>
    </row>
    <row r="269" spans="1:41" x14ac:dyDescent="0.25">
      <c r="A269">
        <v>330</v>
      </c>
      <c r="B269" s="1" t="s">
        <v>128</v>
      </c>
      <c r="C269" s="2">
        <v>44117.520590277774</v>
      </c>
      <c r="D269" s="1" t="s">
        <v>877</v>
      </c>
      <c r="E269">
        <v>7</v>
      </c>
      <c r="F269" s="1" t="s">
        <v>94</v>
      </c>
      <c r="G269" s="1" t="s">
        <v>82</v>
      </c>
      <c r="H269" s="1" t="s">
        <v>141</v>
      </c>
      <c r="I269" s="1" t="s">
        <v>109</v>
      </c>
      <c r="J269" s="1" t="s">
        <v>878</v>
      </c>
      <c r="K269" s="1" t="s">
        <v>82</v>
      </c>
      <c r="L269" s="1" t="s">
        <v>873</v>
      </c>
      <c r="M269" s="1" t="s">
        <v>82</v>
      </c>
      <c r="N269" s="1" t="s">
        <v>862</v>
      </c>
      <c r="O269" s="1" t="s">
        <v>578</v>
      </c>
      <c r="P269" s="1" t="s">
        <v>879</v>
      </c>
      <c r="Q269" s="1" t="s">
        <v>82</v>
      </c>
      <c r="R269" s="1" t="s">
        <v>880</v>
      </c>
      <c r="S269" s="1" t="s">
        <v>82</v>
      </c>
      <c r="T269" s="1" t="s">
        <v>102</v>
      </c>
      <c r="U269" s="1" t="s">
        <v>114</v>
      </c>
      <c r="V269" s="1" t="s">
        <v>869</v>
      </c>
      <c r="W269" s="1" t="s">
        <v>90</v>
      </c>
      <c r="X269" s="1" t="s">
        <v>102</v>
      </c>
      <c r="Y269">
        <v>0</v>
      </c>
      <c r="Z269">
        <v>0</v>
      </c>
      <c r="AA269" s="1" t="s">
        <v>82</v>
      </c>
      <c r="AB269">
        <v>1562.4</v>
      </c>
      <c r="AC269" s="1" t="s">
        <v>875</v>
      </c>
      <c r="AD269">
        <v>1</v>
      </c>
      <c r="AE269" s="1" t="s">
        <v>78</v>
      </c>
      <c r="AF269">
        <v>0</v>
      </c>
      <c r="AG269" s="1" t="s">
        <v>82</v>
      </c>
      <c r="AH269" s="1" t="s">
        <v>82</v>
      </c>
      <c r="AI269" s="1" t="s">
        <v>82</v>
      </c>
      <c r="AJ269" s="1" t="s">
        <v>881</v>
      </c>
      <c r="AK269" s="1" t="s">
        <v>82</v>
      </c>
      <c r="AL269" s="1" t="s">
        <v>82</v>
      </c>
      <c r="AM269" s="1" t="s">
        <v>82</v>
      </c>
      <c r="AN269" s="1" t="s">
        <v>93</v>
      </c>
      <c r="AO269">
        <v>34</v>
      </c>
    </row>
    <row r="270" spans="1:41" x14ac:dyDescent="0.25">
      <c r="A270">
        <v>376</v>
      </c>
      <c r="B270" s="1" t="s">
        <v>162</v>
      </c>
      <c r="C270" s="2">
        <v>44487.42696759259</v>
      </c>
      <c r="D270" s="1" t="s">
        <v>882</v>
      </c>
      <c r="E270">
        <v>211</v>
      </c>
      <c r="F270" s="1" t="s">
        <v>883</v>
      </c>
      <c r="G270" s="1" t="s">
        <v>78</v>
      </c>
      <c r="H270" s="1" t="s">
        <v>141</v>
      </c>
      <c r="I270" s="1" t="s">
        <v>884</v>
      </c>
      <c r="J270" s="1" t="s">
        <v>885</v>
      </c>
      <c r="K270" s="1" t="s">
        <v>82</v>
      </c>
      <c r="L270" s="1" t="s">
        <v>886</v>
      </c>
      <c r="M270" s="1" t="s">
        <v>82</v>
      </c>
      <c r="N270" s="1" t="s">
        <v>862</v>
      </c>
      <c r="O270" s="1" t="s">
        <v>887</v>
      </c>
      <c r="P270" s="1" t="s">
        <v>888</v>
      </c>
      <c r="Q270" s="1" t="s">
        <v>78</v>
      </c>
      <c r="R270" s="1" t="s">
        <v>889</v>
      </c>
      <c r="S270" s="1" t="s">
        <v>78</v>
      </c>
      <c r="T270" s="1" t="s">
        <v>102</v>
      </c>
      <c r="U270" s="1" t="s">
        <v>114</v>
      </c>
      <c r="V270" s="1" t="s">
        <v>890</v>
      </c>
      <c r="W270" s="1" t="s">
        <v>90</v>
      </c>
      <c r="X270" s="1" t="s">
        <v>87</v>
      </c>
      <c r="Y270">
        <v>0</v>
      </c>
      <c r="Z270">
        <v>0</v>
      </c>
      <c r="AA270" s="1" t="s">
        <v>82</v>
      </c>
      <c r="AB270">
        <v>1620.95</v>
      </c>
      <c r="AC270" s="1" t="s">
        <v>891</v>
      </c>
      <c r="AD270">
        <v>1</v>
      </c>
      <c r="AE270" s="1" t="s">
        <v>78</v>
      </c>
      <c r="AF270">
        <v>0</v>
      </c>
      <c r="AG270" s="1" t="s">
        <v>78</v>
      </c>
      <c r="AH270" s="1" t="s">
        <v>82</v>
      </c>
      <c r="AI270" s="1" t="s">
        <v>82</v>
      </c>
      <c r="AJ270" s="1" t="s">
        <v>892</v>
      </c>
      <c r="AK270" s="1" t="s">
        <v>82</v>
      </c>
      <c r="AL270" s="1" t="s">
        <v>82</v>
      </c>
      <c r="AM270" s="1" t="s">
        <v>893</v>
      </c>
      <c r="AN270" s="1" t="s">
        <v>93</v>
      </c>
      <c r="AO270">
        <v>34</v>
      </c>
    </row>
    <row r="271" spans="1:41" x14ac:dyDescent="0.25">
      <c r="A271">
        <v>390</v>
      </c>
      <c r="B271" s="1" t="s">
        <v>162</v>
      </c>
      <c r="C271" s="2">
        <v>44487.430486111109</v>
      </c>
      <c r="D271" s="1" t="s">
        <v>894</v>
      </c>
      <c r="E271">
        <v>224</v>
      </c>
      <c r="F271" s="1" t="s">
        <v>154</v>
      </c>
      <c r="G271" s="1" t="s">
        <v>135</v>
      </c>
      <c r="H271" s="1" t="s">
        <v>141</v>
      </c>
      <c r="I271" s="1" t="s">
        <v>895</v>
      </c>
      <c r="J271" s="1" t="s">
        <v>896</v>
      </c>
      <c r="K271" s="1" t="s">
        <v>82</v>
      </c>
      <c r="L271" s="1" t="s">
        <v>588</v>
      </c>
      <c r="M271" s="1" t="s">
        <v>82</v>
      </c>
      <c r="N271" s="1" t="s">
        <v>862</v>
      </c>
      <c r="O271" s="1" t="s">
        <v>2042</v>
      </c>
      <c r="P271" s="1" t="s">
        <v>897</v>
      </c>
      <c r="Q271" s="1" t="s">
        <v>78</v>
      </c>
      <c r="R271" s="1" t="s">
        <v>880</v>
      </c>
      <c r="S271" s="1" t="s">
        <v>78</v>
      </c>
      <c r="T271" s="1" t="s">
        <v>102</v>
      </c>
      <c r="U271" s="1" t="s">
        <v>114</v>
      </c>
      <c r="V271" s="1" t="s">
        <v>620</v>
      </c>
      <c r="W271" s="1" t="s">
        <v>90</v>
      </c>
      <c r="X271" s="1" t="s">
        <v>87</v>
      </c>
      <c r="Y271">
        <v>0</v>
      </c>
      <c r="Z271">
        <v>0</v>
      </c>
      <c r="AA271" s="1" t="s">
        <v>82</v>
      </c>
      <c r="AB271">
        <v>1712</v>
      </c>
      <c r="AC271" s="1" t="s">
        <v>588</v>
      </c>
      <c r="AD271">
        <v>1</v>
      </c>
      <c r="AE271" s="1" t="s">
        <v>78</v>
      </c>
      <c r="AF271">
        <v>0</v>
      </c>
      <c r="AG271" s="1" t="s">
        <v>78</v>
      </c>
      <c r="AH271" s="1" t="s">
        <v>82</v>
      </c>
      <c r="AI271" s="1" t="s">
        <v>82</v>
      </c>
      <c r="AJ271" s="1" t="s">
        <v>101</v>
      </c>
      <c r="AK271" s="1" t="s">
        <v>82</v>
      </c>
      <c r="AL271" s="1" t="s">
        <v>82</v>
      </c>
      <c r="AM271" s="1" t="s">
        <v>898</v>
      </c>
      <c r="AN271" s="1" t="s">
        <v>93</v>
      </c>
      <c r="AO271">
        <v>34</v>
      </c>
    </row>
    <row r="272" spans="1:41" x14ac:dyDescent="0.25">
      <c r="A272">
        <v>397</v>
      </c>
      <c r="B272" s="1" t="s">
        <v>153</v>
      </c>
      <c r="C272" s="2">
        <v>44230.967673611114</v>
      </c>
      <c r="D272" s="1" t="s">
        <v>899</v>
      </c>
      <c r="E272">
        <v>134</v>
      </c>
      <c r="F272" s="1" t="s">
        <v>101</v>
      </c>
      <c r="G272" s="1" t="s">
        <v>82</v>
      </c>
      <c r="H272" s="1" t="s">
        <v>141</v>
      </c>
      <c r="I272" s="1" t="s">
        <v>900</v>
      </c>
      <c r="J272" s="1" t="s">
        <v>901</v>
      </c>
      <c r="K272" s="1" t="s">
        <v>524</v>
      </c>
      <c r="L272" s="1" t="s">
        <v>900</v>
      </c>
      <c r="M272" s="1" t="s">
        <v>82</v>
      </c>
      <c r="N272" s="1" t="s">
        <v>862</v>
      </c>
      <c r="O272" s="1" t="s">
        <v>902</v>
      </c>
      <c r="P272" s="1" t="s">
        <v>138</v>
      </c>
      <c r="Q272" s="1" t="s">
        <v>82</v>
      </c>
      <c r="R272" s="1" t="s">
        <v>82</v>
      </c>
      <c r="S272" s="1" t="s">
        <v>82</v>
      </c>
      <c r="T272" s="1" t="s">
        <v>102</v>
      </c>
      <c r="U272" s="1" t="s">
        <v>114</v>
      </c>
      <c r="V272" s="1" t="s">
        <v>903</v>
      </c>
      <c r="W272" s="1" t="s">
        <v>90</v>
      </c>
      <c r="X272" s="1" t="s">
        <v>102</v>
      </c>
      <c r="Y272">
        <v>0</v>
      </c>
      <c r="Z272">
        <v>0</v>
      </c>
      <c r="AA272" s="1" t="s">
        <v>82</v>
      </c>
      <c r="AB272">
        <v>1139.0899999999999</v>
      </c>
      <c r="AC272" s="1" t="s">
        <v>846</v>
      </c>
      <c r="AD272">
        <v>1</v>
      </c>
      <c r="AE272" s="1" t="s">
        <v>78</v>
      </c>
      <c r="AF272">
        <v>0</v>
      </c>
      <c r="AG272" s="1" t="s">
        <v>82</v>
      </c>
      <c r="AH272" s="1" t="s">
        <v>82</v>
      </c>
      <c r="AI272" s="1" t="s">
        <v>82</v>
      </c>
      <c r="AJ272" s="1" t="s">
        <v>78</v>
      </c>
      <c r="AK272" s="1" t="s">
        <v>2043</v>
      </c>
      <c r="AL272" s="1" t="s">
        <v>82</v>
      </c>
      <c r="AM272" s="1" t="s">
        <v>82</v>
      </c>
      <c r="AN272" s="1" t="s">
        <v>93</v>
      </c>
      <c r="AO272">
        <v>34</v>
      </c>
    </row>
    <row r="273" spans="1:41" x14ac:dyDescent="0.25">
      <c r="A273">
        <v>405</v>
      </c>
      <c r="B273" s="1" t="s">
        <v>77</v>
      </c>
      <c r="C273" s="2">
        <v>44523.668877314813</v>
      </c>
      <c r="D273" s="1" t="s">
        <v>904</v>
      </c>
      <c r="E273">
        <v>135</v>
      </c>
      <c r="F273" s="1" t="s">
        <v>154</v>
      </c>
      <c r="G273" s="1" t="s">
        <v>78</v>
      </c>
      <c r="H273" s="1" t="s">
        <v>141</v>
      </c>
      <c r="I273" s="1" t="s">
        <v>292</v>
      </c>
      <c r="J273" s="1" t="s">
        <v>845</v>
      </c>
      <c r="K273" s="1" t="s">
        <v>905</v>
      </c>
      <c r="L273" s="1" t="s">
        <v>906</v>
      </c>
      <c r="M273" s="1" t="s">
        <v>82</v>
      </c>
      <c r="N273" s="1" t="s">
        <v>862</v>
      </c>
      <c r="O273" s="1" t="s">
        <v>907</v>
      </c>
      <c r="P273" s="1" t="s">
        <v>101</v>
      </c>
      <c r="Q273" s="1" t="s">
        <v>78</v>
      </c>
      <c r="R273" s="1" t="s">
        <v>101</v>
      </c>
      <c r="S273" s="1" t="s">
        <v>78</v>
      </c>
      <c r="T273" s="1" t="s">
        <v>102</v>
      </c>
      <c r="U273" s="1" t="s">
        <v>114</v>
      </c>
      <c r="V273" s="1" t="s">
        <v>908</v>
      </c>
      <c r="W273" s="1" t="s">
        <v>90</v>
      </c>
      <c r="X273" s="1" t="s">
        <v>102</v>
      </c>
      <c r="Y273">
        <v>0</v>
      </c>
      <c r="Z273">
        <v>0</v>
      </c>
      <c r="AA273" s="1" t="s">
        <v>82</v>
      </c>
      <c r="AB273">
        <v>1298.76</v>
      </c>
      <c r="AC273" s="1" t="s">
        <v>909</v>
      </c>
      <c r="AD273">
        <v>1</v>
      </c>
      <c r="AE273" s="1" t="s">
        <v>78</v>
      </c>
      <c r="AF273">
        <v>0</v>
      </c>
      <c r="AG273" s="1" t="s">
        <v>78</v>
      </c>
      <c r="AH273" s="1" t="s">
        <v>82</v>
      </c>
      <c r="AI273" s="1" t="s">
        <v>82</v>
      </c>
      <c r="AJ273" s="1" t="s">
        <v>910</v>
      </c>
      <c r="AK273" s="1" t="s">
        <v>82</v>
      </c>
      <c r="AL273" s="1" t="s">
        <v>82</v>
      </c>
      <c r="AM273" s="1" t="s">
        <v>911</v>
      </c>
      <c r="AN273" s="1" t="s">
        <v>93</v>
      </c>
      <c r="AO273">
        <v>34</v>
      </c>
    </row>
    <row r="274" spans="1:41" x14ac:dyDescent="0.25">
      <c r="A274">
        <v>407</v>
      </c>
      <c r="B274" s="1" t="s">
        <v>820</v>
      </c>
      <c r="C274" s="2">
        <v>44291.472442129627</v>
      </c>
      <c r="D274" s="1" t="s">
        <v>912</v>
      </c>
      <c r="E274">
        <v>363</v>
      </c>
      <c r="F274" s="1" t="s">
        <v>94</v>
      </c>
      <c r="G274" s="1" t="s">
        <v>82</v>
      </c>
      <c r="H274" s="1" t="s">
        <v>141</v>
      </c>
      <c r="I274" s="1" t="s">
        <v>913</v>
      </c>
      <c r="J274" s="1" t="s">
        <v>914</v>
      </c>
      <c r="K274" s="1" t="s">
        <v>915</v>
      </c>
      <c r="L274" s="1" t="s">
        <v>82</v>
      </c>
      <c r="M274" s="1" t="s">
        <v>82</v>
      </c>
      <c r="N274" s="1" t="s">
        <v>862</v>
      </c>
      <c r="O274" s="1" t="s">
        <v>916</v>
      </c>
      <c r="P274" s="1" t="s">
        <v>101</v>
      </c>
      <c r="Q274" s="1" t="s">
        <v>82</v>
      </c>
      <c r="R274" s="1" t="s">
        <v>101</v>
      </c>
      <c r="S274" s="1" t="s">
        <v>82</v>
      </c>
      <c r="T274" s="1" t="s">
        <v>102</v>
      </c>
      <c r="U274" s="1" t="s">
        <v>114</v>
      </c>
      <c r="V274" s="1" t="s">
        <v>890</v>
      </c>
      <c r="W274" s="1" t="s">
        <v>90</v>
      </c>
      <c r="X274" s="1" t="s">
        <v>102</v>
      </c>
      <c r="Y274">
        <v>0</v>
      </c>
      <c r="Z274">
        <v>0</v>
      </c>
      <c r="AA274" s="1" t="s">
        <v>82</v>
      </c>
      <c r="AB274">
        <v>1730.2</v>
      </c>
      <c r="AC274" s="1" t="s">
        <v>917</v>
      </c>
      <c r="AD274">
        <v>1</v>
      </c>
      <c r="AE274" s="1" t="s">
        <v>78</v>
      </c>
      <c r="AF274">
        <v>0</v>
      </c>
      <c r="AG274" s="1" t="s">
        <v>82</v>
      </c>
      <c r="AH274" s="1" t="s">
        <v>82</v>
      </c>
      <c r="AI274" s="1" t="s">
        <v>82</v>
      </c>
      <c r="AJ274" s="1" t="s">
        <v>264</v>
      </c>
      <c r="AK274" s="1" t="s">
        <v>2044</v>
      </c>
      <c r="AL274" s="1" t="s">
        <v>82</v>
      </c>
      <c r="AM274" s="1" t="s">
        <v>82</v>
      </c>
      <c r="AN274" s="1" t="s">
        <v>93</v>
      </c>
      <c r="AO274">
        <v>34</v>
      </c>
    </row>
    <row r="275" spans="1:41" x14ac:dyDescent="0.25">
      <c r="A275">
        <v>439</v>
      </c>
      <c r="B275" s="1" t="s">
        <v>77</v>
      </c>
      <c r="C275" s="2">
        <v>44468.663460648146</v>
      </c>
      <c r="D275" s="1" t="s">
        <v>918</v>
      </c>
      <c r="E275">
        <v>132</v>
      </c>
      <c r="F275" s="1" t="s">
        <v>154</v>
      </c>
      <c r="G275" s="1" t="s">
        <v>101</v>
      </c>
      <c r="H275" s="1" t="s">
        <v>141</v>
      </c>
      <c r="I275" s="1" t="s">
        <v>537</v>
      </c>
      <c r="J275" s="1" t="s">
        <v>919</v>
      </c>
      <c r="K275" s="1" t="s">
        <v>565</v>
      </c>
      <c r="L275" s="1" t="s">
        <v>920</v>
      </c>
      <c r="M275" s="1" t="s">
        <v>82</v>
      </c>
      <c r="N275" s="1" t="s">
        <v>862</v>
      </c>
      <c r="O275" s="1" t="s">
        <v>155</v>
      </c>
      <c r="P275" s="1" t="s">
        <v>101</v>
      </c>
      <c r="Q275" s="1" t="s">
        <v>78</v>
      </c>
      <c r="R275" s="1" t="s">
        <v>101</v>
      </c>
      <c r="S275" s="1" t="s">
        <v>78</v>
      </c>
      <c r="T275" s="1" t="s">
        <v>102</v>
      </c>
      <c r="U275" s="1" t="s">
        <v>114</v>
      </c>
      <c r="V275" s="1" t="s">
        <v>921</v>
      </c>
      <c r="W275" s="1" t="s">
        <v>90</v>
      </c>
      <c r="X275" s="1" t="s">
        <v>87</v>
      </c>
      <c r="Y275">
        <v>0</v>
      </c>
      <c r="Z275">
        <v>0</v>
      </c>
      <c r="AA275" s="1" t="s">
        <v>82</v>
      </c>
      <c r="AB275">
        <v>1504.13</v>
      </c>
      <c r="AC275" s="1" t="s">
        <v>920</v>
      </c>
      <c r="AD275">
        <v>1</v>
      </c>
      <c r="AE275" s="1" t="s">
        <v>78</v>
      </c>
      <c r="AF275">
        <v>0</v>
      </c>
      <c r="AG275" s="1" t="s">
        <v>78</v>
      </c>
      <c r="AH275" s="1" t="s">
        <v>82</v>
      </c>
      <c r="AI275" s="1" t="s">
        <v>82</v>
      </c>
      <c r="AJ275" s="1" t="s">
        <v>922</v>
      </c>
      <c r="AK275" s="1" t="s">
        <v>82</v>
      </c>
      <c r="AL275" s="1" t="s">
        <v>82</v>
      </c>
      <c r="AM275" s="1" t="s">
        <v>923</v>
      </c>
      <c r="AN275" s="1" t="s">
        <v>93</v>
      </c>
      <c r="AO275">
        <v>34</v>
      </c>
    </row>
    <row r="276" spans="1:41" x14ac:dyDescent="0.25">
      <c r="A276">
        <v>637</v>
      </c>
      <c r="B276" s="1" t="s">
        <v>77</v>
      </c>
      <c r="C276" s="2">
        <v>44467.581550925926</v>
      </c>
      <c r="D276" s="1" t="s">
        <v>924</v>
      </c>
      <c r="E276">
        <v>498</v>
      </c>
      <c r="F276" s="1" t="s">
        <v>94</v>
      </c>
      <c r="G276" s="1" t="s">
        <v>135</v>
      </c>
      <c r="H276" s="1" t="s">
        <v>141</v>
      </c>
      <c r="I276" s="1" t="s">
        <v>905</v>
      </c>
      <c r="J276" s="1" t="s">
        <v>925</v>
      </c>
      <c r="K276" s="1" t="s">
        <v>131</v>
      </c>
      <c r="L276" s="1" t="s">
        <v>514</v>
      </c>
      <c r="M276" s="1" t="s">
        <v>82</v>
      </c>
      <c r="N276" s="1" t="s">
        <v>862</v>
      </c>
      <c r="O276" s="1" t="s">
        <v>2039</v>
      </c>
      <c r="P276" s="1" t="s">
        <v>101</v>
      </c>
      <c r="Q276" s="1" t="s">
        <v>78</v>
      </c>
      <c r="R276" s="1" t="s">
        <v>101</v>
      </c>
      <c r="S276" s="1" t="s">
        <v>78</v>
      </c>
      <c r="T276" s="1" t="s">
        <v>102</v>
      </c>
      <c r="U276" s="1" t="s">
        <v>114</v>
      </c>
      <c r="V276" s="1" t="s">
        <v>890</v>
      </c>
      <c r="W276" s="1" t="s">
        <v>90</v>
      </c>
      <c r="X276" s="1" t="s">
        <v>87</v>
      </c>
      <c r="Y276">
        <v>0</v>
      </c>
      <c r="Z276">
        <v>0</v>
      </c>
      <c r="AA276" s="1" t="s">
        <v>82</v>
      </c>
      <c r="AB276">
        <v>1652</v>
      </c>
      <c r="AC276" s="1" t="s">
        <v>150</v>
      </c>
      <c r="AD276">
        <v>1</v>
      </c>
      <c r="AE276" s="1" t="s">
        <v>78</v>
      </c>
      <c r="AF276">
        <v>0</v>
      </c>
      <c r="AG276" s="1" t="s">
        <v>78</v>
      </c>
      <c r="AH276" s="1" t="s">
        <v>82</v>
      </c>
      <c r="AI276" s="1" t="s">
        <v>82</v>
      </c>
      <c r="AJ276" s="1" t="s">
        <v>516</v>
      </c>
      <c r="AK276" s="1" t="s">
        <v>82</v>
      </c>
      <c r="AL276" s="1" t="s">
        <v>82</v>
      </c>
      <c r="AM276" s="1" t="s">
        <v>926</v>
      </c>
      <c r="AN276" s="1" t="s">
        <v>93</v>
      </c>
      <c r="AO276">
        <v>34</v>
      </c>
    </row>
    <row r="277" spans="1:41" x14ac:dyDescent="0.25">
      <c r="A277">
        <v>673</v>
      </c>
      <c r="B277" s="1" t="s">
        <v>162</v>
      </c>
      <c r="C277" s="2">
        <v>44488.436423611114</v>
      </c>
      <c r="D277" s="1" t="s">
        <v>927</v>
      </c>
      <c r="E277">
        <v>362</v>
      </c>
      <c r="F277" s="1" t="s">
        <v>79</v>
      </c>
      <c r="G277" s="1" t="s">
        <v>117</v>
      </c>
      <c r="H277" s="1" t="s">
        <v>141</v>
      </c>
      <c r="I277" s="1" t="s">
        <v>928</v>
      </c>
      <c r="J277" s="1" t="s">
        <v>929</v>
      </c>
      <c r="K277" s="1" t="s">
        <v>82</v>
      </c>
      <c r="L277" s="1" t="s">
        <v>616</v>
      </c>
      <c r="M277" s="1" t="s">
        <v>82</v>
      </c>
      <c r="N277" s="1" t="s">
        <v>862</v>
      </c>
      <c r="O277" s="1" t="s">
        <v>263</v>
      </c>
      <c r="P277" s="1" t="s">
        <v>930</v>
      </c>
      <c r="Q277" s="1" t="s">
        <v>78</v>
      </c>
      <c r="R277" s="1" t="s">
        <v>78</v>
      </c>
      <c r="S277" s="1" t="s">
        <v>78</v>
      </c>
      <c r="T277" s="1" t="s">
        <v>102</v>
      </c>
      <c r="U277" s="1" t="s">
        <v>114</v>
      </c>
      <c r="V277" s="1" t="s">
        <v>869</v>
      </c>
      <c r="W277" s="1" t="s">
        <v>90</v>
      </c>
      <c r="X277" s="1" t="s">
        <v>87</v>
      </c>
      <c r="Y277">
        <v>0</v>
      </c>
      <c r="Z277">
        <v>0</v>
      </c>
      <c r="AA277" s="1" t="s">
        <v>82</v>
      </c>
      <c r="AB277">
        <v>1501.58</v>
      </c>
      <c r="AC277" s="1" t="s">
        <v>150</v>
      </c>
      <c r="AD277">
        <v>1</v>
      </c>
      <c r="AE277" s="1" t="s">
        <v>78</v>
      </c>
      <c r="AF277">
        <v>0</v>
      </c>
      <c r="AG277" s="1" t="s">
        <v>78</v>
      </c>
      <c r="AH277" s="1" t="s">
        <v>82</v>
      </c>
      <c r="AI277" s="1" t="s">
        <v>82</v>
      </c>
      <c r="AJ277" s="1" t="s">
        <v>516</v>
      </c>
      <c r="AK277" s="1" t="s">
        <v>82</v>
      </c>
      <c r="AL277" s="1" t="s">
        <v>82</v>
      </c>
      <c r="AM277" s="1" t="s">
        <v>931</v>
      </c>
      <c r="AN277" s="1" t="s">
        <v>93</v>
      </c>
      <c r="AO277">
        <v>34</v>
      </c>
    </row>
    <row r="278" spans="1:41" x14ac:dyDescent="0.25">
      <c r="A278">
        <v>328</v>
      </c>
      <c r="B278" s="1" t="s">
        <v>153</v>
      </c>
      <c r="C278" s="2">
        <v>44018.67260416667</v>
      </c>
      <c r="D278" s="1" t="s">
        <v>932</v>
      </c>
      <c r="E278">
        <v>91</v>
      </c>
      <c r="F278" s="1" t="s">
        <v>94</v>
      </c>
      <c r="G278" s="1" t="s">
        <v>82</v>
      </c>
      <c r="H278" s="1" t="s">
        <v>106</v>
      </c>
      <c r="I278" s="1" t="s">
        <v>933</v>
      </c>
      <c r="J278" s="1" t="s">
        <v>82</v>
      </c>
      <c r="K278" s="1" t="s">
        <v>82</v>
      </c>
      <c r="L278" s="1" t="s">
        <v>934</v>
      </c>
      <c r="M278" s="1" t="s">
        <v>933</v>
      </c>
      <c r="N278" s="1" t="s">
        <v>935</v>
      </c>
      <c r="O278" s="1" t="s">
        <v>936</v>
      </c>
      <c r="P278" s="1" t="s">
        <v>937</v>
      </c>
      <c r="Q278" s="1" t="s">
        <v>82</v>
      </c>
      <c r="R278" s="1" t="s">
        <v>101</v>
      </c>
      <c r="S278" s="1" t="s">
        <v>82</v>
      </c>
      <c r="T278" s="1" t="s">
        <v>87</v>
      </c>
      <c r="U278" s="1" t="s">
        <v>88</v>
      </c>
      <c r="V278" s="1" t="s">
        <v>82</v>
      </c>
      <c r="W278" s="1" t="s">
        <v>90</v>
      </c>
      <c r="X278" s="1" t="s">
        <v>87</v>
      </c>
      <c r="Y278">
        <v>0</v>
      </c>
      <c r="Z278">
        <v>0</v>
      </c>
      <c r="AA278" s="1" t="s">
        <v>82</v>
      </c>
      <c r="AB278">
        <v>2662.4</v>
      </c>
      <c r="AC278" s="1" t="s">
        <v>91</v>
      </c>
      <c r="AD278">
        <v>1</v>
      </c>
      <c r="AE278" s="1" t="s">
        <v>78</v>
      </c>
      <c r="AF278">
        <v>3636</v>
      </c>
      <c r="AG278" s="1" t="s">
        <v>82</v>
      </c>
      <c r="AH278" s="1" t="s">
        <v>82</v>
      </c>
      <c r="AI278" s="1" t="s">
        <v>82</v>
      </c>
      <c r="AJ278" s="1" t="s">
        <v>938</v>
      </c>
      <c r="AK278" s="1" t="s">
        <v>82</v>
      </c>
      <c r="AL278" s="1" t="s">
        <v>82</v>
      </c>
      <c r="AM278" s="1" t="s">
        <v>82</v>
      </c>
      <c r="AN278" s="1" t="s">
        <v>93</v>
      </c>
      <c r="AO278">
        <v>222</v>
      </c>
    </row>
    <row r="279" spans="1:41" x14ac:dyDescent="0.25">
      <c r="A279">
        <v>133</v>
      </c>
      <c r="B279" s="1" t="s">
        <v>153</v>
      </c>
      <c r="C279" s="2">
        <v>44233.637337962966</v>
      </c>
      <c r="D279" s="1" t="s">
        <v>939</v>
      </c>
      <c r="E279">
        <v>77</v>
      </c>
      <c r="F279" s="1" t="s">
        <v>79</v>
      </c>
      <c r="G279" s="1" t="s">
        <v>82</v>
      </c>
      <c r="H279" s="1" t="s">
        <v>141</v>
      </c>
      <c r="I279" s="1" t="s">
        <v>940</v>
      </c>
      <c r="J279" s="1" t="s">
        <v>941</v>
      </c>
      <c r="K279" s="1" t="s">
        <v>82</v>
      </c>
      <c r="L279" s="1" t="s">
        <v>82</v>
      </c>
      <c r="M279" s="1" t="s">
        <v>82</v>
      </c>
      <c r="N279" s="1" t="s">
        <v>942</v>
      </c>
      <c r="O279" s="1" t="s">
        <v>943</v>
      </c>
      <c r="P279" s="1" t="s">
        <v>101</v>
      </c>
      <c r="Q279" s="1" t="s">
        <v>82</v>
      </c>
      <c r="R279" s="1" t="s">
        <v>101</v>
      </c>
      <c r="S279" s="1" t="s">
        <v>82</v>
      </c>
      <c r="T279" s="1" t="s">
        <v>102</v>
      </c>
      <c r="U279" s="1" t="s">
        <v>114</v>
      </c>
      <c r="V279" s="1" t="s">
        <v>890</v>
      </c>
      <c r="W279" s="1" t="s">
        <v>90</v>
      </c>
      <c r="X279" s="1" t="s">
        <v>102</v>
      </c>
      <c r="Y279">
        <v>0</v>
      </c>
      <c r="Z279">
        <v>0</v>
      </c>
      <c r="AA279" s="1" t="s">
        <v>82</v>
      </c>
      <c r="AB279">
        <v>1620.8</v>
      </c>
      <c r="AC279" s="1" t="s">
        <v>944</v>
      </c>
      <c r="AD279">
        <v>1</v>
      </c>
      <c r="AE279" s="1" t="s">
        <v>78</v>
      </c>
      <c r="AF279">
        <v>0</v>
      </c>
      <c r="AG279" s="1" t="s">
        <v>82</v>
      </c>
      <c r="AH279" s="1" t="s">
        <v>82</v>
      </c>
      <c r="AI279" s="1" t="s">
        <v>82</v>
      </c>
      <c r="AJ279" s="1" t="s">
        <v>82</v>
      </c>
      <c r="AK279" s="1" t="s">
        <v>82</v>
      </c>
      <c r="AL279" s="1" t="s">
        <v>82</v>
      </c>
      <c r="AM279" s="1" t="s">
        <v>82</v>
      </c>
      <c r="AN279" s="1" t="s">
        <v>93</v>
      </c>
      <c r="AO279">
        <v>149</v>
      </c>
    </row>
    <row r="280" spans="1:41" x14ac:dyDescent="0.25">
      <c r="A280">
        <v>175</v>
      </c>
      <c r="B280" s="1" t="s">
        <v>128</v>
      </c>
      <c r="C280" s="2">
        <v>44117.521435185183</v>
      </c>
      <c r="D280" s="1" t="s">
        <v>945</v>
      </c>
      <c r="E280">
        <v>186</v>
      </c>
      <c r="F280" s="1" t="s">
        <v>213</v>
      </c>
      <c r="G280" s="1" t="s">
        <v>82</v>
      </c>
      <c r="H280" s="1" t="s">
        <v>141</v>
      </c>
      <c r="I280" s="1" t="s">
        <v>946</v>
      </c>
      <c r="J280" s="1" t="s">
        <v>947</v>
      </c>
      <c r="K280" s="1" t="s">
        <v>83</v>
      </c>
      <c r="L280" s="1" t="s">
        <v>83</v>
      </c>
      <c r="M280" s="1" t="s">
        <v>82</v>
      </c>
      <c r="N280" s="1" t="s">
        <v>948</v>
      </c>
      <c r="O280" s="1" t="s">
        <v>949</v>
      </c>
      <c r="P280" s="1" t="s">
        <v>950</v>
      </c>
      <c r="Q280" s="1" t="s">
        <v>82</v>
      </c>
      <c r="R280" s="1" t="s">
        <v>951</v>
      </c>
      <c r="S280" s="1" t="s">
        <v>82</v>
      </c>
      <c r="T280" s="1" t="s">
        <v>102</v>
      </c>
      <c r="U280" s="1" t="s">
        <v>114</v>
      </c>
      <c r="V280" s="1" t="s">
        <v>103</v>
      </c>
      <c r="W280" s="1" t="s">
        <v>90</v>
      </c>
      <c r="X280" s="1" t="s">
        <v>102</v>
      </c>
      <c r="Y280">
        <v>0</v>
      </c>
      <c r="Z280">
        <v>0</v>
      </c>
      <c r="AA280" s="1" t="s">
        <v>82</v>
      </c>
      <c r="AB280">
        <v>1577</v>
      </c>
      <c r="AC280" s="1" t="s">
        <v>104</v>
      </c>
      <c r="AD280">
        <v>1</v>
      </c>
      <c r="AE280" s="1" t="s">
        <v>78</v>
      </c>
      <c r="AF280">
        <v>0</v>
      </c>
      <c r="AG280" s="1" t="s">
        <v>82</v>
      </c>
      <c r="AH280" s="1" t="s">
        <v>82</v>
      </c>
      <c r="AI280" s="1" t="s">
        <v>89</v>
      </c>
      <c r="AJ280" s="1" t="s">
        <v>105</v>
      </c>
      <c r="AK280" s="1" t="s">
        <v>82</v>
      </c>
      <c r="AL280" s="1" t="s">
        <v>82</v>
      </c>
      <c r="AM280" s="1" t="s">
        <v>82</v>
      </c>
      <c r="AN280" s="1" t="s">
        <v>93</v>
      </c>
      <c r="AO280">
        <v>163</v>
      </c>
    </row>
    <row r="281" spans="1:41" x14ac:dyDescent="0.25">
      <c r="A281">
        <v>66</v>
      </c>
      <c r="B281" s="1" t="s">
        <v>128</v>
      </c>
      <c r="C281" s="2">
        <v>44117.521631944444</v>
      </c>
      <c r="D281" s="1" t="s">
        <v>952</v>
      </c>
      <c r="E281">
        <v>2</v>
      </c>
      <c r="F281" s="1" t="s">
        <v>79</v>
      </c>
      <c r="G281" s="1" t="s">
        <v>82</v>
      </c>
      <c r="H281" s="1" t="s">
        <v>141</v>
      </c>
      <c r="I281" s="1" t="s">
        <v>953</v>
      </c>
      <c r="J281" s="1" t="s">
        <v>954</v>
      </c>
      <c r="K281" s="1" t="s">
        <v>82</v>
      </c>
      <c r="L281" s="1" t="s">
        <v>82</v>
      </c>
      <c r="M281" s="1" t="s">
        <v>82</v>
      </c>
      <c r="N281" s="1" t="s">
        <v>948</v>
      </c>
      <c r="O281" s="1" t="s">
        <v>955</v>
      </c>
      <c r="P281" s="1" t="s">
        <v>956</v>
      </c>
      <c r="Q281" s="1" t="s">
        <v>82</v>
      </c>
      <c r="R281" s="1" t="s">
        <v>957</v>
      </c>
      <c r="S281" s="1" t="s">
        <v>82</v>
      </c>
      <c r="T281" s="1" t="s">
        <v>102</v>
      </c>
      <c r="U281" s="1" t="s">
        <v>114</v>
      </c>
      <c r="V281" s="1" t="s">
        <v>103</v>
      </c>
      <c r="W281" s="1" t="s">
        <v>90</v>
      </c>
      <c r="X281" s="1" t="s">
        <v>102</v>
      </c>
      <c r="Y281">
        <v>0</v>
      </c>
      <c r="Z281">
        <v>0</v>
      </c>
      <c r="AA281" s="1" t="s">
        <v>82</v>
      </c>
      <c r="AB281">
        <v>1290</v>
      </c>
      <c r="AC281" s="1" t="s">
        <v>789</v>
      </c>
      <c r="AD281">
        <v>1</v>
      </c>
      <c r="AE281" s="1" t="s">
        <v>78</v>
      </c>
      <c r="AF281">
        <v>0</v>
      </c>
      <c r="AG281" s="1" t="s">
        <v>82</v>
      </c>
      <c r="AH281" s="1" t="s">
        <v>82</v>
      </c>
      <c r="AI281" s="1" t="s">
        <v>82</v>
      </c>
      <c r="AJ281" s="1" t="s">
        <v>82</v>
      </c>
      <c r="AK281" s="1" t="s">
        <v>82</v>
      </c>
      <c r="AL281" s="1" t="s">
        <v>82</v>
      </c>
      <c r="AM281" s="1" t="s">
        <v>82</v>
      </c>
      <c r="AN281" s="1" t="s">
        <v>93</v>
      </c>
      <c r="AO281">
        <v>163</v>
      </c>
    </row>
    <row r="282" spans="1:41" x14ac:dyDescent="0.25">
      <c r="A282">
        <v>14</v>
      </c>
      <c r="B282" s="1" t="s">
        <v>139</v>
      </c>
      <c r="C282" s="2">
        <v>44492.668067129627</v>
      </c>
      <c r="D282" s="1" t="s">
        <v>958</v>
      </c>
      <c r="E282">
        <v>148</v>
      </c>
      <c r="F282" s="1" t="s">
        <v>79</v>
      </c>
      <c r="G282" s="1" t="s">
        <v>78</v>
      </c>
      <c r="H282" s="1" t="s">
        <v>80</v>
      </c>
      <c r="I282" s="1" t="s">
        <v>280</v>
      </c>
      <c r="J282" s="1" t="s">
        <v>82</v>
      </c>
      <c r="K282" s="1" t="s">
        <v>82</v>
      </c>
      <c r="L282" s="1" t="s">
        <v>959</v>
      </c>
      <c r="M282" s="1" t="s">
        <v>280</v>
      </c>
      <c r="N282" s="1" t="s">
        <v>960</v>
      </c>
      <c r="O282" s="1" t="s">
        <v>2045</v>
      </c>
      <c r="P282" s="1" t="s">
        <v>176</v>
      </c>
      <c r="Q282" s="1" t="s">
        <v>78</v>
      </c>
      <c r="R282" s="1" t="s">
        <v>78</v>
      </c>
      <c r="S282" s="1" t="s">
        <v>78</v>
      </c>
      <c r="T282" s="1" t="s">
        <v>102</v>
      </c>
      <c r="U282" s="1" t="s">
        <v>88</v>
      </c>
      <c r="V282" s="1" t="s">
        <v>961</v>
      </c>
      <c r="W282" s="1" t="s">
        <v>90</v>
      </c>
      <c r="X282" s="1" t="s">
        <v>87</v>
      </c>
      <c r="Y282">
        <v>0</v>
      </c>
      <c r="Z282">
        <v>0</v>
      </c>
      <c r="AA282" s="1" t="s">
        <v>82</v>
      </c>
      <c r="AB282">
        <v>2161</v>
      </c>
      <c r="AC282" s="1" t="s">
        <v>962</v>
      </c>
      <c r="AD282">
        <v>1</v>
      </c>
      <c r="AE282" s="1" t="s">
        <v>78</v>
      </c>
      <c r="AF282">
        <v>0</v>
      </c>
      <c r="AG282" s="1" t="s">
        <v>78</v>
      </c>
      <c r="AH282" s="1" t="s">
        <v>82</v>
      </c>
      <c r="AI282" s="1" t="s">
        <v>82</v>
      </c>
      <c r="AJ282" s="1" t="s">
        <v>82</v>
      </c>
      <c r="AK282" s="1" t="s">
        <v>82</v>
      </c>
      <c r="AL282" s="1" t="s">
        <v>82</v>
      </c>
      <c r="AM282" s="1" t="s">
        <v>82</v>
      </c>
      <c r="AN282" s="1" t="s">
        <v>93</v>
      </c>
      <c r="AO282">
        <v>6</v>
      </c>
    </row>
    <row r="283" spans="1:41" x14ac:dyDescent="0.25">
      <c r="A283">
        <v>454</v>
      </c>
      <c r="B283" s="1" t="s">
        <v>77</v>
      </c>
      <c r="C283" s="2">
        <v>44524.736331018517</v>
      </c>
      <c r="D283" s="1" t="s">
        <v>963</v>
      </c>
      <c r="E283">
        <v>433</v>
      </c>
      <c r="F283" s="1" t="s">
        <v>154</v>
      </c>
      <c r="G283" s="1" t="s">
        <v>135</v>
      </c>
      <c r="H283" s="1" t="s">
        <v>122</v>
      </c>
      <c r="I283" s="1" t="s">
        <v>82</v>
      </c>
      <c r="J283" s="1" t="s">
        <v>82</v>
      </c>
      <c r="K283" s="1" t="s">
        <v>194</v>
      </c>
      <c r="L283" s="1" t="s">
        <v>239</v>
      </c>
      <c r="M283" s="1" t="s">
        <v>82</v>
      </c>
      <c r="N283" s="1" t="s">
        <v>84</v>
      </c>
      <c r="O283" s="1" t="s">
        <v>2033</v>
      </c>
      <c r="P283" s="1" t="s">
        <v>964</v>
      </c>
      <c r="Q283" s="1" t="s">
        <v>965</v>
      </c>
      <c r="R283" s="1" t="s">
        <v>966</v>
      </c>
      <c r="S283" s="1" t="s">
        <v>78</v>
      </c>
      <c r="T283" s="1" t="s">
        <v>102</v>
      </c>
      <c r="U283" s="1" t="s">
        <v>88</v>
      </c>
      <c r="V283" s="1" t="s">
        <v>89</v>
      </c>
      <c r="W283" s="1" t="s">
        <v>90</v>
      </c>
      <c r="X283" s="1" t="s">
        <v>87</v>
      </c>
      <c r="Y283">
        <v>0</v>
      </c>
      <c r="Z283">
        <v>0</v>
      </c>
      <c r="AA283" s="1" t="s">
        <v>82</v>
      </c>
      <c r="AB283">
        <v>2133.21</v>
      </c>
      <c r="AC283" s="1" t="s">
        <v>177</v>
      </c>
      <c r="AD283">
        <v>1</v>
      </c>
      <c r="AE283" s="1" t="s">
        <v>78</v>
      </c>
      <c r="AF283">
        <v>0</v>
      </c>
      <c r="AG283" s="1" t="s">
        <v>176</v>
      </c>
      <c r="AH283" s="1" t="s">
        <v>84</v>
      </c>
      <c r="AI283" s="1" t="s">
        <v>82</v>
      </c>
      <c r="AJ283" s="1" t="s">
        <v>198</v>
      </c>
      <c r="AK283" s="1" t="s">
        <v>82</v>
      </c>
      <c r="AL283" s="1" t="s">
        <v>82</v>
      </c>
      <c r="AM283" s="1" t="s">
        <v>82</v>
      </c>
      <c r="AN283" s="1" t="s">
        <v>93</v>
      </c>
      <c r="AO283">
        <v>12</v>
      </c>
    </row>
    <row r="284" spans="1:41" x14ac:dyDescent="0.25">
      <c r="A284">
        <v>322</v>
      </c>
      <c r="B284" s="1" t="s">
        <v>77</v>
      </c>
      <c r="C284" s="2">
        <v>44531.932708333334</v>
      </c>
      <c r="D284" s="1" t="s">
        <v>967</v>
      </c>
      <c r="E284">
        <v>159</v>
      </c>
      <c r="F284" s="1" t="s">
        <v>94</v>
      </c>
      <c r="G284" s="1" t="s">
        <v>822</v>
      </c>
      <c r="H284" s="1" t="s">
        <v>141</v>
      </c>
      <c r="I284" s="1" t="s">
        <v>968</v>
      </c>
      <c r="J284" s="1" t="s">
        <v>969</v>
      </c>
      <c r="K284" s="1" t="s">
        <v>82</v>
      </c>
      <c r="L284" s="1" t="s">
        <v>186</v>
      </c>
      <c r="M284" s="1" t="s">
        <v>82</v>
      </c>
      <c r="N284" s="1" t="s">
        <v>960</v>
      </c>
      <c r="O284" s="1" t="s">
        <v>2040</v>
      </c>
      <c r="P284" s="1" t="s">
        <v>970</v>
      </c>
      <c r="Q284" s="1" t="s">
        <v>971</v>
      </c>
      <c r="R284" s="1" t="s">
        <v>972</v>
      </c>
      <c r="S284" s="1" t="s">
        <v>78</v>
      </c>
      <c r="T284" s="1" t="s">
        <v>102</v>
      </c>
      <c r="U284" s="1" t="s">
        <v>114</v>
      </c>
      <c r="V284" s="1" t="s">
        <v>620</v>
      </c>
      <c r="W284" s="1" t="s">
        <v>90</v>
      </c>
      <c r="X284" s="1" t="s">
        <v>87</v>
      </c>
      <c r="Y284">
        <v>0</v>
      </c>
      <c r="Z284">
        <v>0</v>
      </c>
      <c r="AA284" s="1" t="s">
        <v>82</v>
      </c>
      <c r="AB284">
        <v>1734.96</v>
      </c>
      <c r="AC284" s="1" t="s">
        <v>825</v>
      </c>
      <c r="AD284">
        <v>1</v>
      </c>
      <c r="AE284" s="1" t="s">
        <v>78</v>
      </c>
      <c r="AF284">
        <v>0</v>
      </c>
      <c r="AG284" s="1" t="s">
        <v>78</v>
      </c>
      <c r="AH284" s="1" t="s">
        <v>82</v>
      </c>
      <c r="AI284" s="1" t="s">
        <v>82</v>
      </c>
      <c r="AJ284" s="1" t="s">
        <v>826</v>
      </c>
      <c r="AK284" s="1" t="s">
        <v>82</v>
      </c>
      <c r="AL284" s="1" t="s">
        <v>82</v>
      </c>
      <c r="AM284" s="1" t="s">
        <v>82</v>
      </c>
      <c r="AN284" s="1" t="s">
        <v>93</v>
      </c>
      <c r="AO284">
        <v>6</v>
      </c>
    </row>
    <row r="285" spans="1:41" x14ac:dyDescent="0.25">
      <c r="A285">
        <v>204</v>
      </c>
      <c r="B285" s="1" t="s">
        <v>153</v>
      </c>
      <c r="C285" s="2">
        <v>44074.626967592594</v>
      </c>
      <c r="D285" s="1" t="s">
        <v>973</v>
      </c>
      <c r="E285">
        <v>88</v>
      </c>
      <c r="F285" s="1" t="s">
        <v>94</v>
      </c>
      <c r="G285" s="1" t="s">
        <v>82</v>
      </c>
      <c r="H285" s="1" t="s">
        <v>106</v>
      </c>
      <c r="I285" s="1" t="s">
        <v>933</v>
      </c>
      <c r="J285" s="1" t="s">
        <v>82</v>
      </c>
      <c r="K285" s="1" t="s">
        <v>974</v>
      </c>
      <c r="L285" s="1" t="s">
        <v>974</v>
      </c>
      <c r="M285" s="1" t="s">
        <v>630</v>
      </c>
      <c r="N285" s="1" t="s">
        <v>570</v>
      </c>
      <c r="O285" s="1" t="s">
        <v>936</v>
      </c>
      <c r="P285" s="1" t="s">
        <v>101</v>
      </c>
      <c r="Q285" s="1" t="s">
        <v>82</v>
      </c>
      <c r="R285" s="1" t="s">
        <v>82</v>
      </c>
      <c r="S285" s="1" t="s">
        <v>82</v>
      </c>
      <c r="T285" s="1" t="s">
        <v>87</v>
      </c>
      <c r="U285" s="1" t="s">
        <v>88</v>
      </c>
      <c r="V285" s="1" t="s">
        <v>82</v>
      </c>
      <c r="W285" s="1" t="s">
        <v>90</v>
      </c>
      <c r="X285" s="1" t="s">
        <v>87</v>
      </c>
      <c r="Y285">
        <v>0</v>
      </c>
      <c r="Z285">
        <v>0</v>
      </c>
      <c r="AA285" s="1" t="s">
        <v>82</v>
      </c>
      <c r="AB285">
        <v>2662.4</v>
      </c>
      <c r="AC285" s="1" t="s">
        <v>91</v>
      </c>
      <c r="AD285">
        <v>1</v>
      </c>
      <c r="AE285" s="1" t="s">
        <v>78</v>
      </c>
      <c r="AF285">
        <v>3223.14</v>
      </c>
      <c r="AG285" s="1" t="s">
        <v>82</v>
      </c>
      <c r="AH285" s="1" t="s">
        <v>82</v>
      </c>
      <c r="AI285" s="1" t="s">
        <v>89</v>
      </c>
      <c r="AJ285" s="1" t="s">
        <v>101</v>
      </c>
      <c r="AK285" s="1" t="s">
        <v>82</v>
      </c>
      <c r="AL285" s="1" t="s">
        <v>82</v>
      </c>
      <c r="AM285" s="1" t="s">
        <v>82</v>
      </c>
      <c r="AN285" s="1" t="s">
        <v>93</v>
      </c>
      <c r="AO285">
        <v>202</v>
      </c>
    </row>
    <row r="286" spans="1:41" x14ac:dyDescent="0.25">
      <c r="A286">
        <v>503</v>
      </c>
      <c r="B286" s="1" t="s">
        <v>139</v>
      </c>
      <c r="C286" s="2">
        <v>44327.740891203706</v>
      </c>
      <c r="D286" s="1" t="s">
        <v>975</v>
      </c>
      <c r="E286">
        <v>349</v>
      </c>
      <c r="F286" s="1" t="s">
        <v>79</v>
      </c>
      <c r="G286" s="1" t="s">
        <v>267</v>
      </c>
      <c r="H286" s="1" t="s">
        <v>106</v>
      </c>
      <c r="I286" s="1" t="s">
        <v>82</v>
      </c>
      <c r="J286" s="1" t="s">
        <v>82</v>
      </c>
      <c r="K286" s="1" t="s">
        <v>548</v>
      </c>
      <c r="L286" s="1" t="s">
        <v>976</v>
      </c>
      <c r="M286" s="1" t="s">
        <v>977</v>
      </c>
      <c r="N286" s="1" t="s">
        <v>570</v>
      </c>
      <c r="O286" s="1" t="s">
        <v>340</v>
      </c>
      <c r="P286" s="1" t="s">
        <v>101</v>
      </c>
      <c r="Q286" s="1" t="s">
        <v>82</v>
      </c>
      <c r="R286" s="1" t="s">
        <v>101</v>
      </c>
      <c r="S286" s="1" t="s">
        <v>82</v>
      </c>
      <c r="T286" s="1" t="s">
        <v>87</v>
      </c>
      <c r="U286" s="1" t="s">
        <v>114</v>
      </c>
      <c r="V286" s="1" t="s">
        <v>89</v>
      </c>
      <c r="W286" s="1" t="s">
        <v>90</v>
      </c>
      <c r="X286" s="1" t="s">
        <v>87</v>
      </c>
      <c r="Y286">
        <v>0</v>
      </c>
      <c r="Z286">
        <v>0</v>
      </c>
      <c r="AA286" s="1" t="s">
        <v>82</v>
      </c>
      <c r="AB286">
        <v>3540.84</v>
      </c>
      <c r="AC286" s="1" t="s">
        <v>171</v>
      </c>
      <c r="AD286">
        <v>1</v>
      </c>
      <c r="AE286" s="1" t="s">
        <v>78</v>
      </c>
      <c r="AF286">
        <v>4537.1899999999996</v>
      </c>
      <c r="AG286" s="1" t="s">
        <v>101</v>
      </c>
      <c r="AH286" s="1" t="s">
        <v>82</v>
      </c>
      <c r="AI286" s="1" t="s">
        <v>82</v>
      </c>
      <c r="AJ286" s="1" t="s">
        <v>264</v>
      </c>
      <c r="AK286" s="1" t="s">
        <v>82</v>
      </c>
      <c r="AL286" s="1" t="s">
        <v>82</v>
      </c>
      <c r="AM286" s="1" t="s">
        <v>82</v>
      </c>
      <c r="AN286" s="1" t="s">
        <v>93</v>
      </c>
      <c r="AO286">
        <v>202</v>
      </c>
    </row>
    <row r="287" spans="1:41" x14ac:dyDescent="0.25">
      <c r="A287">
        <v>55</v>
      </c>
      <c r="B287" s="1" t="s">
        <v>128</v>
      </c>
      <c r="C287" s="2">
        <v>44228.509108796294</v>
      </c>
      <c r="D287" s="1" t="s">
        <v>978</v>
      </c>
      <c r="E287">
        <v>62</v>
      </c>
      <c r="F287" s="1" t="s">
        <v>213</v>
      </c>
      <c r="G287" s="1" t="s">
        <v>82</v>
      </c>
      <c r="H287" s="1" t="s">
        <v>141</v>
      </c>
      <c r="I287" s="1" t="s">
        <v>524</v>
      </c>
      <c r="J287" s="1" t="s">
        <v>979</v>
      </c>
      <c r="K287" s="1" t="s">
        <v>82</v>
      </c>
      <c r="L287" s="1" t="s">
        <v>82</v>
      </c>
      <c r="M287" s="1" t="s">
        <v>82</v>
      </c>
      <c r="N287" s="1" t="s">
        <v>980</v>
      </c>
      <c r="O287" s="1" t="s">
        <v>981</v>
      </c>
      <c r="P287" s="1" t="s">
        <v>982</v>
      </c>
      <c r="Q287" s="1" t="s">
        <v>82</v>
      </c>
      <c r="R287" s="1" t="s">
        <v>82</v>
      </c>
      <c r="S287" s="1" t="s">
        <v>82</v>
      </c>
      <c r="T287" s="1" t="s">
        <v>102</v>
      </c>
      <c r="U287" s="1" t="s">
        <v>114</v>
      </c>
      <c r="V287" s="1" t="s">
        <v>983</v>
      </c>
      <c r="W287" s="1" t="s">
        <v>90</v>
      </c>
      <c r="X287" s="1" t="s">
        <v>102</v>
      </c>
      <c r="Y287">
        <v>0</v>
      </c>
      <c r="Z287">
        <v>0</v>
      </c>
      <c r="AA287" s="1" t="s">
        <v>82</v>
      </c>
      <c r="AB287">
        <v>1572.96</v>
      </c>
      <c r="AC287" s="1" t="s">
        <v>984</v>
      </c>
      <c r="AD287">
        <v>1</v>
      </c>
      <c r="AE287" s="1" t="s">
        <v>78</v>
      </c>
      <c r="AF287">
        <v>0</v>
      </c>
      <c r="AG287" s="1" t="s">
        <v>82</v>
      </c>
      <c r="AH287" s="1" t="s">
        <v>82</v>
      </c>
      <c r="AI287" s="1" t="s">
        <v>82</v>
      </c>
      <c r="AJ287" s="1" t="s">
        <v>82</v>
      </c>
      <c r="AK287" s="1" t="s">
        <v>2030</v>
      </c>
      <c r="AL287" s="1" t="s">
        <v>82</v>
      </c>
      <c r="AM287" s="1" t="s">
        <v>82</v>
      </c>
      <c r="AN287" s="1" t="s">
        <v>93</v>
      </c>
      <c r="AO287">
        <v>204</v>
      </c>
    </row>
    <row r="288" spans="1:41" x14ac:dyDescent="0.25">
      <c r="A288">
        <v>274</v>
      </c>
      <c r="B288" s="1" t="s">
        <v>77</v>
      </c>
      <c r="C288" s="2">
        <v>44487.778668981482</v>
      </c>
      <c r="D288" s="1" t="s">
        <v>985</v>
      </c>
      <c r="E288">
        <v>63</v>
      </c>
      <c r="F288" s="1" t="s">
        <v>79</v>
      </c>
      <c r="G288" s="1" t="s">
        <v>986</v>
      </c>
      <c r="H288" s="1" t="s">
        <v>141</v>
      </c>
      <c r="I288" s="1" t="s">
        <v>987</v>
      </c>
      <c r="J288" s="1" t="s">
        <v>988</v>
      </c>
      <c r="K288" s="1" t="s">
        <v>123</v>
      </c>
      <c r="L288" s="1" t="s">
        <v>123</v>
      </c>
      <c r="M288" s="1" t="s">
        <v>82</v>
      </c>
      <c r="N288" s="1" t="s">
        <v>989</v>
      </c>
      <c r="O288" s="1" t="s">
        <v>990</v>
      </c>
      <c r="P288" s="1" t="s">
        <v>991</v>
      </c>
      <c r="Q288" s="1" t="s">
        <v>992</v>
      </c>
      <c r="R288" s="1" t="s">
        <v>993</v>
      </c>
      <c r="S288" s="1" t="s">
        <v>78</v>
      </c>
      <c r="T288" s="1" t="s">
        <v>102</v>
      </c>
      <c r="U288" s="1" t="s">
        <v>114</v>
      </c>
      <c r="V288" s="1" t="s">
        <v>612</v>
      </c>
      <c r="W288" s="1" t="s">
        <v>90</v>
      </c>
      <c r="X288" s="1" t="s">
        <v>87</v>
      </c>
      <c r="Y288">
        <v>0</v>
      </c>
      <c r="Z288">
        <v>0</v>
      </c>
      <c r="AA288" s="1" t="s">
        <v>82</v>
      </c>
      <c r="AB288">
        <v>1470.95</v>
      </c>
      <c r="AC288" s="1" t="s">
        <v>91</v>
      </c>
      <c r="AD288">
        <v>1</v>
      </c>
      <c r="AE288" s="1" t="s">
        <v>78</v>
      </c>
      <c r="AF288">
        <v>0</v>
      </c>
      <c r="AG288" s="1" t="s">
        <v>78</v>
      </c>
      <c r="AH288" s="1" t="s">
        <v>82</v>
      </c>
      <c r="AI288" s="1" t="s">
        <v>89</v>
      </c>
      <c r="AJ288" s="1" t="s">
        <v>127</v>
      </c>
      <c r="AK288" s="1" t="s">
        <v>82</v>
      </c>
      <c r="AL288" s="1" t="s">
        <v>82</v>
      </c>
      <c r="AM288" s="1" t="s">
        <v>82</v>
      </c>
      <c r="AN288" s="1" t="s">
        <v>93</v>
      </c>
      <c r="AO288">
        <v>374</v>
      </c>
    </row>
    <row r="289" spans="1:41" x14ac:dyDescent="0.25">
      <c r="A289">
        <v>245</v>
      </c>
      <c r="B289" s="1" t="s">
        <v>77</v>
      </c>
      <c r="C289" s="2">
        <v>44487.778784722221</v>
      </c>
      <c r="D289" s="1" t="s">
        <v>994</v>
      </c>
      <c r="E289">
        <v>65</v>
      </c>
      <c r="F289" s="1" t="s">
        <v>79</v>
      </c>
      <c r="G289" s="1" t="s">
        <v>117</v>
      </c>
      <c r="H289" s="1" t="s">
        <v>141</v>
      </c>
      <c r="I289" s="1" t="s">
        <v>987</v>
      </c>
      <c r="J289" s="1" t="s">
        <v>988</v>
      </c>
      <c r="K289" s="1" t="s">
        <v>108</v>
      </c>
      <c r="L289" s="1" t="s">
        <v>109</v>
      </c>
      <c r="M289" s="1" t="s">
        <v>82</v>
      </c>
      <c r="N289" s="1" t="s">
        <v>989</v>
      </c>
      <c r="O289" s="1" t="s">
        <v>995</v>
      </c>
      <c r="P289" s="1" t="s">
        <v>996</v>
      </c>
      <c r="Q289" s="1" t="s">
        <v>997</v>
      </c>
      <c r="R289" s="1" t="s">
        <v>998</v>
      </c>
      <c r="S289" s="1" t="s">
        <v>78</v>
      </c>
      <c r="T289" s="1" t="s">
        <v>102</v>
      </c>
      <c r="U289" s="1" t="s">
        <v>114</v>
      </c>
      <c r="V289" s="1" t="s">
        <v>612</v>
      </c>
      <c r="W289" s="1" t="s">
        <v>90</v>
      </c>
      <c r="X289" s="1" t="s">
        <v>87</v>
      </c>
      <c r="Y289">
        <v>0</v>
      </c>
      <c r="Z289">
        <v>0</v>
      </c>
      <c r="AA289" s="1" t="s">
        <v>82</v>
      </c>
      <c r="AB289">
        <v>1470.95</v>
      </c>
      <c r="AC289" s="1" t="s">
        <v>115</v>
      </c>
      <c r="AD289">
        <v>1</v>
      </c>
      <c r="AE289" s="1" t="s">
        <v>78</v>
      </c>
      <c r="AF289">
        <v>0</v>
      </c>
      <c r="AG289" s="1" t="s">
        <v>78</v>
      </c>
      <c r="AH289" s="1" t="s">
        <v>82</v>
      </c>
      <c r="AI289" s="1" t="s">
        <v>89</v>
      </c>
      <c r="AJ289" s="1" t="s">
        <v>116</v>
      </c>
      <c r="AK289" s="1" t="s">
        <v>82</v>
      </c>
      <c r="AL289" s="1" t="s">
        <v>82</v>
      </c>
      <c r="AM289" s="1" t="s">
        <v>82</v>
      </c>
      <c r="AN289" s="1" t="s">
        <v>93</v>
      </c>
      <c r="AO289">
        <v>374</v>
      </c>
    </row>
    <row r="290" spans="1:41" x14ac:dyDescent="0.25">
      <c r="A290">
        <v>240</v>
      </c>
      <c r="B290" s="1" t="s">
        <v>999</v>
      </c>
      <c r="C290" s="2">
        <v>44490.356458333335</v>
      </c>
      <c r="D290" s="1" t="s">
        <v>1000</v>
      </c>
      <c r="E290">
        <v>65</v>
      </c>
      <c r="F290" s="1" t="s">
        <v>79</v>
      </c>
      <c r="G290" s="1" t="s">
        <v>117</v>
      </c>
      <c r="H290" s="1" t="s">
        <v>141</v>
      </c>
      <c r="I290" s="1" t="s">
        <v>987</v>
      </c>
      <c r="J290" s="1" t="s">
        <v>988</v>
      </c>
      <c r="K290" s="1" t="s">
        <v>108</v>
      </c>
      <c r="L290" s="1" t="s">
        <v>109</v>
      </c>
      <c r="M290" s="1" t="s">
        <v>82</v>
      </c>
      <c r="N290" s="1" t="s">
        <v>989</v>
      </c>
      <c r="O290" s="1" t="s">
        <v>1001</v>
      </c>
      <c r="P290" s="1" t="s">
        <v>1002</v>
      </c>
      <c r="Q290" s="1" t="s">
        <v>1003</v>
      </c>
      <c r="R290" s="1" t="s">
        <v>1004</v>
      </c>
      <c r="S290" s="1" t="s">
        <v>78</v>
      </c>
      <c r="T290" s="1" t="s">
        <v>102</v>
      </c>
      <c r="U290" s="1" t="s">
        <v>114</v>
      </c>
      <c r="V290" s="1" t="s">
        <v>612</v>
      </c>
      <c r="W290" s="1" t="s">
        <v>90</v>
      </c>
      <c r="X290" s="1" t="s">
        <v>87</v>
      </c>
      <c r="Y290">
        <v>0</v>
      </c>
      <c r="Z290">
        <v>0</v>
      </c>
      <c r="AA290" s="1" t="s">
        <v>82</v>
      </c>
      <c r="AB290">
        <v>1470.95</v>
      </c>
      <c r="AC290" s="1" t="s">
        <v>115</v>
      </c>
      <c r="AD290">
        <v>1</v>
      </c>
      <c r="AE290" s="1" t="s">
        <v>78</v>
      </c>
      <c r="AF290">
        <v>0</v>
      </c>
      <c r="AG290" s="1" t="s">
        <v>78</v>
      </c>
      <c r="AH290" s="1" t="s">
        <v>82</v>
      </c>
      <c r="AI290" s="1" t="s">
        <v>89</v>
      </c>
      <c r="AJ290" s="1" t="s">
        <v>116</v>
      </c>
      <c r="AK290" s="1" t="s">
        <v>82</v>
      </c>
      <c r="AL290" s="1" t="s">
        <v>82</v>
      </c>
      <c r="AM290" s="1" t="s">
        <v>82</v>
      </c>
      <c r="AN290" s="1" t="s">
        <v>93</v>
      </c>
      <c r="AO290">
        <v>374</v>
      </c>
    </row>
    <row r="291" spans="1:41" x14ac:dyDescent="0.25">
      <c r="A291">
        <v>586</v>
      </c>
      <c r="B291" s="1" t="s">
        <v>999</v>
      </c>
      <c r="C291" s="2">
        <v>44515.483981481484</v>
      </c>
      <c r="D291" s="1" t="s">
        <v>1005</v>
      </c>
      <c r="E291">
        <v>289</v>
      </c>
      <c r="F291" s="1" t="s">
        <v>79</v>
      </c>
      <c r="G291" s="1" t="s">
        <v>235</v>
      </c>
      <c r="H291" s="1" t="s">
        <v>141</v>
      </c>
      <c r="I291" s="1" t="s">
        <v>987</v>
      </c>
      <c r="J291" s="1" t="s">
        <v>988</v>
      </c>
      <c r="K291" s="1" t="s">
        <v>392</v>
      </c>
      <c r="L291" s="1" t="s">
        <v>168</v>
      </c>
      <c r="M291" s="1" t="s">
        <v>82</v>
      </c>
      <c r="N291" s="1" t="s">
        <v>989</v>
      </c>
      <c r="O291" s="1" t="s">
        <v>1006</v>
      </c>
      <c r="P291" s="1" t="s">
        <v>1007</v>
      </c>
      <c r="Q291" s="1" t="s">
        <v>1008</v>
      </c>
      <c r="R291" s="1" t="s">
        <v>1009</v>
      </c>
      <c r="S291" s="1" t="s">
        <v>78</v>
      </c>
      <c r="T291" s="1" t="s">
        <v>102</v>
      </c>
      <c r="U291" s="1" t="s">
        <v>114</v>
      </c>
      <c r="V291" s="1" t="s">
        <v>1010</v>
      </c>
      <c r="W291" s="1" t="s">
        <v>90</v>
      </c>
      <c r="X291" s="1" t="s">
        <v>87</v>
      </c>
      <c r="Y291">
        <v>0</v>
      </c>
      <c r="Z291">
        <v>0</v>
      </c>
      <c r="AA291" s="1" t="s">
        <v>82</v>
      </c>
      <c r="AB291">
        <v>1443.32</v>
      </c>
      <c r="AC291" s="1" t="s">
        <v>405</v>
      </c>
      <c r="AD291">
        <v>1</v>
      </c>
      <c r="AE291" s="1" t="s">
        <v>78</v>
      </c>
      <c r="AF291">
        <v>0</v>
      </c>
      <c r="AG291" s="1" t="s">
        <v>101</v>
      </c>
      <c r="AH291" s="1" t="s">
        <v>82</v>
      </c>
      <c r="AI291" s="1" t="s">
        <v>82</v>
      </c>
      <c r="AJ291" s="1" t="s">
        <v>406</v>
      </c>
      <c r="AK291" s="1" t="s">
        <v>82</v>
      </c>
      <c r="AL291" s="1" t="s">
        <v>82</v>
      </c>
      <c r="AM291" s="1" t="s">
        <v>82</v>
      </c>
      <c r="AN291" s="1" t="s">
        <v>93</v>
      </c>
      <c r="AO291">
        <v>374</v>
      </c>
    </row>
    <row r="292" spans="1:41" x14ac:dyDescent="0.25">
      <c r="A292">
        <v>604</v>
      </c>
      <c r="B292" s="1" t="s">
        <v>77</v>
      </c>
      <c r="C292" s="2">
        <v>44487.779074074075</v>
      </c>
      <c r="D292" s="1" t="s">
        <v>1011</v>
      </c>
      <c r="E292">
        <v>402</v>
      </c>
      <c r="F292" s="1" t="s">
        <v>94</v>
      </c>
      <c r="G292" s="1" t="s">
        <v>385</v>
      </c>
      <c r="H292" s="1" t="s">
        <v>141</v>
      </c>
      <c r="I292" s="1" t="s">
        <v>987</v>
      </c>
      <c r="J292" s="1" t="s">
        <v>988</v>
      </c>
      <c r="K292" s="1" t="s">
        <v>328</v>
      </c>
      <c r="L292" s="1" t="s">
        <v>286</v>
      </c>
      <c r="M292" s="1" t="s">
        <v>82</v>
      </c>
      <c r="N292" s="1" t="s">
        <v>989</v>
      </c>
      <c r="O292" s="1" t="s">
        <v>1012</v>
      </c>
      <c r="P292" s="1" t="s">
        <v>1013</v>
      </c>
      <c r="Q292" s="1" t="s">
        <v>1014</v>
      </c>
      <c r="R292" s="1" t="s">
        <v>1015</v>
      </c>
      <c r="S292" s="1" t="s">
        <v>78</v>
      </c>
      <c r="T292" s="1" t="s">
        <v>102</v>
      </c>
      <c r="U292" s="1" t="s">
        <v>114</v>
      </c>
      <c r="V292" s="1" t="s">
        <v>620</v>
      </c>
      <c r="W292" s="1" t="s">
        <v>90</v>
      </c>
      <c r="X292" s="1" t="s">
        <v>87</v>
      </c>
      <c r="Y292">
        <v>0</v>
      </c>
      <c r="Z292">
        <v>0</v>
      </c>
      <c r="AA292" s="1" t="s">
        <v>82</v>
      </c>
      <c r="AB292">
        <v>1734.64</v>
      </c>
      <c r="AC292" s="1" t="s">
        <v>405</v>
      </c>
      <c r="AD292">
        <v>1</v>
      </c>
      <c r="AE292" s="1" t="s">
        <v>78</v>
      </c>
      <c r="AF292">
        <v>0</v>
      </c>
      <c r="AG292" s="1" t="s">
        <v>101</v>
      </c>
      <c r="AH292" s="1" t="s">
        <v>82</v>
      </c>
      <c r="AI292" s="1" t="s">
        <v>82</v>
      </c>
      <c r="AJ292" s="1" t="s">
        <v>406</v>
      </c>
      <c r="AK292" s="1" t="s">
        <v>82</v>
      </c>
      <c r="AL292" s="1" t="s">
        <v>82</v>
      </c>
      <c r="AM292" s="1" t="s">
        <v>82</v>
      </c>
      <c r="AN292" s="1" t="s">
        <v>93</v>
      </c>
      <c r="AO292">
        <v>374</v>
      </c>
    </row>
    <row r="293" spans="1:41" x14ac:dyDescent="0.25">
      <c r="A293">
        <v>280</v>
      </c>
      <c r="B293" s="1" t="s">
        <v>181</v>
      </c>
      <c r="C293" s="2">
        <v>44319.612361111111</v>
      </c>
      <c r="D293" s="1" t="s">
        <v>1016</v>
      </c>
      <c r="E293">
        <v>63</v>
      </c>
      <c r="F293" s="1" t="s">
        <v>79</v>
      </c>
      <c r="G293" s="1" t="s">
        <v>78</v>
      </c>
      <c r="H293" s="1" t="s">
        <v>141</v>
      </c>
      <c r="I293" s="1" t="s">
        <v>174</v>
      </c>
      <c r="J293" s="1" t="s">
        <v>1017</v>
      </c>
      <c r="K293" s="1" t="s">
        <v>123</v>
      </c>
      <c r="L293" s="1" t="s">
        <v>123</v>
      </c>
      <c r="M293" s="1" t="s">
        <v>82</v>
      </c>
      <c r="N293" s="1" t="s">
        <v>1018</v>
      </c>
      <c r="O293" s="1" t="s">
        <v>85</v>
      </c>
      <c r="P293" s="1" t="s">
        <v>1019</v>
      </c>
      <c r="Q293" s="1" t="s">
        <v>82</v>
      </c>
      <c r="R293" s="1" t="s">
        <v>1020</v>
      </c>
      <c r="S293" s="1" t="s">
        <v>82</v>
      </c>
      <c r="T293" s="1" t="s">
        <v>102</v>
      </c>
      <c r="U293" s="1" t="s">
        <v>114</v>
      </c>
      <c r="V293" s="1" t="s">
        <v>2046</v>
      </c>
      <c r="W293" s="1" t="s">
        <v>90</v>
      </c>
      <c r="X293" s="1" t="s">
        <v>102</v>
      </c>
      <c r="Y293">
        <v>0</v>
      </c>
      <c r="Z293">
        <v>0</v>
      </c>
      <c r="AA293" s="1" t="s">
        <v>82</v>
      </c>
      <c r="AB293">
        <v>1470.95</v>
      </c>
      <c r="AC293" s="1" t="s">
        <v>91</v>
      </c>
      <c r="AD293">
        <v>1</v>
      </c>
      <c r="AE293" s="1" t="s">
        <v>78</v>
      </c>
      <c r="AF293">
        <v>0</v>
      </c>
      <c r="AG293" s="1" t="s">
        <v>101</v>
      </c>
      <c r="AH293" s="1" t="s">
        <v>82</v>
      </c>
      <c r="AI293" s="1" t="s">
        <v>89</v>
      </c>
      <c r="AJ293" s="1" t="s">
        <v>127</v>
      </c>
      <c r="AK293" s="1" t="s">
        <v>82</v>
      </c>
      <c r="AL293" s="1" t="s">
        <v>1021</v>
      </c>
      <c r="AM293" s="1" t="s">
        <v>82</v>
      </c>
      <c r="AN293" s="1" t="s">
        <v>93</v>
      </c>
      <c r="AO293">
        <v>352</v>
      </c>
    </row>
    <row r="294" spans="1:41" x14ac:dyDescent="0.25">
      <c r="A294">
        <v>281</v>
      </c>
      <c r="B294" s="1" t="s">
        <v>181</v>
      </c>
      <c r="C294" s="2">
        <v>44319.612708333334</v>
      </c>
      <c r="D294" s="1" t="s">
        <v>1022</v>
      </c>
      <c r="E294">
        <v>63</v>
      </c>
      <c r="F294" s="1" t="s">
        <v>79</v>
      </c>
      <c r="G294" s="1" t="s">
        <v>78</v>
      </c>
      <c r="H294" s="1" t="s">
        <v>141</v>
      </c>
      <c r="I294" s="1" t="s">
        <v>174</v>
      </c>
      <c r="J294" s="1" t="s">
        <v>1017</v>
      </c>
      <c r="K294" s="1" t="s">
        <v>123</v>
      </c>
      <c r="L294" s="1" t="s">
        <v>123</v>
      </c>
      <c r="M294" s="1" t="s">
        <v>82</v>
      </c>
      <c r="N294" s="1" t="s">
        <v>1018</v>
      </c>
      <c r="O294" s="1" t="s">
        <v>85</v>
      </c>
      <c r="P294" s="1" t="s">
        <v>1023</v>
      </c>
      <c r="Q294" s="1" t="s">
        <v>82</v>
      </c>
      <c r="R294" s="1" t="s">
        <v>1024</v>
      </c>
      <c r="S294" s="1" t="s">
        <v>82</v>
      </c>
      <c r="T294" s="1" t="s">
        <v>102</v>
      </c>
      <c r="U294" s="1" t="s">
        <v>114</v>
      </c>
      <c r="V294" s="1" t="s">
        <v>2046</v>
      </c>
      <c r="W294" s="1" t="s">
        <v>90</v>
      </c>
      <c r="X294" s="1" t="s">
        <v>102</v>
      </c>
      <c r="Y294">
        <v>0</v>
      </c>
      <c r="Z294">
        <v>0</v>
      </c>
      <c r="AA294" s="1" t="s">
        <v>82</v>
      </c>
      <c r="AB294">
        <v>1470.95</v>
      </c>
      <c r="AC294" s="1" t="s">
        <v>91</v>
      </c>
      <c r="AD294">
        <v>1</v>
      </c>
      <c r="AE294" s="1" t="s">
        <v>78</v>
      </c>
      <c r="AF294">
        <v>0</v>
      </c>
      <c r="AG294" s="1" t="s">
        <v>101</v>
      </c>
      <c r="AH294" s="1" t="s">
        <v>82</v>
      </c>
      <c r="AI294" s="1" t="s">
        <v>89</v>
      </c>
      <c r="AJ294" s="1" t="s">
        <v>127</v>
      </c>
      <c r="AK294" s="1" t="s">
        <v>82</v>
      </c>
      <c r="AL294" s="1" t="s">
        <v>1021</v>
      </c>
      <c r="AM294" s="1" t="s">
        <v>82</v>
      </c>
      <c r="AN294" s="1" t="s">
        <v>93</v>
      </c>
      <c r="AO294">
        <v>352</v>
      </c>
    </row>
    <row r="295" spans="1:41" x14ac:dyDescent="0.25">
      <c r="A295">
        <v>279</v>
      </c>
      <c r="B295" s="1" t="s">
        <v>181</v>
      </c>
      <c r="C295" s="2">
        <v>44319.61478009259</v>
      </c>
      <c r="D295" s="1" t="s">
        <v>1025</v>
      </c>
      <c r="E295">
        <v>63</v>
      </c>
      <c r="F295" s="1" t="s">
        <v>79</v>
      </c>
      <c r="G295" s="1" t="s">
        <v>78</v>
      </c>
      <c r="H295" s="1" t="s">
        <v>141</v>
      </c>
      <c r="I295" s="1" t="s">
        <v>174</v>
      </c>
      <c r="J295" s="1" t="s">
        <v>1017</v>
      </c>
      <c r="K295" s="1" t="s">
        <v>123</v>
      </c>
      <c r="L295" s="1" t="s">
        <v>123</v>
      </c>
      <c r="M295" s="1" t="s">
        <v>82</v>
      </c>
      <c r="N295" s="1" t="s">
        <v>1018</v>
      </c>
      <c r="O295" s="1" t="s">
        <v>85</v>
      </c>
      <c r="P295" s="1" t="s">
        <v>1026</v>
      </c>
      <c r="Q295" s="1" t="s">
        <v>82</v>
      </c>
      <c r="R295" s="1" t="s">
        <v>1027</v>
      </c>
      <c r="S295" s="1" t="s">
        <v>82</v>
      </c>
      <c r="T295" s="1" t="s">
        <v>102</v>
      </c>
      <c r="U295" s="1" t="s">
        <v>114</v>
      </c>
      <c r="V295" s="1" t="s">
        <v>2046</v>
      </c>
      <c r="W295" s="1" t="s">
        <v>90</v>
      </c>
      <c r="X295" s="1" t="s">
        <v>102</v>
      </c>
      <c r="Y295">
        <v>0</v>
      </c>
      <c r="Z295">
        <v>0</v>
      </c>
      <c r="AA295" s="1" t="s">
        <v>82</v>
      </c>
      <c r="AB295">
        <v>1470.95</v>
      </c>
      <c r="AC295" s="1" t="s">
        <v>91</v>
      </c>
      <c r="AD295">
        <v>1</v>
      </c>
      <c r="AE295" s="1" t="s">
        <v>78</v>
      </c>
      <c r="AF295">
        <v>0</v>
      </c>
      <c r="AG295" s="1" t="s">
        <v>101</v>
      </c>
      <c r="AH295" s="1" t="s">
        <v>82</v>
      </c>
      <c r="AI295" s="1" t="s">
        <v>89</v>
      </c>
      <c r="AJ295" s="1" t="s">
        <v>127</v>
      </c>
      <c r="AK295" s="1" t="s">
        <v>82</v>
      </c>
      <c r="AL295" s="1" t="s">
        <v>1021</v>
      </c>
      <c r="AM295" s="1" t="s">
        <v>82</v>
      </c>
      <c r="AN295" s="1" t="s">
        <v>93</v>
      </c>
      <c r="AO295">
        <v>352</v>
      </c>
    </row>
    <row r="296" spans="1:41" x14ac:dyDescent="0.25">
      <c r="A296">
        <v>278</v>
      </c>
      <c r="B296" s="1" t="s">
        <v>181</v>
      </c>
      <c r="C296" s="2">
        <v>44319.616574074076</v>
      </c>
      <c r="D296" s="1" t="s">
        <v>1028</v>
      </c>
      <c r="E296">
        <v>63</v>
      </c>
      <c r="F296" s="1" t="s">
        <v>79</v>
      </c>
      <c r="G296" s="1" t="s">
        <v>78</v>
      </c>
      <c r="H296" s="1" t="s">
        <v>141</v>
      </c>
      <c r="I296" s="1" t="s">
        <v>174</v>
      </c>
      <c r="J296" s="1" t="s">
        <v>1017</v>
      </c>
      <c r="K296" s="1" t="s">
        <v>123</v>
      </c>
      <c r="L296" s="1" t="s">
        <v>123</v>
      </c>
      <c r="M296" s="1" t="s">
        <v>82</v>
      </c>
      <c r="N296" s="1" t="s">
        <v>1018</v>
      </c>
      <c r="O296" s="1" t="s">
        <v>85</v>
      </c>
      <c r="P296" s="1" t="s">
        <v>1029</v>
      </c>
      <c r="Q296" s="1" t="s">
        <v>82</v>
      </c>
      <c r="R296" s="1" t="s">
        <v>1030</v>
      </c>
      <c r="S296" s="1" t="s">
        <v>82</v>
      </c>
      <c r="T296" s="1" t="s">
        <v>102</v>
      </c>
      <c r="U296" s="1" t="s">
        <v>114</v>
      </c>
      <c r="V296" s="1" t="s">
        <v>2046</v>
      </c>
      <c r="W296" s="1" t="s">
        <v>90</v>
      </c>
      <c r="X296" s="1" t="s">
        <v>102</v>
      </c>
      <c r="Y296">
        <v>0</v>
      </c>
      <c r="Z296">
        <v>0</v>
      </c>
      <c r="AA296" s="1" t="s">
        <v>82</v>
      </c>
      <c r="AB296">
        <v>1470.95</v>
      </c>
      <c r="AC296" s="1" t="s">
        <v>91</v>
      </c>
      <c r="AD296">
        <v>1</v>
      </c>
      <c r="AE296" s="1" t="s">
        <v>78</v>
      </c>
      <c r="AF296">
        <v>0</v>
      </c>
      <c r="AG296" s="1" t="s">
        <v>101</v>
      </c>
      <c r="AH296" s="1" t="s">
        <v>82</v>
      </c>
      <c r="AI296" s="1" t="s">
        <v>89</v>
      </c>
      <c r="AJ296" s="1" t="s">
        <v>127</v>
      </c>
      <c r="AK296" s="1" t="s">
        <v>82</v>
      </c>
      <c r="AL296" s="1" t="s">
        <v>1021</v>
      </c>
      <c r="AM296" s="1" t="s">
        <v>82</v>
      </c>
      <c r="AN296" s="1" t="s">
        <v>93</v>
      </c>
      <c r="AO296">
        <v>352</v>
      </c>
    </row>
    <row r="297" spans="1:41" x14ac:dyDescent="0.25">
      <c r="A297">
        <v>277</v>
      </c>
      <c r="B297" s="1" t="s">
        <v>181</v>
      </c>
      <c r="C297" s="2">
        <v>44319.619780092595</v>
      </c>
      <c r="D297" s="1" t="s">
        <v>1031</v>
      </c>
      <c r="E297">
        <v>63</v>
      </c>
      <c r="F297" s="1" t="s">
        <v>79</v>
      </c>
      <c r="G297" s="1" t="s">
        <v>78</v>
      </c>
      <c r="H297" s="1" t="s">
        <v>141</v>
      </c>
      <c r="I297" s="1" t="s">
        <v>174</v>
      </c>
      <c r="J297" s="1" t="s">
        <v>1017</v>
      </c>
      <c r="K297" s="1" t="s">
        <v>123</v>
      </c>
      <c r="L297" s="1" t="s">
        <v>123</v>
      </c>
      <c r="M297" s="1" t="s">
        <v>82</v>
      </c>
      <c r="N297" s="1" t="s">
        <v>1018</v>
      </c>
      <c r="O297" s="1" t="s">
        <v>85</v>
      </c>
      <c r="P297" s="1" t="s">
        <v>1032</v>
      </c>
      <c r="Q297" s="1" t="s">
        <v>82</v>
      </c>
      <c r="R297" s="1" t="s">
        <v>1033</v>
      </c>
      <c r="S297" s="1" t="s">
        <v>82</v>
      </c>
      <c r="T297" s="1" t="s">
        <v>102</v>
      </c>
      <c r="U297" s="1" t="s">
        <v>114</v>
      </c>
      <c r="V297" s="1" t="s">
        <v>2046</v>
      </c>
      <c r="W297" s="1" t="s">
        <v>90</v>
      </c>
      <c r="X297" s="1" t="s">
        <v>102</v>
      </c>
      <c r="Y297">
        <v>0</v>
      </c>
      <c r="Z297">
        <v>0</v>
      </c>
      <c r="AA297" s="1" t="s">
        <v>82</v>
      </c>
      <c r="AB297">
        <v>1470.95</v>
      </c>
      <c r="AC297" s="1" t="s">
        <v>91</v>
      </c>
      <c r="AD297">
        <v>1</v>
      </c>
      <c r="AE297" s="1" t="s">
        <v>78</v>
      </c>
      <c r="AF297">
        <v>0</v>
      </c>
      <c r="AG297" s="1" t="s">
        <v>101</v>
      </c>
      <c r="AH297" s="1" t="s">
        <v>82</v>
      </c>
      <c r="AI297" s="1" t="s">
        <v>89</v>
      </c>
      <c r="AJ297" s="1" t="s">
        <v>127</v>
      </c>
      <c r="AK297" s="1" t="s">
        <v>82</v>
      </c>
      <c r="AL297" s="1" t="s">
        <v>1021</v>
      </c>
      <c r="AM297" s="1" t="s">
        <v>82</v>
      </c>
      <c r="AN297" s="1" t="s">
        <v>93</v>
      </c>
      <c r="AO297">
        <v>352</v>
      </c>
    </row>
    <row r="298" spans="1:41" x14ac:dyDescent="0.25">
      <c r="A298">
        <v>276</v>
      </c>
      <c r="B298" s="1" t="s">
        <v>181</v>
      </c>
      <c r="C298" s="2">
        <v>44319.623263888891</v>
      </c>
      <c r="D298" s="1" t="s">
        <v>1034</v>
      </c>
      <c r="E298">
        <v>63</v>
      </c>
      <c r="F298" s="1" t="s">
        <v>79</v>
      </c>
      <c r="G298" s="1" t="s">
        <v>78</v>
      </c>
      <c r="H298" s="1" t="s">
        <v>141</v>
      </c>
      <c r="I298" s="1" t="s">
        <v>174</v>
      </c>
      <c r="J298" s="1" t="s">
        <v>1017</v>
      </c>
      <c r="K298" s="1" t="s">
        <v>123</v>
      </c>
      <c r="L298" s="1" t="s">
        <v>123</v>
      </c>
      <c r="M298" s="1" t="s">
        <v>82</v>
      </c>
      <c r="N298" s="1" t="s">
        <v>1018</v>
      </c>
      <c r="O298" s="1" t="s">
        <v>85</v>
      </c>
      <c r="P298" s="1" t="s">
        <v>1035</v>
      </c>
      <c r="Q298" s="1" t="s">
        <v>82</v>
      </c>
      <c r="R298" s="1" t="s">
        <v>1036</v>
      </c>
      <c r="S298" s="1" t="s">
        <v>82</v>
      </c>
      <c r="T298" s="1" t="s">
        <v>102</v>
      </c>
      <c r="U298" s="1" t="s">
        <v>114</v>
      </c>
      <c r="V298" s="1" t="s">
        <v>2046</v>
      </c>
      <c r="W298" s="1" t="s">
        <v>90</v>
      </c>
      <c r="X298" s="1" t="s">
        <v>102</v>
      </c>
      <c r="Y298">
        <v>0</v>
      </c>
      <c r="Z298">
        <v>0</v>
      </c>
      <c r="AA298" s="1" t="s">
        <v>82</v>
      </c>
      <c r="AB298">
        <v>1470.95</v>
      </c>
      <c r="AC298" s="1" t="s">
        <v>91</v>
      </c>
      <c r="AD298">
        <v>1</v>
      </c>
      <c r="AE298" s="1" t="s">
        <v>78</v>
      </c>
      <c r="AF298">
        <v>0</v>
      </c>
      <c r="AG298" s="1" t="s">
        <v>101</v>
      </c>
      <c r="AH298" s="1" t="s">
        <v>82</v>
      </c>
      <c r="AI298" s="1" t="s">
        <v>89</v>
      </c>
      <c r="AJ298" s="1" t="s">
        <v>127</v>
      </c>
      <c r="AK298" s="1" t="s">
        <v>82</v>
      </c>
      <c r="AL298" s="1" t="s">
        <v>1021</v>
      </c>
      <c r="AM298" s="1" t="s">
        <v>82</v>
      </c>
      <c r="AN298" s="1" t="s">
        <v>93</v>
      </c>
      <c r="AO298">
        <v>352</v>
      </c>
    </row>
    <row r="299" spans="1:41" x14ac:dyDescent="0.25">
      <c r="A299">
        <v>275</v>
      </c>
      <c r="B299" s="1" t="s">
        <v>181</v>
      </c>
      <c r="C299" s="2">
        <v>44319.624884259261</v>
      </c>
      <c r="D299" s="1" t="s">
        <v>1037</v>
      </c>
      <c r="E299">
        <v>63</v>
      </c>
      <c r="F299" s="1" t="s">
        <v>79</v>
      </c>
      <c r="G299" s="1" t="s">
        <v>78</v>
      </c>
      <c r="H299" s="1" t="s">
        <v>141</v>
      </c>
      <c r="I299" s="1" t="s">
        <v>174</v>
      </c>
      <c r="J299" s="1" t="s">
        <v>1017</v>
      </c>
      <c r="K299" s="1" t="s">
        <v>123</v>
      </c>
      <c r="L299" s="1" t="s">
        <v>123</v>
      </c>
      <c r="M299" s="1" t="s">
        <v>82</v>
      </c>
      <c r="N299" s="1" t="s">
        <v>1018</v>
      </c>
      <c r="O299" s="1" t="s">
        <v>85</v>
      </c>
      <c r="P299" s="1" t="s">
        <v>1038</v>
      </c>
      <c r="Q299" s="1" t="s">
        <v>82</v>
      </c>
      <c r="R299" s="1" t="s">
        <v>1039</v>
      </c>
      <c r="S299" s="1" t="s">
        <v>82</v>
      </c>
      <c r="T299" s="1" t="s">
        <v>102</v>
      </c>
      <c r="U299" s="1" t="s">
        <v>114</v>
      </c>
      <c r="V299" s="1" t="s">
        <v>2046</v>
      </c>
      <c r="W299" s="1" t="s">
        <v>90</v>
      </c>
      <c r="X299" s="1" t="s">
        <v>102</v>
      </c>
      <c r="Y299">
        <v>0</v>
      </c>
      <c r="Z299">
        <v>0</v>
      </c>
      <c r="AA299" s="1" t="s">
        <v>82</v>
      </c>
      <c r="AB299">
        <v>1470.95</v>
      </c>
      <c r="AC299" s="1" t="s">
        <v>91</v>
      </c>
      <c r="AD299">
        <v>1</v>
      </c>
      <c r="AE299" s="1" t="s">
        <v>78</v>
      </c>
      <c r="AF299">
        <v>0</v>
      </c>
      <c r="AG299" s="1" t="s">
        <v>101</v>
      </c>
      <c r="AH299" s="1" t="s">
        <v>82</v>
      </c>
      <c r="AI299" s="1" t="s">
        <v>89</v>
      </c>
      <c r="AJ299" s="1" t="s">
        <v>127</v>
      </c>
      <c r="AK299" s="1" t="s">
        <v>82</v>
      </c>
      <c r="AL299" s="1" t="s">
        <v>1021</v>
      </c>
      <c r="AM299" s="1" t="s">
        <v>82</v>
      </c>
      <c r="AN299" s="1" t="s">
        <v>93</v>
      </c>
      <c r="AO299">
        <v>352</v>
      </c>
    </row>
    <row r="300" spans="1:41" x14ac:dyDescent="0.25">
      <c r="A300">
        <v>291</v>
      </c>
      <c r="B300" s="1" t="s">
        <v>153</v>
      </c>
      <c r="C300" s="2">
        <v>44281.58184027778</v>
      </c>
      <c r="D300" s="1" t="s">
        <v>1040</v>
      </c>
      <c r="E300">
        <v>182</v>
      </c>
      <c r="F300" s="1" t="s">
        <v>79</v>
      </c>
      <c r="G300" s="1" t="s">
        <v>82</v>
      </c>
      <c r="H300" s="1" t="s">
        <v>106</v>
      </c>
      <c r="I300" s="1" t="s">
        <v>1041</v>
      </c>
      <c r="J300" s="1" t="s">
        <v>82</v>
      </c>
      <c r="K300" s="1" t="s">
        <v>82</v>
      </c>
      <c r="L300" s="1" t="s">
        <v>1042</v>
      </c>
      <c r="M300" s="1" t="s">
        <v>1041</v>
      </c>
      <c r="N300" s="1" t="s">
        <v>1043</v>
      </c>
      <c r="O300" s="1" t="s">
        <v>550</v>
      </c>
      <c r="P300" s="1" t="s">
        <v>1044</v>
      </c>
      <c r="Q300" s="1" t="s">
        <v>82</v>
      </c>
      <c r="R300" s="1" t="s">
        <v>82</v>
      </c>
      <c r="S300" s="1" t="s">
        <v>82</v>
      </c>
      <c r="T300" s="1" t="s">
        <v>87</v>
      </c>
      <c r="U300" s="1" t="s">
        <v>88</v>
      </c>
      <c r="V300" s="1" t="s">
        <v>82</v>
      </c>
      <c r="W300" s="1" t="s">
        <v>90</v>
      </c>
      <c r="X300" s="1" t="s">
        <v>87</v>
      </c>
      <c r="Y300">
        <v>0</v>
      </c>
      <c r="Z300">
        <v>0</v>
      </c>
      <c r="AA300" s="1" t="s">
        <v>82</v>
      </c>
      <c r="AB300">
        <v>1850</v>
      </c>
      <c r="AC300" s="1" t="s">
        <v>1042</v>
      </c>
      <c r="AD300">
        <v>1</v>
      </c>
      <c r="AE300" s="1" t="s">
        <v>78</v>
      </c>
      <c r="AF300">
        <v>2024.79</v>
      </c>
      <c r="AG300" s="1" t="s">
        <v>82</v>
      </c>
      <c r="AH300" s="1" t="s">
        <v>82</v>
      </c>
      <c r="AI300" s="1" t="s">
        <v>89</v>
      </c>
      <c r="AJ300" s="1" t="s">
        <v>1045</v>
      </c>
      <c r="AK300" s="1" t="s">
        <v>2047</v>
      </c>
      <c r="AL300" s="1" t="s">
        <v>82</v>
      </c>
      <c r="AM300" s="1" t="s">
        <v>82</v>
      </c>
      <c r="AN300" s="1" t="s">
        <v>93</v>
      </c>
      <c r="AO300">
        <v>24</v>
      </c>
    </row>
    <row r="301" spans="1:41" x14ac:dyDescent="0.25">
      <c r="A301">
        <v>307</v>
      </c>
      <c r="B301" s="1" t="s">
        <v>153</v>
      </c>
      <c r="C301" s="2">
        <v>44150.667384259257</v>
      </c>
      <c r="D301" s="1" t="s">
        <v>1046</v>
      </c>
      <c r="E301">
        <v>194</v>
      </c>
      <c r="F301" s="1" t="s">
        <v>79</v>
      </c>
      <c r="G301" s="1" t="s">
        <v>129</v>
      </c>
      <c r="H301" s="1" t="s">
        <v>141</v>
      </c>
      <c r="I301" s="1" t="s">
        <v>109</v>
      </c>
      <c r="J301" s="1" t="s">
        <v>878</v>
      </c>
      <c r="K301" s="1" t="s">
        <v>82</v>
      </c>
      <c r="L301" s="1" t="s">
        <v>82</v>
      </c>
      <c r="M301" s="1" t="s">
        <v>82</v>
      </c>
      <c r="N301" s="1" t="s">
        <v>1047</v>
      </c>
      <c r="O301" s="1" t="s">
        <v>132</v>
      </c>
      <c r="P301" s="1" t="s">
        <v>1048</v>
      </c>
      <c r="Q301" s="1" t="s">
        <v>82</v>
      </c>
      <c r="R301" s="1" t="s">
        <v>1049</v>
      </c>
      <c r="S301" s="1" t="s">
        <v>82</v>
      </c>
      <c r="T301" s="1" t="s">
        <v>102</v>
      </c>
      <c r="U301" s="1" t="s">
        <v>114</v>
      </c>
      <c r="V301" s="1" t="s">
        <v>2048</v>
      </c>
      <c r="W301" s="1" t="s">
        <v>90</v>
      </c>
      <c r="X301" s="1" t="s">
        <v>102</v>
      </c>
      <c r="Y301">
        <v>0</v>
      </c>
      <c r="Z301">
        <v>0</v>
      </c>
      <c r="AA301" s="1" t="s">
        <v>82</v>
      </c>
      <c r="AB301">
        <v>1559.75</v>
      </c>
      <c r="AC301" s="1" t="s">
        <v>825</v>
      </c>
      <c r="AD301">
        <v>1</v>
      </c>
      <c r="AE301" s="1" t="s">
        <v>78</v>
      </c>
      <c r="AF301">
        <v>0</v>
      </c>
      <c r="AG301" s="1" t="s">
        <v>82</v>
      </c>
      <c r="AH301" s="1" t="s">
        <v>82</v>
      </c>
      <c r="AI301" s="1" t="s">
        <v>82</v>
      </c>
      <c r="AJ301" s="1" t="s">
        <v>826</v>
      </c>
      <c r="AK301" s="1" t="s">
        <v>82</v>
      </c>
      <c r="AL301" s="1" t="s">
        <v>82</v>
      </c>
      <c r="AM301" s="1" t="s">
        <v>82</v>
      </c>
      <c r="AN301" s="1" t="s">
        <v>93</v>
      </c>
      <c r="AO301">
        <v>39</v>
      </c>
    </row>
    <row r="302" spans="1:41" x14ac:dyDescent="0.25">
      <c r="A302">
        <v>306</v>
      </c>
      <c r="B302" s="1" t="s">
        <v>153</v>
      </c>
      <c r="C302" s="2">
        <v>44152.69972222222</v>
      </c>
      <c r="D302" s="1" t="s">
        <v>1050</v>
      </c>
      <c r="E302">
        <v>194</v>
      </c>
      <c r="F302" s="1" t="s">
        <v>79</v>
      </c>
      <c r="G302" s="1" t="s">
        <v>129</v>
      </c>
      <c r="H302" s="1" t="s">
        <v>141</v>
      </c>
      <c r="I302" s="1" t="s">
        <v>884</v>
      </c>
      <c r="J302" s="1" t="s">
        <v>885</v>
      </c>
      <c r="K302" s="1" t="s">
        <v>82</v>
      </c>
      <c r="L302" s="1" t="s">
        <v>82</v>
      </c>
      <c r="M302" s="1" t="s">
        <v>82</v>
      </c>
      <c r="N302" s="1" t="s">
        <v>1047</v>
      </c>
      <c r="O302" s="1" t="s">
        <v>132</v>
      </c>
      <c r="P302" s="1" t="s">
        <v>1051</v>
      </c>
      <c r="Q302" s="1" t="s">
        <v>82</v>
      </c>
      <c r="R302" s="1" t="s">
        <v>1052</v>
      </c>
      <c r="S302" s="1" t="s">
        <v>82</v>
      </c>
      <c r="T302" s="1" t="s">
        <v>102</v>
      </c>
      <c r="U302" s="1" t="s">
        <v>114</v>
      </c>
      <c r="V302" s="1" t="s">
        <v>2048</v>
      </c>
      <c r="W302" s="1" t="s">
        <v>90</v>
      </c>
      <c r="X302" s="1" t="s">
        <v>102</v>
      </c>
      <c r="Y302">
        <v>0</v>
      </c>
      <c r="Z302">
        <v>0</v>
      </c>
      <c r="AA302" s="1" t="s">
        <v>82</v>
      </c>
      <c r="AB302">
        <v>1559.75</v>
      </c>
      <c r="AC302" s="1" t="s">
        <v>825</v>
      </c>
      <c r="AD302">
        <v>1</v>
      </c>
      <c r="AE302" s="1" t="s">
        <v>78</v>
      </c>
      <c r="AF302">
        <v>0</v>
      </c>
      <c r="AG302" s="1" t="s">
        <v>82</v>
      </c>
      <c r="AH302" s="1" t="s">
        <v>82</v>
      </c>
      <c r="AI302" s="1" t="s">
        <v>82</v>
      </c>
      <c r="AJ302" s="1" t="s">
        <v>826</v>
      </c>
      <c r="AK302" s="1" t="s">
        <v>82</v>
      </c>
      <c r="AL302" s="1" t="s">
        <v>82</v>
      </c>
      <c r="AM302" s="1" t="s">
        <v>82</v>
      </c>
      <c r="AN302" s="1" t="s">
        <v>93</v>
      </c>
      <c r="AO302">
        <v>39</v>
      </c>
    </row>
    <row r="303" spans="1:41" x14ac:dyDescent="0.25">
      <c r="A303">
        <v>385</v>
      </c>
      <c r="B303" s="1" t="s">
        <v>77</v>
      </c>
      <c r="C303" s="2">
        <v>44468.657071759262</v>
      </c>
      <c r="D303" s="1" t="s">
        <v>1053</v>
      </c>
      <c r="E303">
        <v>221</v>
      </c>
      <c r="F303" s="1" t="s">
        <v>154</v>
      </c>
      <c r="G303" s="1" t="s">
        <v>529</v>
      </c>
      <c r="H303" s="1" t="s">
        <v>141</v>
      </c>
      <c r="I303" s="1" t="s">
        <v>895</v>
      </c>
      <c r="J303" s="1" t="s">
        <v>896</v>
      </c>
      <c r="K303" s="1" t="s">
        <v>82</v>
      </c>
      <c r="L303" s="1" t="s">
        <v>831</v>
      </c>
      <c r="M303" s="1" t="s">
        <v>82</v>
      </c>
      <c r="N303" s="1" t="s">
        <v>1047</v>
      </c>
      <c r="O303" s="1" t="s">
        <v>585</v>
      </c>
      <c r="P303" s="1" t="s">
        <v>1054</v>
      </c>
      <c r="Q303" s="1" t="s">
        <v>78</v>
      </c>
      <c r="R303" s="1" t="s">
        <v>880</v>
      </c>
      <c r="S303" s="1" t="s">
        <v>78</v>
      </c>
      <c r="T303" s="1" t="s">
        <v>102</v>
      </c>
      <c r="U303" s="1" t="s">
        <v>114</v>
      </c>
      <c r="V303" s="1" t="s">
        <v>2049</v>
      </c>
      <c r="W303" s="1" t="s">
        <v>90</v>
      </c>
      <c r="X303" s="1" t="s">
        <v>87</v>
      </c>
      <c r="Y303">
        <v>0</v>
      </c>
      <c r="Z303">
        <v>0</v>
      </c>
      <c r="AA303" s="1" t="s">
        <v>82</v>
      </c>
      <c r="AB303">
        <v>2411.7600000000002</v>
      </c>
      <c r="AC303" s="1" t="s">
        <v>1055</v>
      </c>
      <c r="AD303">
        <v>1</v>
      </c>
      <c r="AE303" s="1" t="s">
        <v>78</v>
      </c>
      <c r="AF303">
        <v>0</v>
      </c>
      <c r="AG303" s="1" t="s">
        <v>78</v>
      </c>
      <c r="AH303" s="1" t="s">
        <v>82</v>
      </c>
      <c r="AI303" s="1" t="s">
        <v>82</v>
      </c>
      <c r="AJ303" s="1" t="s">
        <v>101</v>
      </c>
      <c r="AK303" s="1" t="s">
        <v>82</v>
      </c>
      <c r="AL303" s="1" t="s">
        <v>82</v>
      </c>
      <c r="AM303" s="1" t="s">
        <v>1056</v>
      </c>
      <c r="AN303" s="1" t="s">
        <v>93</v>
      </c>
      <c r="AO303">
        <v>39</v>
      </c>
    </row>
    <row r="304" spans="1:41" x14ac:dyDescent="0.25">
      <c r="A304">
        <v>177</v>
      </c>
      <c r="B304" s="1" t="s">
        <v>153</v>
      </c>
      <c r="C304" s="2">
        <v>44214.892210648148</v>
      </c>
      <c r="D304" s="1" t="s">
        <v>1057</v>
      </c>
      <c r="E304">
        <v>185</v>
      </c>
      <c r="F304" s="1" t="s">
        <v>94</v>
      </c>
      <c r="G304" s="1" t="s">
        <v>117</v>
      </c>
      <c r="H304" s="1" t="s">
        <v>141</v>
      </c>
      <c r="I304" s="1" t="s">
        <v>895</v>
      </c>
      <c r="J304" s="1" t="s">
        <v>896</v>
      </c>
      <c r="K304" s="1" t="s">
        <v>97</v>
      </c>
      <c r="L304" s="1" t="s">
        <v>97</v>
      </c>
      <c r="M304" s="1" t="s">
        <v>82</v>
      </c>
      <c r="N304" s="1" t="s">
        <v>1047</v>
      </c>
      <c r="O304" s="1" t="s">
        <v>99</v>
      </c>
      <c r="P304" s="1" t="s">
        <v>1058</v>
      </c>
      <c r="Q304" s="1" t="s">
        <v>82</v>
      </c>
      <c r="R304" s="1" t="s">
        <v>1059</v>
      </c>
      <c r="S304" s="1" t="s">
        <v>82</v>
      </c>
      <c r="T304" s="1" t="s">
        <v>102</v>
      </c>
      <c r="U304" s="1" t="s">
        <v>114</v>
      </c>
      <c r="V304" s="1" t="s">
        <v>2050</v>
      </c>
      <c r="W304" s="1" t="s">
        <v>90</v>
      </c>
      <c r="X304" s="1" t="s">
        <v>102</v>
      </c>
      <c r="Y304">
        <v>0</v>
      </c>
      <c r="Z304">
        <v>0</v>
      </c>
      <c r="AA304" s="1" t="s">
        <v>82</v>
      </c>
      <c r="AB304">
        <v>1450</v>
      </c>
      <c r="AC304" s="1" t="s">
        <v>104</v>
      </c>
      <c r="AD304">
        <v>1</v>
      </c>
      <c r="AE304" s="1" t="s">
        <v>78</v>
      </c>
      <c r="AF304">
        <v>0</v>
      </c>
      <c r="AG304" s="1" t="s">
        <v>82</v>
      </c>
      <c r="AH304" s="1" t="s">
        <v>82</v>
      </c>
      <c r="AI304" s="1" t="s">
        <v>89</v>
      </c>
      <c r="AJ304" s="1" t="s">
        <v>105</v>
      </c>
      <c r="AK304" s="1" t="s">
        <v>2051</v>
      </c>
      <c r="AL304" s="1" t="s">
        <v>82</v>
      </c>
      <c r="AM304" s="1" t="s">
        <v>82</v>
      </c>
      <c r="AN304" s="1" t="s">
        <v>93</v>
      </c>
      <c r="AO304">
        <v>39</v>
      </c>
    </row>
    <row r="305" spans="1:41" x14ac:dyDescent="0.25">
      <c r="A305">
        <v>386</v>
      </c>
      <c r="B305" s="1" t="s">
        <v>153</v>
      </c>
      <c r="C305" s="2">
        <v>44150.646597222221</v>
      </c>
      <c r="D305" s="1" t="s">
        <v>1060</v>
      </c>
      <c r="E305">
        <v>152</v>
      </c>
      <c r="F305" s="1" t="s">
        <v>79</v>
      </c>
      <c r="G305" s="1" t="s">
        <v>134</v>
      </c>
      <c r="H305" s="1" t="s">
        <v>141</v>
      </c>
      <c r="I305" s="1" t="s">
        <v>895</v>
      </c>
      <c r="J305" s="1" t="s">
        <v>896</v>
      </c>
      <c r="K305" s="1" t="s">
        <v>82</v>
      </c>
      <c r="L305" s="1" t="s">
        <v>131</v>
      </c>
      <c r="M305" s="1" t="s">
        <v>82</v>
      </c>
      <c r="N305" s="1" t="s">
        <v>1047</v>
      </c>
      <c r="O305" s="1" t="s">
        <v>2021</v>
      </c>
      <c r="P305" s="1" t="s">
        <v>1061</v>
      </c>
      <c r="Q305" s="1" t="s">
        <v>82</v>
      </c>
      <c r="R305" s="1" t="s">
        <v>1062</v>
      </c>
      <c r="S305" s="1" t="s">
        <v>82</v>
      </c>
      <c r="T305" s="1" t="s">
        <v>102</v>
      </c>
      <c r="U305" s="1" t="s">
        <v>114</v>
      </c>
      <c r="V305" s="1" t="s">
        <v>2052</v>
      </c>
      <c r="W305" s="1" t="s">
        <v>90</v>
      </c>
      <c r="X305" s="1" t="s">
        <v>102</v>
      </c>
      <c r="Y305">
        <v>0</v>
      </c>
      <c r="Z305">
        <v>0</v>
      </c>
      <c r="AA305" s="1" t="s">
        <v>82</v>
      </c>
      <c r="AB305">
        <v>1619.26</v>
      </c>
      <c r="AC305" s="1" t="s">
        <v>588</v>
      </c>
      <c r="AD305">
        <v>1</v>
      </c>
      <c r="AE305" s="1" t="s">
        <v>78</v>
      </c>
      <c r="AF305">
        <v>0</v>
      </c>
      <c r="AG305" s="1" t="s">
        <v>82</v>
      </c>
      <c r="AH305" s="1" t="s">
        <v>82</v>
      </c>
      <c r="AI305" s="1" t="s">
        <v>82</v>
      </c>
      <c r="AJ305" s="1" t="s">
        <v>101</v>
      </c>
      <c r="AK305" s="1" t="s">
        <v>82</v>
      </c>
      <c r="AL305" s="1" t="s">
        <v>82</v>
      </c>
      <c r="AM305" s="1" t="s">
        <v>82</v>
      </c>
      <c r="AN305" s="1" t="s">
        <v>93</v>
      </c>
      <c r="AO305">
        <v>39</v>
      </c>
    </row>
    <row r="306" spans="1:41" x14ac:dyDescent="0.25">
      <c r="A306">
        <v>387</v>
      </c>
      <c r="B306" s="1" t="s">
        <v>153</v>
      </c>
      <c r="C306" s="2">
        <v>44214.892881944441</v>
      </c>
      <c r="D306" s="1" t="s">
        <v>1063</v>
      </c>
      <c r="E306">
        <v>194</v>
      </c>
      <c r="F306" s="1" t="s">
        <v>79</v>
      </c>
      <c r="G306" s="1" t="s">
        <v>135</v>
      </c>
      <c r="H306" s="1" t="s">
        <v>141</v>
      </c>
      <c r="I306" s="1" t="s">
        <v>895</v>
      </c>
      <c r="J306" s="1" t="s">
        <v>896</v>
      </c>
      <c r="K306" s="1" t="s">
        <v>82</v>
      </c>
      <c r="L306" s="1" t="s">
        <v>131</v>
      </c>
      <c r="M306" s="1" t="s">
        <v>82</v>
      </c>
      <c r="N306" s="1" t="s">
        <v>1047</v>
      </c>
      <c r="O306" s="1" t="s">
        <v>132</v>
      </c>
      <c r="P306" s="1" t="s">
        <v>1064</v>
      </c>
      <c r="Q306" s="1" t="s">
        <v>82</v>
      </c>
      <c r="R306" s="1" t="s">
        <v>1065</v>
      </c>
      <c r="S306" s="1" t="s">
        <v>82</v>
      </c>
      <c r="T306" s="1" t="s">
        <v>102</v>
      </c>
      <c r="U306" s="1" t="s">
        <v>114</v>
      </c>
      <c r="V306" s="1" t="s">
        <v>2048</v>
      </c>
      <c r="W306" s="1" t="s">
        <v>90</v>
      </c>
      <c r="X306" s="1" t="s">
        <v>102</v>
      </c>
      <c r="Y306">
        <v>0</v>
      </c>
      <c r="Z306">
        <v>0</v>
      </c>
      <c r="AA306" s="1" t="s">
        <v>82</v>
      </c>
      <c r="AB306">
        <v>1559.75</v>
      </c>
      <c r="AC306" s="1" t="s">
        <v>588</v>
      </c>
      <c r="AD306">
        <v>1</v>
      </c>
      <c r="AE306" s="1" t="s">
        <v>78</v>
      </c>
      <c r="AF306">
        <v>0</v>
      </c>
      <c r="AG306" s="1" t="s">
        <v>82</v>
      </c>
      <c r="AH306" s="1" t="s">
        <v>82</v>
      </c>
      <c r="AI306" s="1" t="s">
        <v>82</v>
      </c>
      <c r="AJ306" s="1" t="s">
        <v>101</v>
      </c>
      <c r="AK306" s="1" t="s">
        <v>2053</v>
      </c>
      <c r="AL306" s="1" t="s">
        <v>2054</v>
      </c>
      <c r="AM306" s="1" t="s">
        <v>82</v>
      </c>
      <c r="AN306" s="1" t="s">
        <v>93</v>
      </c>
      <c r="AO306">
        <v>39</v>
      </c>
    </row>
    <row r="307" spans="1:41" x14ac:dyDescent="0.25">
      <c r="A307">
        <v>388</v>
      </c>
      <c r="B307" s="1" t="s">
        <v>153</v>
      </c>
      <c r="C307" s="2">
        <v>44150.647349537037</v>
      </c>
      <c r="D307" s="1" t="s">
        <v>1066</v>
      </c>
      <c r="E307">
        <v>224</v>
      </c>
      <c r="F307" s="1" t="s">
        <v>154</v>
      </c>
      <c r="G307" s="1" t="s">
        <v>135</v>
      </c>
      <c r="H307" s="1" t="s">
        <v>141</v>
      </c>
      <c r="I307" s="1" t="s">
        <v>895</v>
      </c>
      <c r="J307" s="1" t="s">
        <v>896</v>
      </c>
      <c r="K307" s="1" t="s">
        <v>82</v>
      </c>
      <c r="L307" s="1" t="s">
        <v>131</v>
      </c>
      <c r="M307" s="1" t="s">
        <v>82</v>
      </c>
      <c r="N307" s="1" t="s">
        <v>1047</v>
      </c>
      <c r="O307" s="1" t="s">
        <v>2042</v>
      </c>
      <c r="P307" s="1" t="s">
        <v>1067</v>
      </c>
      <c r="Q307" s="1" t="s">
        <v>82</v>
      </c>
      <c r="R307" s="1" t="s">
        <v>880</v>
      </c>
      <c r="S307" s="1" t="s">
        <v>82</v>
      </c>
      <c r="T307" s="1" t="s">
        <v>102</v>
      </c>
      <c r="U307" s="1" t="s">
        <v>114</v>
      </c>
      <c r="V307" s="1" t="s">
        <v>2055</v>
      </c>
      <c r="W307" s="1" t="s">
        <v>90</v>
      </c>
      <c r="X307" s="1" t="s">
        <v>102</v>
      </c>
      <c r="Y307">
        <v>0</v>
      </c>
      <c r="Z307">
        <v>0</v>
      </c>
      <c r="AA307" s="1" t="s">
        <v>82</v>
      </c>
      <c r="AB307">
        <v>1712</v>
      </c>
      <c r="AC307" s="1" t="s">
        <v>588</v>
      </c>
      <c r="AD307">
        <v>1</v>
      </c>
      <c r="AE307" s="1" t="s">
        <v>78</v>
      </c>
      <c r="AF307">
        <v>0</v>
      </c>
      <c r="AG307" s="1" t="s">
        <v>82</v>
      </c>
      <c r="AH307" s="1" t="s">
        <v>82</v>
      </c>
      <c r="AI307" s="1" t="s">
        <v>82</v>
      </c>
      <c r="AJ307" s="1" t="s">
        <v>101</v>
      </c>
      <c r="AK307" s="1" t="s">
        <v>82</v>
      </c>
      <c r="AL307" s="1" t="s">
        <v>82</v>
      </c>
      <c r="AM307" s="1" t="s">
        <v>82</v>
      </c>
      <c r="AN307" s="1" t="s">
        <v>93</v>
      </c>
      <c r="AO307">
        <v>39</v>
      </c>
    </row>
    <row r="308" spans="1:41" x14ac:dyDescent="0.25">
      <c r="A308">
        <v>396</v>
      </c>
      <c r="B308" s="1" t="s">
        <v>820</v>
      </c>
      <c r="C308" s="2">
        <v>44170.582245370373</v>
      </c>
      <c r="D308" s="1" t="s">
        <v>1068</v>
      </c>
      <c r="E308">
        <v>132</v>
      </c>
      <c r="F308" s="1" t="s">
        <v>101</v>
      </c>
      <c r="G308" s="1" t="s">
        <v>82</v>
      </c>
      <c r="H308" s="1" t="s">
        <v>141</v>
      </c>
      <c r="I308" s="1" t="s">
        <v>850</v>
      </c>
      <c r="J308" s="1" t="s">
        <v>1069</v>
      </c>
      <c r="K308" s="1" t="s">
        <v>82</v>
      </c>
      <c r="L308" s="1" t="s">
        <v>131</v>
      </c>
      <c r="M308" s="1" t="s">
        <v>82</v>
      </c>
      <c r="N308" s="1" t="s">
        <v>1047</v>
      </c>
      <c r="O308" s="1" t="s">
        <v>155</v>
      </c>
      <c r="P308" s="1" t="s">
        <v>101</v>
      </c>
      <c r="Q308" s="1" t="s">
        <v>82</v>
      </c>
      <c r="R308" s="1" t="s">
        <v>1070</v>
      </c>
      <c r="S308" s="1" t="s">
        <v>82</v>
      </c>
      <c r="T308" s="1" t="s">
        <v>102</v>
      </c>
      <c r="U308" s="1" t="s">
        <v>114</v>
      </c>
      <c r="V308" s="1" t="s">
        <v>903</v>
      </c>
      <c r="W308" s="1" t="s">
        <v>90</v>
      </c>
      <c r="X308" s="1" t="s">
        <v>102</v>
      </c>
      <c r="Y308">
        <v>0</v>
      </c>
      <c r="Z308">
        <v>0</v>
      </c>
      <c r="AA308" s="1" t="s">
        <v>82</v>
      </c>
      <c r="AB308">
        <v>1504.13</v>
      </c>
      <c r="AC308" s="1" t="s">
        <v>137</v>
      </c>
      <c r="AD308">
        <v>1</v>
      </c>
      <c r="AE308" s="1" t="s">
        <v>78</v>
      </c>
      <c r="AF308">
        <v>0</v>
      </c>
      <c r="AG308" s="1" t="s">
        <v>82</v>
      </c>
      <c r="AH308" s="1" t="s">
        <v>82</v>
      </c>
      <c r="AI308" s="1" t="s">
        <v>82</v>
      </c>
      <c r="AJ308" s="1" t="s">
        <v>78</v>
      </c>
      <c r="AK308" s="1" t="s">
        <v>82</v>
      </c>
      <c r="AL308" s="1" t="s">
        <v>82</v>
      </c>
      <c r="AM308" s="1" t="s">
        <v>82</v>
      </c>
      <c r="AN308" s="1" t="s">
        <v>93</v>
      </c>
      <c r="AO308">
        <v>39</v>
      </c>
    </row>
    <row r="309" spans="1:41" x14ac:dyDescent="0.25">
      <c r="A309">
        <v>438</v>
      </c>
      <c r="B309" s="1" t="s">
        <v>153</v>
      </c>
      <c r="C309" s="2">
        <v>44252.720370370371</v>
      </c>
      <c r="D309" s="1" t="s">
        <v>1071</v>
      </c>
      <c r="E309">
        <v>457</v>
      </c>
      <c r="F309" s="1" t="s">
        <v>156</v>
      </c>
      <c r="G309" s="1" t="s">
        <v>82</v>
      </c>
      <c r="H309" s="1" t="s">
        <v>141</v>
      </c>
      <c r="I309" s="1" t="s">
        <v>1072</v>
      </c>
      <c r="J309" s="1" t="s">
        <v>1073</v>
      </c>
      <c r="K309" s="1" t="s">
        <v>82</v>
      </c>
      <c r="L309" s="1" t="s">
        <v>1072</v>
      </c>
      <c r="M309" s="1" t="s">
        <v>82</v>
      </c>
      <c r="N309" s="1" t="s">
        <v>1047</v>
      </c>
      <c r="O309" s="1" t="s">
        <v>1074</v>
      </c>
      <c r="P309" s="1" t="s">
        <v>1075</v>
      </c>
      <c r="Q309" s="1" t="s">
        <v>82</v>
      </c>
      <c r="R309" s="1" t="s">
        <v>101</v>
      </c>
      <c r="S309" s="1" t="s">
        <v>82</v>
      </c>
      <c r="T309" s="1" t="s">
        <v>102</v>
      </c>
      <c r="U309" s="1" t="s">
        <v>114</v>
      </c>
      <c r="V309" s="1" t="s">
        <v>2056</v>
      </c>
      <c r="W309" s="1" t="s">
        <v>90</v>
      </c>
      <c r="X309" s="1" t="s">
        <v>102</v>
      </c>
      <c r="Y309">
        <v>0</v>
      </c>
      <c r="Z309">
        <v>0</v>
      </c>
      <c r="AA309" s="1" t="s">
        <v>82</v>
      </c>
      <c r="AB309">
        <v>3222.31</v>
      </c>
      <c r="AC309" s="1" t="s">
        <v>1072</v>
      </c>
      <c r="AD309">
        <v>1</v>
      </c>
      <c r="AE309" s="1" t="s">
        <v>78</v>
      </c>
      <c r="AF309">
        <v>0</v>
      </c>
      <c r="AG309" s="1" t="s">
        <v>82</v>
      </c>
      <c r="AH309" s="1" t="s">
        <v>82</v>
      </c>
      <c r="AI309" s="1" t="s">
        <v>82</v>
      </c>
      <c r="AJ309" s="1" t="s">
        <v>101</v>
      </c>
      <c r="AK309" s="1" t="s">
        <v>2057</v>
      </c>
      <c r="AL309" s="1" t="s">
        <v>82</v>
      </c>
      <c r="AM309" s="1" t="s">
        <v>82</v>
      </c>
      <c r="AN309" s="1" t="s">
        <v>93</v>
      </c>
      <c r="AO309">
        <v>39</v>
      </c>
    </row>
    <row r="310" spans="1:41" x14ac:dyDescent="0.25">
      <c r="A310">
        <v>402</v>
      </c>
      <c r="B310" s="1" t="s">
        <v>181</v>
      </c>
      <c r="C310" s="2">
        <v>44319.592731481483</v>
      </c>
      <c r="D310" s="1" t="s">
        <v>1076</v>
      </c>
      <c r="E310">
        <v>225</v>
      </c>
      <c r="F310" s="1" t="s">
        <v>94</v>
      </c>
      <c r="G310" s="1" t="s">
        <v>1077</v>
      </c>
      <c r="H310" s="1" t="s">
        <v>141</v>
      </c>
      <c r="I310" s="1" t="s">
        <v>913</v>
      </c>
      <c r="J310" s="1" t="s">
        <v>914</v>
      </c>
      <c r="K310" s="1" t="s">
        <v>1078</v>
      </c>
      <c r="L310" s="1" t="s">
        <v>1079</v>
      </c>
      <c r="M310" s="1" t="s">
        <v>82</v>
      </c>
      <c r="N310" s="1" t="s">
        <v>1047</v>
      </c>
      <c r="O310" s="1" t="s">
        <v>1080</v>
      </c>
      <c r="P310" s="1" t="s">
        <v>101</v>
      </c>
      <c r="Q310" s="1" t="s">
        <v>82</v>
      </c>
      <c r="R310" s="1" t="s">
        <v>78</v>
      </c>
      <c r="S310" s="1" t="s">
        <v>82</v>
      </c>
      <c r="T310" s="1" t="s">
        <v>102</v>
      </c>
      <c r="U310" s="1" t="s">
        <v>114</v>
      </c>
      <c r="V310" s="1" t="s">
        <v>2058</v>
      </c>
      <c r="W310" s="1" t="s">
        <v>90</v>
      </c>
      <c r="X310" s="1" t="s">
        <v>102</v>
      </c>
      <c r="Y310">
        <v>0</v>
      </c>
      <c r="Z310">
        <v>0</v>
      </c>
      <c r="AA310" s="1" t="s">
        <v>82</v>
      </c>
      <c r="AB310">
        <v>2368.75</v>
      </c>
      <c r="AC310" s="1" t="s">
        <v>1081</v>
      </c>
      <c r="AD310">
        <v>1</v>
      </c>
      <c r="AE310" s="1" t="s">
        <v>78</v>
      </c>
      <c r="AF310">
        <v>0</v>
      </c>
      <c r="AG310" s="1" t="s">
        <v>78</v>
      </c>
      <c r="AH310" s="1" t="s">
        <v>82</v>
      </c>
      <c r="AI310" s="1" t="s">
        <v>82</v>
      </c>
      <c r="AJ310" s="1" t="s">
        <v>1082</v>
      </c>
      <c r="AK310" s="1" t="s">
        <v>82</v>
      </c>
      <c r="AL310" s="1" t="s">
        <v>82</v>
      </c>
      <c r="AM310" s="1" t="s">
        <v>82</v>
      </c>
      <c r="AN310" s="1" t="s">
        <v>93</v>
      </c>
      <c r="AO310">
        <v>39</v>
      </c>
    </row>
    <row r="311" spans="1:41" x14ac:dyDescent="0.25">
      <c r="A311">
        <v>686</v>
      </c>
      <c r="B311" s="1" t="s">
        <v>77</v>
      </c>
      <c r="C311" s="2">
        <v>44470.431134259263</v>
      </c>
      <c r="D311" s="1" t="s">
        <v>1083</v>
      </c>
      <c r="E311">
        <v>622</v>
      </c>
      <c r="F311" s="1" t="s">
        <v>154</v>
      </c>
      <c r="G311" s="1" t="s">
        <v>1084</v>
      </c>
      <c r="H311" s="1" t="s">
        <v>141</v>
      </c>
      <c r="I311" s="1" t="s">
        <v>895</v>
      </c>
      <c r="J311" s="1" t="s">
        <v>896</v>
      </c>
      <c r="K311" s="1" t="s">
        <v>373</v>
      </c>
      <c r="L311" s="1" t="s">
        <v>373</v>
      </c>
      <c r="M311" s="1" t="s">
        <v>82</v>
      </c>
      <c r="N311" s="1" t="s">
        <v>1047</v>
      </c>
      <c r="O311" s="1" t="s">
        <v>533</v>
      </c>
      <c r="P311" s="1" t="s">
        <v>1085</v>
      </c>
      <c r="Q311" s="1" t="s">
        <v>1086</v>
      </c>
      <c r="R311" s="1" t="s">
        <v>1087</v>
      </c>
      <c r="S311" s="1" t="s">
        <v>78</v>
      </c>
      <c r="T311" s="1" t="s">
        <v>102</v>
      </c>
      <c r="U311" s="1" t="s">
        <v>114</v>
      </c>
      <c r="V311" s="1" t="s">
        <v>2059</v>
      </c>
      <c r="W311" s="1" t="s">
        <v>90</v>
      </c>
      <c r="X311" s="1" t="s">
        <v>87</v>
      </c>
      <c r="Y311">
        <v>0</v>
      </c>
      <c r="Z311">
        <v>0</v>
      </c>
      <c r="AA311" s="1" t="s">
        <v>82</v>
      </c>
      <c r="AB311">
        <v>2587</v>
      </c>
      <c r="AC311" s="1" t="s">
        <v>1088</v>
      </c>
      <c r="AD311">
        <v>1</v>
      </c>
      <c r="AE311" s="1" t="s">
        <v>78</v>
      </c>
      <c r="AF311">
        <v>0</v>
      </c>
      <c r="AG311" s="1" t="s">
        <v>78</v>
      </c>
      <c r="AH311" s="1" t="s">
        <v>82</v>
      </c>
      <c r="AI311" s="1" t="s">
        <v>82</v>
      </c>
      <c r="AJ311" s="1" t="s">
        <v>101</v>
      </c>
      <c r="AK311" s="1" t="s">
        <v>82</v>
      </c>
      <c r="AL311" s="1" t="s">
        <v>82</v>
      </c>
      <c r="AM311" s="1" t="s">
        <v>1089</v>
      </c>
      <c r="AN311" s="1" t="s">
        <v>93</v>
      </c>
      <c r="AO311">
        <v>39</v>
      </c>
    </row>
    <row r="312" spans="1:41" x14ac:dyDescent="0.25">
      <c r="A312">
        <v>244</v>
      </c>
      <c r="B312" s="1" t="s">
        <v>77</v>
      </c>
      <c r="C312" s="2">
        <v>44487.779189814813</v>
      </c>
      <c r="D312" s="1" t="s">
        <v>1090</v>
      </c>
      <c r="E312">
        <v>65</v>
      </c>
      <c r="F312" s="1" t="s">
        <v>79</v>
      </c>
      <c r="G312" s="1" t="s">
        <v>78</v>
      </c>
      <c r="H312" s="1" t="s">
        <v>141</v>
      </c>
      <c r="I312" s="1" t="s">
        <v>1091</v>
      </c>
      <c r="J312" s="1" t="s">
        <v>1092</v>
      </c>
      <c r="K312" s="1" t="s">
        <v>108</v>
      </c>
      <c r="L312" s="1" t="s">
        <v>109</v>
      </c>
      <c r="M312" s="1" t="s">
        <v>82</v>
      </c>
      <c r="N312" s="1" t="s">
        <v>1047</v>
      </c>
      <c r="O312" s="1" t="s">
        <v>85</v>
      </c>
      <c r="P312" s="1" t="s">
        <v>1093</v>
      </c>
      <c r="Q312" s="1" t="s">
        <v>1094</v>
      </c>
      <c r="R312" s="1" t="s">
        <v>1095</v>
      </c>
      <c r="S312" s="1" t="s">
        <v>78</v>
      </c>
      <c r="T312" s="1" t="s">
        <v>102</v>
      </c>
      <c r="U312" s="1" t="s">
        <v>114</v>
      </c>
      <c r="V312" s="1" t="s">
        <v>2060</v>
      </c>
      <c r="W312" s="1" t="s">
        <v>90</v>
      </c>
      <c r="X312" s="1" t="s">
        <v>87</v>
      </c>
      <c r="Y312">
        <v>0</v>
      </c>
      <c r="Z312">
        <v>0</v>
      </c>
      <c r="AA312" s="1" t="s">
        <v>82</v>
      </c>
      <c r="AB312">
        <v>1470.95</v>
      </c>
      <c r="AC312" s="1" t="s">
        <v>115</v>
      </c>
      <c r="AD312">
        <v>2</v>
      </c>
      <c r="AE312" s="1" t="s">
        <v>78</v>
      </c>
      <c r="AF312">
        <v>0</v>
      </c>
      <c r="AG312" s="1" t="s">
        <v>78</v>
      </c>
      <c r="AH312" s="1" t="s">
        <v>82</v>
      </c>
      <c r="AI312" s="1" t="s">
        <v>89</v>
      </c>
      <c r="AJ312" s="1" t="s">
        <v>116</v>
      </c>
      <c r="AK312" s="1" t="s">
        <v>82</v>
      </c>
      <c r="AL312" s="1" t="s">
        <v>82</v>
      </c>
      <c r="AM312" s="1" t="s">
        <v>82</v>
      </c>
      <c r="AN312" s="1" t="s">
        <v>93</v>
      </c>
      <c r="AO312">
        <v>520</v>
      </c>
    </row>
    <row r="313" spans="1:41" x14ac:dyDescent="0.25">
      <c r="A313">
        <v>301</v>
      </c>
      <c r="B313" s="1" t="s">
        <v>77</v>
      </c>
      <c r="C313" s="2">
        <v>44565.584849537037</v>
      </c>
      <c r="D313" s="1" t="s">
        <v>1096</v>
      </c>
      <c r="E313">
        <v>137</v>
      </c>
      <c r="F313" s="1" t="s">
        <v>154</v>
      </c>
      <c r="G313" s="1" t="s">
        <v>1097</v>
      </c>
      <c r="H313" s="1" t="s">
        <v>141</v>
      </c>
      <c r="I313" s="1" t="s">
        <v>1098</v>
      </c>
      <c r="J313" s="1" t="s">
        <v>1099</v>
      </c>
      <c r="K313" s="1" t="s">
        <v>82</v>
      </c>
      <c r="L313" s="1" t="s">
        <v>186</v>
      </c>
      <c r="M313" s="1" t="s">
        <v>82</v>
      </c>
      <c r="N313" s="1" t="s">
        <v>1047</v>
      </c>
      <c r="O313" s="1" t="s">
        <v>1100</v>
      </c>
      <c r="P313" s="1" t="s">
        <v>1101</v>
      </c>
      <c r="Q313" s="1" t="s">
        <v>1102</v>
      </c>
      <c r="R313" s="1" t="s">
        <v>1103</v>
      </c>
      <c r="S313" s="1" t="s">
        <v>78</v>
      </c>
      <c r="T313" s="1" t="s">
        <v>102</v>
      </c>
      <c r="U313" s="1" t="s">
        <v>114</v>
      </c>
      <c r="V313" s="1" t="s">
        <v>2061</v>
      </c>
      <c r="W313" s="1" t="s">
        <v>90</v>
      </c>
      <c r="X313" s="1" t="s">
        <v>87</v>
      </c>
      <c r="Y313">
        <v>0</v>
      </c>
      <c r="Z313">
        <v>0</v>
      </c>
      <c r="AA313" s="1" t="s">
        <v>82</v>
      </c>
      <c r="AB313">
        <v>1919.95</v>
      </c>
      <c r="AC313" s="1" t="s">
        <v>825</v>
      </c>
      <c r="AD313">
        <v>1</v>
      </c>
      <c r="AE313" s="1" t="s">
        <v>78</v>
      </c>
      <c r="AF313">
        <v>0</v>
      </c>
      <c r="AG313" s="1" t="s">
        <v>78</v>
      </c>
      <c r="AH313" s="1" t="s">
        <v>82</v>
      </c>
      <c r="AI313" s="1" t="s">
        <v>82</v>
      </c>
      <c r="AJ313" s="1" t="s">
        <v>826</v>
      </c>
      <c r="AK313" s="1" t="s">
        <v>82</v>
      </c>
      <c r="AL313" s="1" t="s">
        <v>82</v>
      </c>
      <c r="AM313" s="1" t="s">
        <v>82</v>
      </c>
      <c r="AN313" s="1" t="s">
        <v>93</v>
      </c>
      <c r="AO313">
        <v>39</v>
      </c>
    </row>
    <row r="314" spans="1:41" x14ac:dyDescent="0.25">
      <c r="A314">
        <v>384</v>
      </c>
      <c r="B314" s="1" t="s">
        <v>77</v>
      </c>
      <c r="C314" s="2">
        <v>44382.392604166664</v>
      </c>
      <c r="D314" s="1" t="s">
        <v>1104</v>
      </c>
      <c r="E314">
        <v>221</v>
      </c>
      <c r="F314" s="1" t="s">
        <v>154</v>
      </c>
      <c r="G314" s="1" t="s">
        <v>1077</v>
      </c>
      <c r="H314" s="1" t="s">
        <v>80</v>
      </c>
      <c r="I314" s="1" t="s">
        <v>243</v>
      </c>
      <c r="J314" s="1" t="s">
        <v>896</v>
      </c>
      <c r="K314" s="1" t="s">
        <v>82</v>
      </c>
      <c r="L314" s="1" t="s">
        <v>1055</v>
      </c>
      <c r="M314" s="1" t="s">
        <v>243</v>
      </c>
      <c r="N314" s="1" t="s">
        <v>1047</v>
      </c>
      <c r="O314" s="1" t="s">
        <v>585</v>
      </c>
      <c r="P314" s="1" t="s">
        <v>1105</v>
      </c>
      <c r="Q314" s="1" t="s">
        <v>78</v>
      </c>
      <c r="R314" s="1" t="s">
        <v>101</v>
      </c>
      <c r="S314" s="1" t="s">
        <v>78</v>
      </c>
      <c r="T314" s="1" t="s">
        <v>102</v>
      </c>
      <c r="U314" s="1" t="s">
        <v>88</v>
      </c>
      <c r="V314" s="1" t="s">
        <v>2049</v>
      </c>
      <c r="W314" s="1" t="s">
        <v>90</v>
      </c>
      <c r="X314" s="1" t="s">
        <v>102</v>
      </c>
      <c r="Y314">
        <v>0</v>
      </c>
      <c r="Z314">
        <v>0</v>
      </c>
      <c r="AA314" s="1" t="s">
        <v>82</v>
      </c>
      <c r="AB314">
        <v>2411.7600000000002</v>
      </c>
      <c r="AC314" s="1" t="s">
        <v>1055</v>
      </c>
      <c r="AD314">
        <v>1</v>
      </c>
      <c r="AE314" s="1" t="s">
        <v>78</v>
      </c>
      <c r="AF314">
        <v>2411.7600000000002</v>
      </c>
      <c r="AG314" s="1" t="s">
        <v>78</v>
      </c>
      <c r="AH314" s="1" t="s">
        <v>82</v>
      </c>
      <c r="AI314" s="1" t="s">
        <v>82</v>
      </c>
      <c r="AJ314" s="1" t="s">
        <v>101</v>
      </c>
      <c r="AK314" s="1" t="s">
        <v>82</v>
      </c>
      <c r="AL314" s="1" t="s">
        <v>82</v>
      </c>
      <c r="AM314" s="1" t="s">
        <v>82</v>
      </c>
      <c r="AN314" s="1" t="s">
        <v>93</v>
      </c>
      <c r="AO314">
        <v>39</v>
      </c>
    </row>
    <row r="315" spans="1:41" x14ac:dyDescent="0.25">
      <c r="A315">
        <v>282</v>
      </c>
      <c r="B315" s="1" t="s">
        <v>181</v>
      </c>
      <c r="C315" s="2">
        <v>44323.566689814812</v>
      </c>
      <c r="D315" s="1" t="s">
        <v>1106</v>
      </c>
      <c r="E315">
        <v>63</v>
      </c>
      <c r="F315" s="1" t="s">
        <v>79</v>
      </c>
      <c r="G315" s="1" t="s">
        <v>78</v>
      </c>
      <c r="H315" s="1" t="s">
        <v>141</v>
      </c>
      <c r="I315" s="1" t="s">
        <v>586</v>
      </c>
      <c r="J315" s="1" t="s">
        <v>1107</v>
      </c>
      <c r="K315" s="1" t="s">
        <v>123</v>
      </c>
      <c r="L315" s="1" t="s">
        <v>123</v>
      </c>
      <c r="M315" s="1" t="s">
        <v>82</v>
      </c>
      <c r="N315" s="1" t="s">
        <v>1047</v>
      </c>
      <c r="O315" s="1" t="s">
        <v>85</v>
      </c>
      <c r="P315" s="1" t="s">
        <v>1108</v>
      </c>
      <c r="Q315" s="1" t="s">
        <v>82</v>
      </c>
      <c r="R315" s="1" t="s">
        <v>1109</v>
      </c>
      <c r="S315" s="1" t="s">
        <v>82</v>
      </c>
      <c r="T315" s="1" t="s">
        <v>102</v>
      </c>
      <c r="U315" s="1" t="s">
        <v>114</v>
      </c>
      <c r="V315" s="1" t="s">
        <v>2060</v>
      </c>
      <c r="W315" s="1" t="s">
        <v>90</v>
      </c>
      <c r="X315" s="1" t="s">
        <v>102</v>
      </c>
      <c r="Y315">
        <v>0</v>
      </c>
      <c r="Z315">
        <v>0</v>
      </c>
      <c r="AA315" s="1" t="s">
        <v>82</v>
      </c>
      <c r="AB315">
        <v>1470.95</v>
      </c>
      <c r="AC315" s="1" t="s">
        <v>91</v>
      </c>
      <c r="AD315">
        <v>1</v>
      </c>
      <c r="AE315" s="1" t="s">
        <v>78</v>
      </c>
      <c r="AF315">
        <v>0</v>
      </c>
      <c r="AG315" s="1" t="s">
        <v>101</v>
      </c>
      <c r="AH315" s="1" t="s">
        <v>82</v>
      </c>
      <c r="AI315" s="1" t="s">
        <v>89</v>
      </c>
      <c r="AJ315" s="1" t="s">
        <v>127</v>
      </c>
      <c r="AK315" s="1" t="s">
        <v>82</v>
      </c>
      <c r="AL315" s="1" t="s">
        <v>1021</v>
      </c>
      <c r="AM315" s="1" t="s">
        <v>82</v>
      </c>
      <c r="AN315" s="1" t="s">
        <v>93</v>
      </c>
      <c r="AO315">
        <v>39</v>
      </c>
    </row>
    <row r="316" spans="1:41" x14ac:dyDescent="0.25">
      <c r="A316">
        <v>233</v>
      </c>
      <c r="B316" s="1" t="s">
        <v>139</v>
      </c>
      <c r="C316" s="2">
        <v>44384.623356481483</v>
      </c>
      <c r="D316" s="1" t="s">
        <v>1110</v>
      </c>
      <c r="E316">
        <v>65</v>
      </c>
      <c r="F316" s="1" t="s">
        <v>79</v>
      </c>
      <c r="G316" s="1" t="s">
        <v>78</v>
      </c>
      <c r="H316" s="1" t="s">
        <v>106</v>
      </c>
      <c r="I316" s="1" t="s">
        <v>363</v>
      </c>
      <c r="J316" s="1" t="s">
        <v>82</v>
      </c>
      <c r="K316" s="1" t="s">
        <v>108</v>
      </c>
      <c r="L316" s="1" t="s">
        <v>109</v>
      </c>
      <c r="M316" s="1" t="s">
        <v>363</v>
      </c>
      <c r="N316" s="1" t="s">
        <v>423</v>
      </c>
      <c r="O316" s="1" t="s">
        <v>85</v>
      </c>
      <c r="P316" s="1" t="s">
        <v>1111</v>
      </c>
      <c r="Q316" s="1" t="s">
        <v>1112</v>
      </c>
      <c r="R316" s="1" t="s">
        <v>1113</v>
      </c>
      <c r="S316" s="1" t="s">
        <v>78</v>
      </c>
      <c r="T316" s="1" t="s">
        <v>87</v>
      </c>
      <c r="U316" s="1" t="s">
        <v>114</v>
      </c>
      <c r="V316" s="1" t="s">
        <v>89</v>
      </c>
      <c r="W316" s="1" t="s">
        <v>90</v>
      </c>
      <c r="X316" s="1" t="s">
        <v>87</v>
      </c>
      <c r="Y316">
        <v>0</v>
      </c>
      <c r="Z316">
        <v>0</v>
      </c>
      <c r="AA316" s="1" t="s">
        <v>82</v>
      </c>
      <c r="AB316">
        <v>1470.95</v>
      </c>
      <c r="AC316" s="1" t="s">
        <v>115</v>
      </c>
      <c r="AD316">
        <v>1</v>
      </c>
      <c r="AE316" s="1" t="s">
        <v>78</v>
      </c>
      <c r="AF316">
        <v>1983.47</v>
      </c>
      <c r="AG316" s="1" t="s">
        <v>78</v>
      </c>
      <c r="AH316" s="1" t="s">
        <v>82</v>
      </c>
      <c r="AI316" s="1" t="s">
        <v>89</v>
      </c>
      <c r="AJ316" s="1" t="s">
        <v>116</v>
      </c>
      <c r="AK316" s="1" t="s">
        <v>82</v>
      </c>
      <c r="AL316" s="1" t="s">
        <v>82</v>
      </c>
      <c r="AM316" s="1" t="s">
        <v>82</v>
      </c>
      <c r="AN316" s="1" t="s">
        <v>93</v>
      </c>
      <c r="AO316">
        <v>424</v>
      </c>
    </row>
    <row r="317" spans="1:41" x14ac:dyDescent="0.25">
      <c r="A317">
        <v>635</v>
      </c>
      <c r="B317" s="1" t="s">
        <v>139</v>
      </c>
      <c r="C317" s="2">
        <v>44347.507928240739</v>
      </c>
      <c r="D317" s="1" t="s">
        <v>1114</v>
      </c>
      <c r="E317">
        <v>411</v>
      </c>
      <c r="F317" s="1" t="s">
        <v>79</v>
      </c>
      <c r="G317" s="1" t="s">
        <v>117</v>
      </c>
      <c r="H317" s="1" t="s">
        <v>106</v>
      </c>
      <c r="I317" s="1" t="s">
        <v>905</v>
      </c>
      <c r="J317" s="1" t="s">
        <v>82</v>
      </c>
      <c r="K317" s="1" t="s">
        <v>131</v>
      </c>
      <c r="L317" s="1" t="s">
        <v>514</v>
      </c>
      <c r="M317" s="1" t="s">
        <v>905</v>
      </c>
      <c r="N317" s="1" t="s">
        <v>1115</v>
      </c>
      <c r="O317" s="1" t="s">
        <v>294</v>
      </c>
      <c r="P317" s="1" t="s">
        <v>1116</v>
      </c>
      <c r="Q317" s="1" t="s">
        <v>78</v>
      </c>
      <c r="R317" s="1" t="s">
        <v>101</v>
      </c>
      <c r="S317" s="1" t="s">
        <v>78</v>
      </c>
      <c r="T317" s="1" t="s">
        <v>87</v>
      </c>
      <c r="U317" s="1" t="s">
        <v>88</v>
      </c>
      <c r="V317" s="1" t="s">
        <v>89</v>
      </c>
      <c r="W317" s="1" t="s">
        <v>90</v>
      </c>
      <c r="X317" s="1" t="s">
        <v>87</v>
      </c>
      <c r="Y317">
        <v>0</v>
      </c>
      <c r="Z317">
        <v>0</v>
      </c>
      <c r="AA317" s="1" t="s">
        <v>82</v>
      </c>
      <c r="AB317">
        <v>2142.4899999999998</v>
      </c>
      <c r="AC317" s="1" t="s">
        <v>150</v>
      </c>
      <c r="AD317">
        <v>1</v>
      </c>
      <c r="AE317" s="1" t="s">
        <v>78</v>
      </c>
      <c r="AF317">
        <v>3057.81</v>
      </c>
      <c r="AG317" s="1" t="s">
        <v>78</v>
      </c>
      <c r="AH317" s="1" t="s">
        <v>82</v>
      </c>
      <c r="AI317" s="1" t="s">
        <v>82</v>
      </c>
      <c r="AJ317" s="1" t="s">
        <v>516</v>
      </c>
      <c r="AK317" s="1" t="s">
        <v>82</v>
      </c>
      <c r="AL317" s="1" t="s">
        <v>82</v>
      </c>
      <c r="AM317" s="1" t="s">
        <v>82</v>
      </c>
      <c r="AN317" s="1" t="s">
        <v>93</v>
      </c>
      <c r="AO317">
        <v>386</v>
      </c>
    </row>
    <row r="318" spans="1:41" x14ac:dyDescent="0.25">
      <c r="A318">
        <v>422</v>
      </c>
      <c r="B318" s="1" t="s">
        <v>139</v>
      </c>
      <c r="C318" s="2">
        <v>44476.679988425924</v>
      </c>
      <c r="D318" s="1" t="s">
        <v>1117</v>
      </c>
      <c r="E318">
        <v>389</v>
      </c>
      <c r="F318" s="1" t="s">
        <v>79</v>
      </c>
      <c r="G318" s="1" t="s">
        <v>78</v>
      </c>
      <c r="H318" s="1" t="s">
        <v>80</v>
      </c>
      <c r="I318" s="1" t="s">
        <v>524</v>
      </c>
      <c r="J318" s="1" t="s">
        <v>979</v>
      </c>
      <c r="K318" s="1" t="s">
        <v>82</v>
      </c>
      <c r="L318" s="1" t="s">
        <v>1118</v>
      </c>
      <c r="M318" s="1" t="s">
        <v>82</v>
      </c>
      <c r="N318" s="1" t="s">
        <v>1119</v>
      </c>
      <c r="O318" s="1" t="s">
        <v>163</v>
      </c>
      <c r="P318" s="1" t="s">
        <v>1120</v>
      </c>
      <c r="Q318" s="1" t="s">
        <v>78</v>
      </c>
      <c r="R318" s="1" t="s">
        <v>78</v>
      </c>
      <c r="S318" s="1" t="s">
        <v>1121</v>
      </c>
      <c r="T318" s="1" t="s">
        <v>102</v>
      </c>
      <c r="U318" s="1" t="s">
        <v>88</v>
      </c>
      <c r="V318" s="1" t="s">
        <v>1122</v>
      </c>
      <c r="W318" s="1" t="s">
        <v>90</v>
      </c>
      <c r="X318" s="1" t="s">
        <v>87</v>
      </c>
      <c r="Y318">
        <v>0</v>
      </c>
      <c r="Z318">
        <v>0</v>
      </c>
      <c r="AA318" s="1" t="s">
        <v>82</v>
      </c>
      <c r="AB318">
        <v>3230.5</v>
      </c>
      <c r="AC318" s="1" t="s">
        <v>1123</v>
      </c>
      <c r="AD318">
        <v>1</v>
      </c>
      <c r="AE318" s="1" t="s">
        <v>78</v>
      </c>
      <c r="AF318">
        <v>0</v>
      </c>
      <c r="AG318" s="1" t="s">
        <v>78</v>
      </c>
      <c r="AH318" s="1" t="s">
        <v>82</v>
      </c>
      <c r="AI318" s="1" t="s">
        <v>82</v>
      </c>
      <c r="AJ318" s="1" t="s">
        <v>101</v>
      </c>
      <c r="AK318" s="1" t="s">
        <v>82</v>
      </c>
      <c r="AL318" s="1" t="s">
        <v>82</v>
      </c>
      <c r="AM318" s="1" t="s">
        <v>82</v>
      </c>
      <c r="AN318" s="1" t="s">
        <v>93</v>
      </c>
      <c r="AO318">
        <v>280</v>
      </c>
    </row>
    <row r="319" spans="1:41" x14ac:dyDescent="0.25">
      <c r="A319">
        <v>433</v>
      </c>
      <c r="B319" s="1" t="s">
        <v>77</v>
      </c>
      <c r="C319" s="2">
        <v>44522.665520833332</v>
      </c>
      <c r="D319" s="1" t="s">
        <v>1124</v>
      </c>
      <c r="E319">
        <v>389</v>
      </c>
      <c r="F319" s="1" t="s">
        <v>79</v>
      </c>
      <c r="G319" s="1" t="s">
        <v>117</v>
      </c>
      <c r="H319" s="1" t="s">
        <v>141</v>
      </c>
      <c r="I319" s="1" t="s">
        <v>1125</v>
      </c>
      <c r="J319" s="1" t="s">
        <v>1126</v>
      </c>
      <c r="K319" s="1" t="s">
        <v>82</v>
      </c>
      <c r="L319" s="1" t="s">
        <v>158</v>
      </c>
      <c r="M319" s="1" t="s">
        <v>82</v>
      </c>
      <c r="N319" s="1" t="s">
        <v>1119</v>
      </c>
      <c r="O319" s="1" t="s">
        <v>163</v>
      </c>
      <c r="P319" s="1" t="s">
        <v>1127</v>
      </c>
      <c r="Q319" s="1" t="s">
        <v>1128</v>
      </c>
      <c r="R319" s="1" t="s">
        <v>101</v>
      </c>
      <c r="S319" s="1" t="s">
        <v>78</v>
      </c>
      <c r="T319" s="1" t="s">
        <v>102</v>
      </c>
      <c r="U319" s="1" t="s">
        <v>114</v>
      </c>
      <c r="V319" s="1" t="s">
        <v>1122</v>
      </c>
      <c r="W319" s="1" t="s">
        <v>90</v>
      </c>
      <c r="X319" s="1" t="s">
        <v>102</v>
      </c>
      <c r="Y319">
        <v>0</v>
      </c>
      <c r="Z319">
        <v>0</v>
      </c>
      <c r="AA319" s="1" t="s">
        <v>82</v>
      </c>
      <c r="AB319">
        <v>3230.5</v>
      </c>
      <c r="AC319" s="1" t="s">
        <v>158</v>
      </c>
      <c r="AD319">
        <v>1</v>
      </c>
      <c r="AE319" s="1" t="s">
        <v>78</v>
      </c>
      <c r="AF319">
        <v>0</v>
      </c>
      <c r="AG319" s="1" t="s">
        <v>78</v>
      </c>
      <c r="AH319" s="1" t="s">
        <v>82</v>
      </c>
      <c r="AI319" s="1" t="s">
        <v>82</v>
      </c>
      <c r="AJ319" s="1" t="s">
        <v>78</v>
      </c>
      <c r="AK319" s="1" t="s">
        <v>82</v>
      </c>
      <c r="AL319" s="1" t="s">
        <v>82</v>
      </c>
      <c r="AM319" s="1" t="s">
        <v>82</v>
      </c>
      <c r="AN319" s="1" t="s">
        <v>93</v>
      </c>
      <c r="AO319">
        <v>280</v>
      </c>
    </row>
    <row r="320" spans="1:41" x14ac:dyDescent="0.25">
      <c r="A320">
        <v>519</v>
      </c>
      <c r="B320" s="1" t="s">
        <v>77</v>
      </c>
      <c r="C320" s="2">
        <v>44313.613888888889</v>
      </c>
      <c r="D320" s="1" t="s">
        <v>1129</v>
      </c>
      <c r="E320">
        <v>536</v>
      </c>
      <c r="F320" s="1" t="s">
        <v>154</v>
      </c>
      <c r="G320" s="1" t="s">
        <v>135</v>
      </c>
      <c r="H320" s="1" t="s">
        <v>106</v>
      </c>
      <c r="I320" s="1" t="s">
        <v>179</v>
      </c>
      <c r="J320" s="1" t="s">
        <v>82</v>
      </c>
      <c r="K320" s="1" t="s">
        <v>275</v>
      </c>
      <c r="L320" s="1" t="s">
        <v>1130</v>
      </c>
      <c r="M320" s="1" t="s">
        <v>179</v>
      </c>
      <c r="N320" s="1" t="s">
        <v>1131</v>
      </c>
      <c r="O320" s="1" t="s">
        <v>2036</v>
      </c>
      <c r="P320" s="1" t="s">
        <v>101</v>
      </c>
      <c r="Q320" s="1" t="s">
        <v>82</v>
      </c>
      <c r="R320" s="1" t="s">
        <v>101</v>
      </c>
      <c r="S320" s="1" t="s">
        <v>82</v>
      </c>
      <c r="T320" s="1" t="s">
        <v>87</v>
      </c>
      <c r="U320" s="1" t="s">
        <v>114</v>
      </c>
      <c r="V320" s="1" t="s">
        <v>89</v>
      </c>
      <c r="W320" s="1" t="s">
        <v>90</v>
      </c>
      <c r="X320" s="1" t="s">
        <v>87</v>
      </c>
      <c r="Y320">
        <v>0</v>
      </c>
      <c r="Z320">
        <v>0</v>
      </c>
      <c r="AA320" s="1" t="s">
        <v>82</v>
      </c>
      <c r="AB320">
        <v>1754.8</v>
      </c>
      <c r="AC320" s="1" t="s">
        <v>171</v>
      </c>
      <c r="AD320">
        <v>1</v>
      </c>
      <c r="AE320" s="1" t="s">
        <v>78</v>
      </c>
      <c r="AF320">
        <v>2479.33</v>
      </c>
      <c r="AG320" s="1" t="s">
        <v>101</v>
      </c>
      <c r="AH320" s="1" t="s">
        <v>82</v>
      </c>
      <c r="AI320" s="1" t="s">
        <v>82</v>
      </c>
      <c r="AJ320" s="1" t="s">
        <v>278</v>
      </c>
      <c r="AK320" s="1" t="s">
        <v>82</v>
      </c>
      <c r="AL320" s="1" t="s">
        <v>82</v>
      </c>
      <c r="AM320" s="1" t="s">
        <v>82</v>
      </c>
      <c r="AN320" s="1" t="s">
        <v>93</v>
      </c>
      <c r="AO320">
        <v>339</v>
      </c>
    </row>
    <row r="321" spans="1:41" x14ac:dyDescent="0.25">
      <c r="A321">
        <v>429</v>
      </c>
      <c r="B321" s="1" t="s">
        <v>139</v>
      </c>
      <c r="C321" s="2">
        <v>44456.360821759263</v>
      </c>
      <c r="D321" s="1" t="s">
        <v>1132</v>
      </c>
      <c r="E321">
        <v>234</v>
      </c>
      <c r="F321" s="1" t="s">
        <v>94</v>
      </c>
      <c r="G321" s="1" t="s">
        <v>78</v>
      </c>
      <c r="H321" s="1" t="s">
        <v>106</v>
      </c>
      <c r="I321" s="1" t="s">
        <v>82</v>
      </c>
      <c r="J321" s="1" t="s">
        <v>82</v>
      </c>
      <c r="K321" s="1" t="s">
        <v>1133</v>
      </c>
      <c r="L321" s="1" t="s">
        <v>353</v>
      </c>
      <c r="M321" s="1" t="s">
        <v>260</v>
      </c>
      <c r="N321" s="1" t="s">
        <v>1134</v>
      </c>
      <c r="O321" s="1" t="s">
        <v>2062</v>
      </c>
      <c r="P321" s="1" t="s">
        <v>1135</v>
      </c>
      <c r="Q321" s="1" t="s">
        <v>78</v>
      </c>
      <c r="R321" s="1" t="s">
        <v>78</v>
      </c>
      <c r="S321" s="1" t="s">
        <v>78</v>
      </c>
      <c r="T321" s="1" t="s">
        <v>87</v>
      </c>
      <c r="U321" s="1" t="s">
        <v>114</v>
      </c>
      <c r="V321" s="1" t="s">
        <v>89</v>
      </c>
      <c r="W321" s="1" t="s">
        <v>90</v>
      </c>
      <c r="X321" s="1" t="s">
        <v>87</v>
      </c>
      <c r="Y321">
        <v>0</v>
      </c>
      <c r="Z321">
        <v>0</v>
      </c>
      <c r="AA321" s="1" t="s">
        <v>82</v>
      </c>
      <c r="AB321">
        <v>1927</v>
      </c>
      <c r="AC321" s="1" t="s">
        <v>1136</v>
      </c>
      <c r="AD321">
        <v>1</v>
      </c>
      <c r="AE321" s="1" t="s">
        <v>78</v>
      </c>
      <c r="AF321">
        <v>2043.7</v>
      </c>
      <c r="AG321" s="1" t="s">
        <v>78</v>
      </c>
      <c r="AH321" s="1" t="s">
        <v>82</v>
      </c>
      <c r="AI321" s="1" t="s">
        <v>82</v>
      </c>
      <c r="AJ321" s="1" t="s">
        <v>1137</v>
      </c>
      <c r="AK321" s="1" t="s">
        <v>82</v>
      </c>
      <c r="AL321" s="1" t="s">
        <v>82</v>
      </c>
      <c r="AM321" s="1" t="s">
        <v>82</v>
      </c>
      <c r="AN321" s="1" t="s">
        <v>93</v>
      </c>
      <c r="AO321">
        <v>307</v>
      </c>
    </row>
    <row r="322" spans="1:41" x14ac:dyDescent="0.25">
      <c r="A322">
        <v>430</v>
      </c>
      <c r="B322" s="1" t="s">
        <v>153</v>
      </c>
      <c r="C322" s="2">
        <v>44264.658472222225</v>
      </c>
      <c r="D322" s="1" t="s">
        <v>1138</v>
      </c>
      <c r="E322">
        <v>235</v>
      </c>
      <c r="F322" s="1" t="s">
        <v>79</v>
      </c>
      <c r="G322" s="1" t="s">
        <v>82</v>
      </c>
      <c r="H322" s="1" t="s">
        <v>106</v>
      </c>
      <c r="I322" s="1" t="s">
        <v>778</v>
      </c>
      <c r="J322" s="1" t="s">
        <v>82</v>
      </c>
      <c r="K322" s="1" t="s">
        <v>1139</v>
      </c>
      <c r="L322" s="1" t="s">
        <v>82</v>
      </c>
      <c r="M322" s="1" t="s">
        <v>778</v>
      </c>
      <c r="N322" s="1" t="s">
        <v>1134</v>
      </c>
      <c r="O322" s="1" t="s">
        <v>2062</v>
      </c>
      <c r="P322" s="1" t="s">
        <v>1140</v>
      </c>
      <c r="Q322" s="1" t="s">
        <v>82</v>
      </c>
      <c r="R322" s="1" t="s">
        <v>82</v>
      </c>
      <c r="S322" s="1" t="s">
        <v>82</v>
      </c>
      <c r="T322" s="1" t="s">
        <v>87</v>
      </c>
      <c r="U322" s="1" t="s">
        <v>88</v>
      </c>
      <c r="V322" s="1" t="s">
        <v>82</v>
      </c>
      <c r="W322" s="1" t="s">
        <v>90</v>
      </c>
      <c r="X322" s="1" t="s">
        <v>87</v>
      </c>
      <c r="Y322">
        <v>0</v>
      </c>
      <c r="Z322">
        <v>0</v>
      </c>
      <c r="AA322" s="1" t="s">
        <v>82</v>
      </c>
      <c r="AB322">
        <v>1927</v>
      </c>
      <c r="AC322" s="1" t="s">
        <v>1136</v>
      </c>
      <c r="AD322">
        <v>1</v>
      </c>
      <c r="AE322" s="1" t="s">
        <v>78</v>
      </c>
      <c r="AF322">
        <v>2143.6999999999998</v>
      </c>
      <c r="AG322" s="1" t="s">
        <v>82</v>
      </c>
      <c r="AH322" s="1" t="s">
        <v>82</v>
      </c>
      <c r="AI322" s="1" t="s">
        <v>82</v>
      </c>
      <c r="AJ322" s="1" t="s">
        <v>1137</v>
      </c>
      <c r="AK322" s="1" t="s">
        <v>82</v>
      </c>
      <c r="AL322" s="1" t="s">
        <v>82</v>
      </c>
      <c r="AM322" s="1" t="s">
        <v>82</v>
      </c>
      <c r="AN322" s="1" t="s">
        <v>93</v>
      </c>
      <c r="AO322">
        <v>307</v>
      </c>
    </row>
    <row r="323" spans="1:41" x14ac:dyDescent="0.25">
      <c r="A323">
        <v>573</v>
      </c>
      <c r="B323" s="1" t="s">
        <v>181</v>
      </c>
      <c r="C323" s="2">
        <v>44347.588240740741</v>
      </c>
      <c r="D323" s="1" t="s">
        <v>1141</v>
      </c>
      <c r="E323">
        <v>288</v>
      </c>
      <c r="F323" s="1" t="s">
        <v>94</v>
      </c>
      <c r="G323" s="1" t="s">
        <v>235</v>
      </c>
      <c r="H323" s="1" t="s">
        <v>141</v>
      </c>
      <c r="I323" s="1" t="s">
        <v>292</v>
      </c>
      <c r="J323" s="1" t="s">
        <v>845</v>
      </c>
      <c r="K323" s="1" t="s">
        <v>392</v>
      </c>
      <c r="L323" s="1" t="s">
        <v>414</v>
      </c>
      <c r="M323" s="1" t="s">
        <v>82</v>
      </c>
      <c r="N323" s="1" t="s">
        <v>1142</v>
      </c>
      <c r="O323" s="1" t="s">
        <v>387</v>
      </c>
      <c r="P323" s="1" t="s">
        <v>1143</v>
      </c>
      <c r="Q323" s="1" t="s">
        <v>1144</v>
      </c>
      <c r="R323" s="1" t="s">
        <v>1145</v>
      </c>
      <c r="S323" s="1" t="s">
        <v>78</v>
      </c>
      <c r="T323" s="1" t="s">
        <v>102</v>
      </c>
      <c r="U323" s="1" t="s">
        <v>114</v>
      </c>
      <c r="V323" s="1" t="s">
        <v>1010</v>
      </c>
      <c r="W323" s="1" t="s">
        <v>90</v>
      </c>
      <c r="X323" s="1" t="s">
        <v>102</v>
      </c>
      <c r="Y323">
        <v>0</v>
      </c>
      <c r="Z323">
        <v>0</v>
      </c>
      <c r="AA323" s="1" t="s">
        <v>82</v>
      </c>
      <c r="AB323">
        <v>1443.32</v>
      </c>
      <c r="AC323" s="1" t="s">
        <v>405</v>
      </c>
      <c r="AD323">
        <v>1</v>
      </c>
      <c r="AE323" s="1" t="s">
        <v>78</v>
      </c>
      <c r="AF323">
        <v>0</v>
      </c>
      <c r="AG323" s="1" t="s">
        <v>101</v>
      </c>
      <c r="AH323" s="1" t="s">
        <v>82</v>
      </c>
      <c r="AI323" s="1" t="s">
        <v>82</v>
      </c>
      <c r="AJ323" s="1" t="s">
        <v>406</v>
      </c>
      <c r="AK323" s="1" t="s">
        <v>82</v>
      </c>
      <c r="AL323" s="1" t="s">
        <v>82</v>
      </c>
      <c r="AM323" s="1" t="s">
        <v>82</v>
      </c>
      <c r="AN323" s="1" t="s">
        <v>93</v>
      </c>
      <c r="AO323">
        <v>396</v>
      </c>
    </row>
    <row r="324" spans="1:41" x14ac:dyDescent="0.25">
      <c r="A324">
        <v>382</v>
      </c>
      <c r="B324" s="1" t="s">
        <v>77</v>
      </c>
      <c r="C324" s="2">
        <v>44501.829664351855</v>
      </c>
      <c r="D324" s="1" t="s">
        <v>1146</v>
      </c>
      <c r="E324">
        <v>535</v>
      </c>
      <c r="F324" s="1" t="s">
        <v>154</v>
      </c>
      <c r="G324" s="1" t="s">
        <v>1147</v>
      </c>
      <c r="H324" s="1" t="s">
        <v>141</v>
      </c>
      <c r="I324" s="1" t="s">
        <v>1148</v>
      </c>
      <c r="J324" s="1" t="s">
        <v>1149</v>
      </c>
      <c r="K324" s="1" t="s">
        <v>268</v>
      </c>
      <c r="L324" s="1" t="s">
        <v>616</v>
      </c>
      <c r="M324" s="1" t="s">
        <v>82</v>
      </c>
      <c r="N324" s="1" t="s">
        <v>1150</v>
      </c>
      <c r="O324" s="1" t="s">
        <v>2022</v>
      </c>
      <c r="P324" s="1" t="s">
        <v>1151</v>
      </c>
      <c r="Q324" s="1" t="s">
        <v>1152</v>
      </c>
      <c r="R324" s="1" t="s">
        <v>1153</v>
      </c>
      <c r="S324" s="1" t="s">
        <v>78</v>
      </c>
      <c r="T324" s="1" t="s">
        <v>102</v>
      </c>
      <c r="U324" s="1" t="s">
        <v>114</v>
      </c>
      <c r="V324" s="1" t="s">
        <v>839</v>
      </c>
      <c r="W324" s="1" t="s">
        <v>90</v>
      </c>
      <c r="X324" s="1" t="s">
        <v>87</v>
      </c>
      <c r="Y324">
        <v>0</v>
      </c>
      <c r="Z324">
        <v>0</v>
      </c>
      <c r="AA324" s="1" t="s">
        <v>82</v>
      </c>
      <c r="AB324">
        <v>1712</v>
      </c>
      <c r="AC324" s="1" t="s">
        <v>1154</v>
      </c>
      <c r="AD324">
        <v>1</v>
      </c>
      <c r="AE324" s="1" t="s">
        <v>78</v>
      </c>
      <c r="AF324">
        <v>0</v>
      </c>
      <c r="AG324" s="1" t="s">
        <v>78</v>
      </c>
      <c r="AH324" s="1" t="s">
        <v>82</v>
      </c>
      <c r="AI324" s="1" t="s">
        <v>82</v>
      </c>
      <c r="AJ324" s="1" t="s">
        <v>78</v>
      </c>
      <c r="AK324" s="1" t="s">
        <v>82</v>
      </c>
      <c r="AL324" s="1" t="s">
        <v>82</v>
      </c>
      <c r="AM324" s="1" t="s">
        <v>82</v>
      </c>
      <c r="AN324" s="1" t="s">
        <v>93</v>
      </c>
      <c r="AO324">
        <v>607</v>
      </c>
    </row>
    <row r="325" spans="1:41" x14ac:dyDescent="0.25">
      <c r="A325">
        <v>305</v>
      </c>
      <c r="B325" s="1" t="s">
        <v>820</v>
      </c>
      <c r="C325" s="2">
        <v>44162.606793981482</v>
      </c>
      <c r="D325" s="1" t="s">
        <v>1155</v>
      </c>
      <c r="E325">
        <v>192</v>
      </c>
      <c r="F325" s="1" t="s">
        <v>213</v>
      </c>
      <c r="G325" s="1" t="s">
        <v>129</v>
      </c>
      <c r="H325" s="1" t="s">
        <v>106</v>
      </c>
      <c r="I325" s="1" t="s">
        <v>909</v>
      </c>
      <c r="J325" s="1" t="s">
        <v>82</v>
      </c>
      <c r="K325" s="1" t="s">
        <v>82</v>
      </c>
      <c r="L325" s="1" t="s">
        <v>82</v>
      </c>
      <c r="M325" s="1" t="s">
        <v>909</v>
      </c>
      <c r="N325" s="1" t="s">
        <v>1156</v>
      </c>
      <c r="O325" s="1" t="s">
        <v>1157</v>
      </c>
      <c r="P325" s="1" t="s">
        <v>101</v>
      </c>
      <c r="Q325" s="1" t="s">
        <v>82</v>
      </c>
      <c r="R325" s="1" t="s">
        <v>82</v>
      </c>
      <c r="S325" s="1" t="s">
        <v>82</v>
      </c>
      <c r="T325" s="1" t="s">
        <v>87</v>
      </c>
      <c r="U325" s="1" t="s">
        <v>88</v>
      </c>
      <c r="V325" s="1" t="s">
        <v>82</v>
      </c>
      <c r="W325" s="1" t="s">
        <v>90</v>
      </c>
      <c r="X325" s="1" t="s">
        <v>87</v>
      </c>
      <c r="Y325">
        <v>0</v>
      </c>
      <c r="Z325">
        <v>0</v>
      </c>
      <c r="AA325" s="1" t="s">
        <v>82</v>
      </c>
      <c r="AB325">
        <v>1564</v>
      </c>
      <c r="AC325" s="1" t="s">
        <v>825</v>
      </c>
      <c r="AD325">
        <v>1</v>
      </c>
      <c r="AE325" s="1" t="s">
        <v>78</v>
      </c>
      <c r="AF325">
        <v>850</v>
      </c>
      <c r="AG325" s="1" t="s">
        <v>82</v>
      </c>
      <c r="AH325" s="1" t="s">
        <v>82</v>
      </c>
      <c r="AI325" s="1" t="s">
        <v>82</v>
      </c>
      <c r="AJ325" s="1" t="s">
        <v>826</v>
      </c>
      <c r="AK325" s="1" t="s">
        <v>82</v>
      </c>
      <c r="AL325" s="1" t="s">
        <v>82</v>
      </c>
      <c r="AM325" s="1" t="s">
        <v>82</v>
      </c>
      <c r="AN325" s="1" t="s">
        <v>93</v>
      </c>
      <c r="AO325">
        <v>272</v>
      </c>
    </row>
    <row r="326" spans="1:41" x14ac:dyDescent="0.25">
      <c r="A326">
        <v>644</v>
      </c>
      <c r="B326" s="1" t="s">
        <v>77</v>
      </c>
      <c r="C326" s="2">
        <v>44606.698171296295</v>
      </c>
      <c r="D326" s="1" t="s">
        <v>1158</v>
      </c>
      <c r="E326">
        <v>622</v>
      </c>
      <c r="F326" s="1" t="s">
        <v>154</v>
      </c>
      <c r="G326" s="1" t="s">
        <v>1084</v>
      </c>
      <c r="H326" s="1" t="s">
        <v>141</v>
      </c>
      <c r="I326" s="1" t="s">
        <v>1159</v>
      </c>
      <c r="J326" s="1" t="s">
        <v>1160</v>
      </c>
      <c r="K326" s="1" t="s">
        <v>530</v>
      </c>
      <c r="L326" s="1" t="s">
        <v>275</v>
      </c>
      <c r="M326" s="1" t="s">
        <v>82</v>
      </c>
      <c r="N326" s="1" t="s">
        <v>1161</v>
      </c>
      <c r="O326" s="1" t="s">
        <v>533</v>
      </c>
      <c r="P326" s="1" t="s">
        <v>1162</v>
      </c>
      <c r="Q326" s="1" t="s">
        <v>78</v>
      </c>
      <c r="R326" s="1" t="s">
        <v>1163</v>
      </c>
      <c r="S326" s="1" t="s">
        <v>78</v>
      </c>
      <c r="T326" s="1" t="s">
        <v>102</v>
      </c>
      <c r="U326" s="1" t="s">
        <v>114</v>
      </c>
      <c r="V326" s="1" t="s">
        <v>2063</v>
      </c>
      <c r="W326" s="1" t="s">
        <v>90</v>
      </c>
      <c r="X326" s="1" t="s">
        <v>87</v>
      </c>
      <c r="Y326">
        <v>0</v>
      </c>
      <c r="Z326">
        <v>0</v>
      </c>
      <c r="AA326" s="1" t="s">
        <v>82</v>
      </c>
      <c r="AB326">
        <v>2587</v>
      </c>
      <c r="AC326" s="1" t="s">
        <v>537</v>
      </c>
      <c r="AD326">
        <v>1</v>
      </c>
      <c r="AE326" s="1" t="s">
        <v>78</v>
      </c>
      <c r="AF326">
        <v>0</v>
      </c>
      <c r="AG326" s="1" t="s">
        <v>101</v>
      </c>
      <c r="AH326" s="1" t="s">
        <v>82</v>
      </c>
      <c r="AI326" s="1" t="s">
        <v>82</v>
      </c>
      <c r="AJ326" s="1" t="s">
        <v>538</v>
      </c>
      <c r="AK326" s="1" t="s">
        <v>82</v>
      </c>
      <c r="AL326" s="1" t="s">
        <v>82</v>
      </c>
      <c r="AM326" s="1" t="s">
        <v>1164</v>
      </c>
      <c r="AN326" s="1" t="s">
        <v>93</v>
      </c>
      <c r="AO326">
        <v>786</v>
      </c>
    </row>
    <row r="327" spans="1:41" x14ac:dyDescent="0.25">
      <c r="A327">
        <v>399</v>
      </c>
      <c r="B327" s="1" t="s">
        <v>77</v>
      </c>
      <c r="C327" s="2">
        <v>44364.410185185188</v>
      </c>
      <c r="D327" s="1" t="s">
        <v>1165</v>
      </c>
      <c r="E327">
        <v>174</v>
      </c>
      <c r="F327" s="1" t="s">
        <v>79</v>
      </c>
      <c r="G327" s="1" t="s">
        <v>117</v>
      </c>
      <c r="H327" s="1" t="s">
        <v>141</v>
      </c>
      <c r="I327" s="1" t="s">
        <v>1166</v>
      </c>
      <c r="J327" s="1" t="s">
        <v>1167</v>
      </c>
      <c r="K327" s="1" t="s">
        <v>82</v>
      </c>
      <c r="L327" s="1" t="s">
        <v>1168</v>
      </c>
      <c r="M327" s="1" t="s">
        <v>82</v>
      </c>
      <c r="N327" s="1" t="s">
        <v>1169</v>
      </c>
      <c r="O327" s="1" t="s">
        <v>1170</v>
      </c>
      <c r="P327" s="1" t="s">
        <v>1171</v>
      </c>
      <c r="Q327" s="1" t="s">
        <v>78</v>
      </c>
      <c r="R327" s="1" t="s">
        <v>1172</v>
      </c>
      <c r="S327" s="1" t="s">
        <v>78</v>
      </c>
      <c r="T327" s="1" t="s">
        <v>102</v>
      </c>
      <c r="U327" s="1" t="s">
        <v>114</v>
      </c>
      <c r="V327" s="1" t="s">
        <v>620</v>
      </c>
      <c r="W327" s="1" t="s">
        <v>90</v>
      </c>
      <c r="X327" s="1" t="s">
        <v>102</v>
      </c>
      <c r="Y327">
        <v>0</v>
      </c>
      <c r="Z327">
        <v>0</v>
      </c>
      <c r="AA327" s="1" t="s">
        <v>82</v>
      </c>
      <c r="AB327">
        <v>1850.66</v>
      </c>
      <c r="AC327" s="1" t="s">
        <v>1168</v>
      </c>
      <c r="AD327">
        <v>1</v>
      </c>
      <c r="AE327" s="1" t="s">
        <v>78</v>
      </c>
      <c r="AF327">
        <v>0</v>
      </c>
      <c r="AG327" s="1" t="s">
        <v>78</v>
      </c>
      <c r="AH327" s="1" t="s">
        <v>82</v>
      </c>
      <c r="AI327" s="1" t="s">
        <v>82</v>
      </c>
      <c r="AJ327" s="1" t="s">
        <v>78</v>
      </c>
      <c r="AK327" s="1" t="s">
        <v>82</v>
      </c>
      <c r="AL327" s="1" t="s">
        <v>82</v>
      </c>
      <c r="AM327" s="1" t="s">
        <v>82</v>
      </c>
      <c r="AN327" s="1" t="s">
        <v>93</v>
      </c>
      <c r="AO327">
        <v>252</v>
      </c>
    </row>
    <row r="328" spans="1:41" x14ac:dyDescent="0.25">
      <c r="A328">
        <v>24</v>
      </c>
      <c r="B328" s="1" t="s">
        <v>153</v>
      </c>
      <c r="C328" s="2">
        <v>44102.606782407405</v>
      </c>
      <c r="D328" s="1" t="s">
        <v>1173</v>
      </c>
      <c r="E328">
        <v>17</v>
      </c>
      <c r="F328" s="1" t="s">
        <v>79</v>
      </c>
      <c r="G328" s="1" t="s">
        <v>82</v>
      </c>
      <c r="H328" s="1" t="s">
        <v>106</v>
      </c>
      <c r="I328" s="1" t="s">
        <v>82</v>
      </c>
      <c r="J328" s="1" t="s">
        <v>82</v>
      </c>
      <c r="K328" s="1" t="s">
        <v>82</v>
      </c>
      <c r="L328" s="1" t="s">
        <v>82</v>
      </c>
      <c r="M328" s="1" t="s">
        <v>1174</v>
      </c>
      <c r="N328" s="1" t="s">
        <v>1175</v>
      </c>
      <c r="O328" s="1" t="s">
        <v>1176</v>
      </c>
      <c r="P328" s="1" t="s">
        <v>1177</v>
      </c>
      <c r="Q328" s="1" t="s">
        <v>82</v>
      </c>
      <c r="R328" s="1" t="s">
        <v>82</v>
      </c>
      <c r="S328" s="1" t="s">
        <v>82</v>
      </c>
      <c r="T328" s="1" t="s">
        <v>102</v>
      </c>
      <c r="U328" s="1" t="s">
        <v>88</v>
      </c>
      <c r="V328" s="1" t="s">
        <v>1178</v>
      </c>
      <c r="W328" s="1" t="s">
        <v>90</v>
      </c>
      <c r="X328" s="1" t="s">
        <v>87</v>
      </c>
      <c r="Y328">
        <v>0</v>
      </c>
      <c r="Z328">
        <v>0</v>
      </c>
      <c r="AA328" s="1" t="s">
        <v>82</v>
      </c>
      <c r="AB328">
        <v>1636</v>
      </c>
      <c r="AC328" s="1" t="s">
        <v>1179</v>
      </c>
      <c r="AD328">
        <v>1</v>
      </c>
      <c r="AE328" s="1" t="s">
        <v>78</v>
      </c>
      <c r="AF328">
        <v>1338</v>
      </c>
      <c r="AG328" s="1" t="s">
        <v>82</v>
      </c>
      <c r="AH328" s="1" t="s">
        <v>82</v>
      </c>
      <c r="AI328" s="1" t="s">
        <v>82</v>
      </c>
      <c r="AJ328" s="1" t="s">
        <v>82</v>
      </c>
      <c r="AK328" s="1" t="s">
        <v>82</v>
      </c>
      <c r="AL328" s="1" t="s">
        <v>82</v>
      </c>
      <c r="AM328" s="1" t="s">
        <v>82</v>
      </c>
      <c r="AN328" s="1" t="s">
        <v>93</v>
      </c>
      <c r="AO328">
        <v>10</v>
      </c>
    </row>
    <row r="329" spans="1:41" x14ac:dyDescent="0.25">
      <c r="A329">
        <v>569</v>
      </c>
      <c r="B329" s="1" t="s">
        <v>77</v>
      </c>
      <c r="C329" s="2">
        <v>44503.412881944445</v>
      </c>
      <c r="D329" s="1" t="s">
        <v>1180</v>
      </c>
      <c r="E329">
        <v>508</v>
      </c>
      <c r="F329" s="1" t="s">
        <v>79</v>
      </c>
      <c r="G329" s="1" t="s">
        <v>249</v>
      </c>
      <c r="H329" s="1" t="s">
        <v>141</v>
      </c>
      <c r="I329" s="1" t="s">
        <v>1181</v>
      </c>
      <c r="J329" s="1" t="s">
        <v>1182</v>
      </c>
      <c r="K329" s="1" t="s">
        <v>286</v>
      </c>
      <c r="L329" s="1" t="s">
        <v>363</v>
      </c>
      <c r="M329" s="1" t="s">
        <v>82</v>
      </c>
      <c r="N329" s="1" t="s">
        <v>1183</v>
      </c>
      <c r="O329" s="1" t="s">
        <v>402</v>
      </c>
      <c r="P329" s="1" t="s">
        <v>1184</v>
      </c>
      <c r="Q329" s="1" t="s">
        <v>1185</v>
      </c>
      <c r="R329" s="1" t="s">
        <v>1186</v>
      </c>
      <c r="S329" s="1" t="s">
        <v>78</v>
      </c>
      <c r="T329" s="1" t="s">
        <v>102</v>
      </c>
      <c r="U329" s="1" t="s">
        <v>114</v>
      </c>
      <c r="V329" s="1" t="s">
        <v>802</v>
      </c>
      <c r="W329" s="1" t="s">
        <v>90</v>
      </c>
      <c r="X329" s="1" t="s">
        <v>87</v>
      </c>
      <c r="Y329">
        <v>0</v>
      </c>
      <c r="Z329">
        <v>0</v>
      </c>
      <c r="AA329" s="1" t="s">
        <v>82</v>
      </c>
      <c r="AB329">
        <v>1657.5</v>
      </c>
      <c r="AC329" s="1" t="s">
        <v>405</v>
      </c>
      <c r="AD329">
        <v>1</v>
      </c>
      <c r="AE329" s="1" t="s">
        <v>78</v>
      </c>
      <c r="AF329">
        <v>0</v>
      </c>
      <c r="AG329" s="1" t="s">
        <v>101</v>
      </c>
      <c r="AH329" s="1" t="s">
        <v>82</v>
      </c>
      <c r="AI329" s="1" t="s">
        <v>82</v>
      </c>
      <c r="AJ329" s="1" t="s">
        <v>406</v>
      </c>
      <c r="AK329" s="1" t="s">
        <v>82</v>
      </c>
      <c r="AL329" s="1" t="s">
        <v>82</v>
      </c>
      <c r="AM329" s="1" t="s">
        <v>82</v>
      </c>
      <c r="AN329" s="1" t="s">
        <v>93</v>
      </c>
      <c r="AO329">
        <v>9</v>
      </c>
    </row>
    <row r="330" spans="1:41" x14ac:dyDescent="0.25">
      <c r="A330">
        <v>362</v>
      </c>
      <c r="B330" s="1" t="s">
        <v>77</v>
      </c>
      <c r="C330" s="2">
        <v>44502.390277777777</v>
      </c>
      <c r="D330" s="1" t="s">
        <v>1187</v>
      </c>
      <c r="E330">
        <v>197</v>
      </c>
      <c r="F330" s="1" t="s">
        <v>94</v>
      </c>
      <c r="G330" s="1" t="s">
        <v>78</v>
      </c>
      <c r="H330" s="1" t="s">
        <v>80</v>
      </c>
      <c r="I330" s="1" t="s">
        <v>81</v>
      </c>
      <c r="J330" s="1" t="s">
        <v>82</v>
      </c>
      <c r="K330" s="1" t="s">
        <v>82</v>
      </c>
      <c r="L330" s="1" t="s">
        <v>891</v>
      </c>
      <c r="M330" s="1" t="s">
        <v>82</v>
      </c>
      <c r="N330" s="1" t="s">
        <v>84</v>
      </c>
      <c r="O330" s="1" t="s">
        <v>269</v>
      </c>
      <c r="P330" s="1" t="s">
        <v>101</v>
      </c>
      <c r="Q330" s="1" t="s">
        <v>78</v>
      </c>
      <c r="R330" s="1" t="s">
        <v>101</v>
      </c>
      <c r="S330" s="1" t="s">
        <v>78</v>
      </c>
      <c r="T330" s="1" t="s">
        <v>102</v>
      </c>
      <c r="U330" s="1" t="s">
        <v>88</v>
      </c>
      <c r="V330" s="1" t="s">
        <v>89</v>
      </c>
      <c r="W330" s="1" t="s">
        <v>90</v>
      </c>
      <c r="X330" s="1" t="s">
        <v>87</v>
      </c>
      <c r="Y330">
        <v>0</v>
      </c>
      <c r="Z330">
        <v>0</v>
      </c>
      <c r="AA330" s="1" t="s">
        <v>82</v>
      </c>
      <c r="AB330">
        <v>2944</v>
      </c>
      <c r="AC330" s="1" t="s">
        <v>177</v>
      </c>
      <c r="AD330">
        <v>1</v>
      </c>
      <c r="AE330" s="1" t="s">
        <v>78</v>
      </c>
      <c r="AF330">
        <v>2949.5</v>
      </c>
      <c r="AG330" s="1" t="s">
        <v>78</v>
      </c>
      <c r="AH330" s="1" t="s">
        <v>82</v>
      </c>
      <c r="AI330" s="1" t="s">
        <v>82</v>
      </c>
      <c r="AJ330" s="1" t="s">
        <v>1188</v>
      </c>
      <c r="AK330" s="1" t="s">
        <v>82</v>
      </c>
      <c r="AL330" s="1" t="s">
        <v>82</v>
      </c>
      <c r="AM330" s="1" t="s">
        <v>82</v>
      </c>
      <c r="AN330" s="1" t="s">
        <v>93</v>
      </c>
      <c r="AO330">
        <v>12</v>
      </c>
    </row>
    <row r="331" spans="1:41" x14ac:dyDescent="0.25">
      <c r="A331">
        <v>424</v>
      </c>
      <c r="B331" s="1" t="s">
        <v>139</v>
      </c>
      <c r="C331" s="2">
        <v>44594.632604166669</v>
      </c>
      <c r="D331" s="1" t="s">
        <v>1189</v>
      </c>
      <c r="E331">
        <v>308</v>
      </c>
      <c r="F331" s="1" t="s">
        <v>94</v>
      </c>
      <c r="G331" s="1" t="s">
        <v>1190</v>
      </c>
      <c r="H331" s="1" t="s">
        <v>122</v>
      </c>
      <c r="I331" s="1" t="s">
        <v>82</v>
      </c>
      <c r="J331" s="1" t="s">
        <v>82</v>
      </c>
      <c r="K331" s="1" t="s">
        <v>346</v>
      </c>
      <c r="L331" s="1" t="s">
        <v>318</v>
      </c>
      <c r="M331" s="1" t="s">
        <v>82</v>
      </c>
      <c r="N331" s="1" t="s">
        <v>84</v>
      </c>
      <c r="O331" s="1" t="s">
        <v>1191</v>
      </c>
      <c r="P331" s="1" t="s">
        <v>1192</v>
      </c>
      <c r="Q331" s="1" t="s">
        <v>1193</v>
      </c>
      <c r="R331" s="1" t="s">
        <v>1194</v>
      </c>
      <c r="S331" s="1" t="s">
        <v>78</v>
      </c>
      <c r="T331" s="1" t="s">
        <v>87</v>
      </c>
      <c r="U331" s="1" t="s">
        <v>114</v>
      </c>
      <c r="V331" s="1" t="s">
        <v>89</v>
      </c>
      <c r="W331" s="1" t="s">
        <v>90</v>
      </c>
      <c r="X331" s="1" t="s">
        <v>87</v>
      </c>
      <c r="Y331">
        <v>0</v>
      </c>
      <c r="Z331">
        <v>0</v>
      </c>
      <c r="AA331" s="1" t="s">
        <v>82</v>
      </c>
      <c r="AB331">
        <v>2097.4899999999998</v>
      </c>
      <c r="AC331" s="1" t="s">
        <v>1195</v>
      </c>
      <c r="AD331">
        <v>1</v>
      </c>
      <c r="AE331" s="1" t="s">
        <v>78</v>
      </c>
      <c r="AF331">
        <v>0</v>
      </c>
      <c r="AG331" s="1" t="s">
        <v>78</v>
      </c>
      <c r="AH331" s="1" t="s">
        <v>82</v>
      </c>
      <c r="AI331" s="1" t="s">
        <v>82</v>
      </c>
      <c r="AJ331" s="1" t="s">
        <v>1196</v>
      </c>
      <c r="AK331" s="1" t="s">
        <v>82</v>
      </c>
      <c r="AL331" s="1" t="s">
        <v>82</v>
      </c>
      <c r="AM331" s="1" t="s">
        <v>82</v>
      </c>
      <c r="AN331" s="1" t="s">
        <v>93</v>
      </c>
      <c r="AO331">
        <v>12</v>
      </c>
    </row>
    <row r="332" spans="1:41" x14ac:dyDescent="0.25">
      <c r="A332">
        <v>162</v>
      </c>
      <c r="B332" s="1" t="s">
        <v>77</v>
      </c>
      <c r="C332" s="2">
        <v>44302.453067129631</v>
      </c>
      <c r="D332" s="1" t="s">
        <v>1197</v>
      </c>
      <c r="E332">
        <v>71</v>
      </c>
      <c r="F332" s="1" t="s">
        <v>94</v>
      </c>
      <c r="G332" s="1" t="s">
        <v>78</v>
      </c>
      <c r="H332" s="1" t="s">
        <v>1198</v>
      </c>
      <c r="I332" s="1" t="s">
        <v>1199</v>
      </c>
      <c r="J332" s="1" t="s">
        <v>82</v>
      </c>
      <c r="K332" s="1" t="s">
        <v>82</v>
      </c>
      <c r="L332" s="1" t="s">
        <v>1200</v>
      </c>
      <c r="M332" s="1" t="s">
        <v>82</v>
      </c>
      <c r="N332" s="1" t="s">
        <v>200</v>
      </c>
      <c r="O332" s="1" t="s">
        <v>258</v>
      </c>
      <c r="P332" s="1" t="s">
        <v>1201</v>
      </c>
      <c r="Q332" s="1" t="s">
        <v>82</v>
      </c>
      <c r="R332" s="1" t="s">
        <v>1202</v>
      </c>
      <c r="S332" s="1" t="s">
        <v>82</v>
      </c>
      <c r="T332" s="1" t="s">
        <v>102</v>
      </c>
      <c r="U332" s="1" t="s">
        <v>114</v>
      </c>
      <c r="V332" s="1" t="s">
        <v>890</v>
      </c>
      <c r="W332" s="1" t="s">
        <v>90</v>
      </c>
      <c r="X332" s="1" t="s">
        <v>102</v>
      </c>
      <c r="Y332">
        <v>0</v>
      </c>
      <c r="Z332">
        <v>0</v>
      </c>
      <c r="AA332" s="1" t="s">
        <v>82</v>
      </c>
      <c r="AB332">
        <v>2025.6</v>
      </c>
      <c r="AC332" s="1" t="s">
        <v>82</v>
      </c>
      <c r="AD332">
        <v>1</v>
      </c>
      <c r="AE332" s="1" t="s">
        <v>78</v>
      </c>
      <c r="AF332">
        <v>0</v>
      </c>
      <c r="AG332" s="1" t="s">
        <v>78</v>
      </c>
      <c r="AH332" s="1" t="s">
        <v>82</v>
      </c>
      <c r="AI332" s="1" t="s">
        <v>89</v>
      </c>
      <c r="AJ332" s="1" t="s">
        <v>1203</v>
      </c>
      <c r="AK332" s="1" t="s">
        <v>82</v>
      </c>
      <c r="AL332" s="1" t="s">
        <v>82</v>
      </c>
      <c r="AM332" s="1" t="s">
        <v>82</v>
      </c>
      <c r="AN332" s="1" t="s">
        <v>93</v>
      </c>
      <c r="AO332">
        <v>282</v>
      </c>
    </row>
    <row r="333" spans="1:41" x14ac:dyDescent="0.25">
      <c r="A333">
        <v>85</v>
      </c>
      <c r="B333" s="1" t="s">
        <v>128</v>
      </c>
      <c r="C333" s="2">
        <v>44117.528229166666</v>
      </c>
      <c r="D333" s="1" t="s">
        <v>1204</v>
      </c>
      <c r="E333">
        <v>2</v>
      </c>
      <c r="F333" s="1" t="s">
        <v>79</v>
      </c>
      <c r="G333" s="1" t="s">
        <v>82</v>
      </c>
      <c r="H333" s="1" t="s">
        <v>141</v>
      </c>
      <c r="I333" s="1" t="s">
        <v>736</v>
      </c>
      <c r="J333" s="1" t="s">
        <v>784</v>
      </c>
      <c r="K333" s="1" t="s">
        <v>82</v>
      </c>
      <c r="L333" s="1" t="s">
        <v>82</v>
      </c>
      <c r="M333" s="1" t="s">
        <v>82</v>
      </c>
      <c r="N333" s="1" t="s">
        <v>1205</v>
      </c>
      <c r="O333" s="1" t="s">
        <v>955</v>
      </c>
      <c r="P333" s="1" t="s">
        <v>1206</v>
      </c>
      <c r="Q333" s="1" t="s">
        <v>82</v>
      </c>
      <c r="R333" s="1" t="s">
        <v>82</v>
      </c>
      <c r="S333" s="1" t="s">
        <v>82</v>
      </c>
      <c r="T333" s="1" t="s">
        <v>102</v>
      </c>
      <c r="U333" s="1" t="s">
        <v>114</v>
      </c>
      <c r="V333" s="1" t="s">
        <v>788</v>
      </c>
      <c r="W333" s="1" t="s">
        <v>90</v>
      </c>
      <c r="X333" s="1" t="s">
        <v>102</v>
      </c>
      <c r="Y333">
        <v>0</v>
      </c>
      <c r="Z333">
        <v>0</v>
      </c>
      <c r="AA333" s="1" t="s">
        <v>82</v>
      </c>
      <c r="AB333">
        <v>1290</v>
      </c>
      <c r="AC333" s="1" t="s">
        <v>789</v>
      </c>
      <c r="AD333">
        <v>1</v>
      </c>
      <c r="AE333" s="1" t="s">
        <v>78</v>
      </c>
      <c r="AF333">
        <v>0</v>
      </c>
      <c r="AG333" s="1" t="s">
        <v>82</v>
      </c>
      <c r="AH333" s="1" t="s">
        <v>82</v>
      </c>
      <c r="AI333" s="1" t="s">
        <v>82</v>
      </c>
      <c r="AJ333" s="1" t="s">
        <v>82</v>
      </c>
      <c r="AK333" s="1" t="s">
        <v>82</v>
      </c>
      <c r="AL333" s="1" t="s">
        <v>82</v>
      </c>
      <c r="AM333" s="1" t="s">
        <v>82</v>
      </c>
      <c r="AN333" s="1" t="s">
        <v>93</v>
      </c>
      <c r="AO333">
        <v>36</v>
      </c>
    </row>
    <row r="334" spans="1:41" x14ac:dyDescent="0.25">
      <c r="A334">
        <v>86</v>
      </c>
      <c r="B334" s="1" t="s">
        <v>128</v>
      </c>
      <c r="C334" s="2">
        <v>44117.528391203705</v>
      </c>
      <c r="D334" s="1" t="s">
        <v>1207</v>
      </c>
      <c r="E334">
        <v>2</v>
      </c>
      <c r="F334" s="1" t="s">
        <v>79</v>
      </c>
      <c r="G334" s="1" t="s">
        <v>82</v>
      </c>
      <c r="H334" s="1" t="s">
        <v>141</v>
      </c>
      <c r="I334" s="1" t="s">
        <v>736</v>
      </c>
      <c r="J334" s="1" t="s">
        <v>784</v>
      </c>
      <c r="K334" s="1" t="s">
        <v>82</v>
      </c>
      <c r="L334" s="1" t="s">
        <v>82</v>
      </c>
      <c r="M334" s="1" t="s">
        <v>82</v>
      </c>
      <c r="N334" s="1" t="s">
        <v>1205</v>
      </c>
      <c r="O334" s="1" t="s">
        <v>955</v>
      </c>
      <c r="P334" s="1" t="s">
        <v>1208</v>
      </c>
      <c r="Q334" s="1" t="s">
        <v>82</v>
      </c>
      <c r="R334" s="1" t="s">
        <v>82</v>
      </c>
      <c r="S334" s="1" t="s">
        <v>82</v>
      </c>
      <c r="T334" s="1" t="s">
        <v>102</v>
      </c>
      <c r="U334" s="1" t="s">
        <v>114</v>
      </c>
      <c r="V334" s="1" t="s">
        <v>788</v>
      </c>
      <c r="W334" s="1" t="s">
        <v>90</v>
      </c>
      <c r="X334" s="1" t="s">
        <v>102</v>
      </c>
      <c r="Y334">
        <v>0</v>
      </c>
      <c r="Z334">
        <v>0</v>
      </c>
      <c r="AA334" s="1" t="s">
        <v>82</v>
      </c>
      <c r="AB334">
        <v>1290</v>
      </c>
      <c r="AC334" s="1" t="s">
        <v>789</v>
      </c>
      <c r="AD334">
        <v>1</v>
      </c>
      <c r="AE334" s="1" t="s">
        <v>78</v>
      </c>
      <c r="AF334">
        <v>0</v>
      </c>
      <c r="AG334" s="1" t="s">
        <v>82</v>
      </c>
      <c r="AH334" s="1" t="s">
        <v>82</v>
      </c>
      <c r="AI334" s="1" t="s">
        <v>82</v>
      </c>
      <c r="AJ334" s="1" t="s">
        <v>82</v>
      </c>
      <c r="AK334" s="1" t="s">
        <v>82</v>
      </c>
      <c r="AL334" s="1" t="s">
        <v>82</v>
      </c>
      <c r="AM334" s="1" t="s">
        <v>82</v>
      </c>
      <c r="AN334" s="1" t="s">
        <v>93</v>
      </c>
      <c r="AO334">
        <v>36</v>
      </c>
    </row>
    <row r="335" spans="1:41" x14ac:dyDescent="0.25">
      <c r="A335">
        <v>512</v>
      </c>
      <c r="B335" s="1" t="s">
        <v>77</v>
      </c>
      <c r="C335" s="2">
        <v>44601.745972222219</v>
      </c>
      <c r="D335" s="1" t="s">
        <v>1209</v>
      </c>
      <c r="E335">
        <v>355</v>
      </c>
      <c r="F335" s="1" t="s">
        <v>94</v>
      </c>
      <c r="G335" s="1" t="s">
        <v>235</v>
      </c>
      <c r="H335" s="1" t="s">
        <v>141</v>
      </c>
      <c r="I335" s="1" t="s">
        <v>205</v>
      </c>
      <c r="J335" s="1" t="s">
        <v>1210</v>
      </c>
      <c r="K335" s="1" t="s">
        <v>142</v>
      </c>
      <c r="L335" s="1" t="s">
        <v>142</v>
      </c>
      <c r="M335" s="1" t="s">
        <v>82</v>
      </c>
      <c r="N335" s="1" t="s">
        <v>1211</v>
      </c>
      <c r="O335" s="1" t="s">
        <v>288</v>
      </c>
      <c r="P335" s="1" t="s">
        <v>1212</v>
      </c>
      <c r="Q335" s="1" t="s">
        <v>1213</v>
      </c>
      <c r="R335" s="1" t="s">
        <v>101</v>
      </c>
      <c r="S335" s="1" t="s">
        <v>78</v>
      </c>
      <c r="T335" s="1" t="s">
        <v>102</v>
      </c>
      <c r="U335" s="1" t="s">
        <v>114</v>
      </c>
      <c r="V335" s="1" t="s">
        <v>2064</v>
      </c>
      <c r="W335" s="1" t="s">
        <v>90</v>
      </c>
      <c r="X335" s="1" t="s">
        <v>87</v>
      </c>
      <c r="Y335">
        <v>0</v>
      </c>
      <c r="Z335">
        <v>0</v>
      </c>
      <c r="AA335" s="1" t="s">
        <v>82</v>
      </c>
      <c r="AB335">
        <v>3016.46</v>
      </c>
      <c r="AC335" s="1" t="s">
        <v>171</v>
      </c>
      <c r="AD335">
        <v>2</v>
      </c>
      <c r="AE335" s="1" t="s">
        <v>78</v>
      </c>
      <c r="AF335">
        <v>0</v>
      </c>
      <c r="AG335" s="1" t="s">
        <v>101</v>
      </c>
      <c r="AH335" s="1" t="s">
        <v>82</v>
      </c>
      <c r="AI335" s="1" t="s">
        <v>82</v>
      </c>
      <c r="AJ335" s="1" t="s">
        <v>278</v>
      </c>
      <c r="AK335" s="1" t="s">
        <v>82</v>
      </c>
      <c r="AL335" s="1" t="s">
        <v>82</v>
      </c>
      <c r="AM335" s="1" t="s">
        <v>82</v>
      </c>
      <c r="AN335" s="1" t="s">
        <v>93</v>
      </c>
      <c r="AO335">
        <v>436</v>
      </c>
    </row>
    <row r="336" spans="1:41" x14ac:dyDescent="0.25">
      <c r="A336">
        <v>239</v>
      </c>
      <c r="B336" s="1" t="s">
        <v>77</v>
      </c>
      <c r="C336" s="2">
        <v>44601.726111111115</v>
      </c>
      <c r="D336" s="1" t="s">
        <v>1214</v>
      </c>
      <c r="E336">
        <v>65</v>
      </c>
      <c r="F336" s="1" t="s">
        <v>79</v>
      </c>
      <c r="G336" s="1" t="s">
        <v>78</v>
      </c>
      <c r="H336" s="1" t="s">
        <v>141</v>
      </c>
      <c r="I336" s="1" t="s">
        <v>1215</v>
      </c>
      <c r="J336" s="1" t="s">
        <v>1216</v>
      </c>
      <c r="K336" s="1" t="s">
        <v>108</v>
      </c>
      <c r="L336" s="1" t="s">
        <v>109</v>
      </c>
      <c r="M336" s="1" t="s">
        <v>82</v>
      </c>
      <c r="N336" s="1" t="s">
        <v>1211</v>
      </c>
      <c r="O336" s="1" t="s">
        <v>85</v>
      </c>
      <c r="P336" s="1" t="s">
        <v>1217</v>
      </c>
      <c r="Q336" s="1" t="s">
        <v>1218</v>
      </c>
      <c r="R336" s="1" t="s">
        <v>1219</v>
      </c>
      <c r="S336" s="1" t="s">
        <v>78</v>
      </c>
      <c r="T336" s="1" t="s">
        <v>102</v>
      </c>
      <c r="U336" s="1" t="s">
        <v>114</v>
      </c>
      <c r="V336" s="1" t="s">
        <v>2065</v>
      </c>
      <c r="W336" s="1" t="s">
        <v>90</v>
      </c>
      <c r="X336" s="1" t="s">
        <v>87</v>
      </c>
      <c r="Y336">
        <v>0</v>
      </c>
      <c r="Z336">
        <v>0</v>
      </c>
      <c r="AA336" s="1" t="s">
        <v>82</v>
      </c>
      <c r="AB336">
        <v>1470.95</v>
      </c>
      <c r="AC336" s="1" t="s">
        <v>115</v>
      </c>
      <c r="AD336">
        <v>2</v>
      </c>
      <c r="AE336" s="1" t="s">
        <v>78</v>
      </c>
      <c r="AF336">
        <v>0</v>
      </c>
      <c r="AG336" s="1" t="s">
        <v>78</v>
      </c>
      <c r="AH336" s="1" t="s">
        <v>82</v>
      </c>
      <c r="AI336" s="1" t="s">
        <v>89</v>
      </c>
      <c r="AJ336" s="1" t="s">
        <v>116</v>
      </c>
      <c r="AK336" s="1" t="s">
        <v>82</v>
      </c>
      <c r="AL336" s="1" t="s">
        <v>82</v>
      </c>
      <c r="AM336" s="1" t="s">
        <v>82</v>
      </c>
      <c r="AN336" s="1" t="s">
        <v>93</v>
      </c>
      <c r="AO336">
        <v>436</v>
      </c>
    </row>
    <row r="337" spans="1:41" x14ac:dyDescent="0.25">
      <c r="A337">
        <v>564</v>
      </c>
      <c r="B337" s="1" t="s">
        <v>77</v>
      </c>
      <c r="C337" s="2">
        <v>44601.726493055554</v>
      </c>
      <c r="D337" s="1" t="s">
        <v>1220</v>
      </c>
      <c r="E337">
        <v>345</v>
      </c>
      <c r="F337" s="1" t="s">
        <v>94</v>
      </c>
      <c r="G337" s="1" t="s">
        <v>385</v>
      </c>
      <c r="H337" s="1" t="s">
        <v>141</v>
      </c>
      <c r="I337" s="1" t="s">
        <v>1215</v>
      </c>
      <c r="J337" s="1" t="s">
        <v>1216</v>
      </c>
      <c r="K337" s="1" t="s">
        <v>257</v>
      </c>
      <c r="L337" s="1" t="s">
        <v>335</v>
      </c>
      <c r="M337" s="1" t="s">
        <v>82</v>
      </c>
      <c r="N337" s="1" t="s">
        <v>1211</v>
      </c>
      <c r="O337" s="1" t="s">
        <v>395</v>
      </c>
      <c r="P337" s="1" t="s">
        <v>1221</v>
      </c>
      <c r="Q337" s="1" t="s">
        <v>1222</v>
      </c>
      <c r="R337" s="1" t="s">
        <v>1223</v>
      </c>
      <c r="S337" s="1" t="s">
        <v>78</v>
      </c>
      <c r="T337" s="1" t="s">
        <v>102</v>
      </c>
      <c r="U337" s="1" t="s">
        <v>114</v>
      </c>
      <c r="V337" s="1" t="s">
        <v>2066</v>
      </c>
      <c r="W337" s="1" t="s">
        <v>90</v>
      </c>
      <c r="X337" s="1" t="s">
        <v>87</v>
      </c>
      <c r="Y337">
        <v>0</v>
      </c>
      <c r="Z337">
        <v>0</v>
      </c>
      <c r="AA337" s="1" t="s">
        <v>82</v>
      </c>
      <c r="AB337">
        <v>2550.34</v>
      </c>
      <c r="AC337" s="1" t="s">
        <v>389</v>
      </c>
      <c r="AD337">
        <v>2</v>
      </c>
      <c r="AE337" s="1" t="s">
        <v>78</v>
      </c>
      <c r="AF337">
        <v>0</v>
      </c>
      <c r="AG337" s="1" t="s">
        <v>101</v>
      </c>
      <c r="AH337" s="1" t="s">
        <v>82</v>
      </c>
      <c r="AI337" s="1" t="s">
        <v>82</v>
      </c>
      <c r="AJ337" s="1" t="s">
        <v>390</v>
      </c>
      <c r="AK337" s="1" t="s">
        <v>82</v>
      </c>
      <c r="AL337" s="1" t="s">
        <v>82</v>
      </c>
      <c r="AM337" s="1" t="s">
        <v>82</v>
      </c>
      <c r="AN337" s="1" t="s">
        <v>93</v>
      </c>
      <c r="AO337">
        <v>436</v>
      </c>
    </row>
    <row r="338" spans="1:41" x14ac:dyDescent="0.25">
      <c r="A338">
        <v>529</v>
      </c>
      <c r="B338" s="1" t="s">
        <v>77</v>
      </c>
      <c r="C338" s="2">
        <v>44571.739351851851</v>
      </c>
      <c r="D338" s="1" t="s">
        <v>1224</v>
      </c>
      <c r="E338">
        <v>337</v>
      </c>
      <c r="F338" s="1" t="s">
        <v>79</v>
      </c>
      <c r="G338" s="1" t="s">
        <v>249</v>
      </c>
      <c r="H338" s="1" t="s">
        <v>141</v>
      </c>
      <c r="I338" s="1" t="s">
        <v>1215</v>
      </c>
      <c r="J338" s="1" t="s">
        <v>1216</v>
      </c>
      <c r="K338" s="1" t="s">
        <v>318</v>
      </c>
      <c r="L338" s="1" t="s">
        <v>271</v>
      </c>
      <c r="M338" s="1" t="s">
        <v>82</v>
      </c>
      <c r="N338" s="1" t="s">
        <v>1211</v>
      </c>
      <c r="O338" s="1" t="s">
        <v>304</v>
      </c>
      <c r="P338" s="1" t="s">
        <v>1225</v>
      </c>
      <c r="Q338" s="1" t="s">
        <v>1226</v>
      </c>
      <c r="R338" s="1" t="s">
        <v>1227</v>
      </c>
      <c r="S338" s="1" t="s">
        <v>78</v>
      </c>
      <c r="T338" s="1" t="s">
        <v>102</v>
      </c>
      <c r="U338" s="1" t="s">
        <v>114</v>
      </c>
      <c r="V338" s="1" t="s">
        <v>2067</v>
      </c>
      <c r="W338" s="1" t="s">
        <v>90</v>
      </c>
      <c r="X338" s="1" t="s">
        <v>87</v>
      </c>
      <c r="Y338">
        <v>0</v>
      </c>
      <c r="Z338">
        <v>0</v>
      </c>
      <c r="AA338" s="1" t="s">
        <v>82</v>
      </c>
      <c r="AB338">
        <v>1851.17</v>
      </c>
      <c r="AC338" s="1" t="s">
        <v>171</v>
      </c>
      <c r="AD338">
        <v>1</v>
      </c>
      <c r="AE338" s="1" t="s">
        <v>78</v>
      </c>
      <c r="AF338">
        <v>0</v>
      </c>
      <c r="AG338" s="1" t="s">
        <v>101</v>
      </c>
      <c r="AH338" s="1" t="s">
        <v>82</v>
      </c>
      <c r="AI338" s="1" t="s">
        <v>82</v>
      </c>
      <c r="AJ338" s="1" t="s">
        <v>152</v>
      </c>
      <c r="AK338" s="1" t="s">
        <v>82</v>
      </c>
      <c r="AL338" s="1" t="s">
        <v>82</v>
      </c>
      <c r="AM338" s="1" t="s">
        <v>82</v>
      </c>
      <c r="AN338" s="1" t="s">
        <v>93</v>
      </c>
      <c r="AO338">
        <v>439</v>
      </c>
    </row>
    <row r="339" spans="1:41" x14ac:dyDescent="0.25">
      <c r="A339">
        <v>702</v>
      </c>
      <c r="B339" s="1" t="s">
        <v>77</v>
      </c>
      <c r="C339" s="2">
        <v>44601.726631944446</v>
      </c>
      <c r="D339" s="1" t="s">
        <v>1228</v>
      </c>
      <c r="E339">
        <v>53</v>
      </c>
      <c r="F339" s="1" t="s">
        <v>94</v>
      </c>
      <c r="G339" s="1" t="s">
        <v>235</v>
      </c>
      <c r="H339" s="1" t="s">
        <v>141</v>
      </c>
      <c r="I339" s="1" t="s">
        <v>205</v>
      </c>
      <c r="J339" s="1" t="s">
        <v>1210</v>
      </c>
      <c r="K339" s="1" t="s">
        <v>194</v>
      </c>
      <c r="L339" s="1" t="s">
        <v>194</v>
      </c>
      <c r="M339" s="1" t="s">
        <v>82</v>
      </c>
      <c r="N339" s="1" t="s">
        <v>1211</v>
      </c>
      <c r="O339" s="1" t="s">
        <v>523</v>
      </c>
      <c r="P339" s="1" t="s">
        <v>1229</v>
      </c>
      <c r="Q339" s="1" t="s">
        <v>1230</v>
      </c>
      <c r="R339" s="1" t="s">
        <v>1231</v>
      </c>
      <c r="S339" s="1" t="s">
        <v>78</v>
      </c>
      <c r="T339" s="1" t="s">
        <v>102</v>
      </c>
      <c r="U339" s="1" t="s">
        <v>114</v>
      </c>
      <c r="V339" s="1" t="s">
        <v>2068</v>
      </c>
      <c r="W339" s="1" t="s">
        <v>90</v>
      </c>
      <c r="X339" s="1" t="s">
        <v>87</v>
      </c>
      <c r="Y339">
        <v>0</v>
      </c>
      <c r="Z339">
        <v>0</v>
      </c>
      <c r="AA339" s="1" t="s">
        <v>82</v>
      </c>
      <c r="AB339">
        <v>3330</v>
      </c>
      <c r="AC339" s="1" t="s">
        <v>1232</v>
      </c>
      <c r="AD339">
        <v>2</v>
      </c>
      <c r="AE339" s="1" t="s">
        <v>78</v>
      </c>
      <c r="AF339">
        <v>0</v>
      </c>
      <c r="AG339" s="1" t="s">
        <v>78</v>
      </c>
      <c r="AH339" s="1" t="s">
        <v>82</v>
      </c>
      <c r="AI339" s="1" t="s">
        <v>82</v>
      </c>
      <c r="AJ339" s="1" t="s">
        <v>78</v>
      </c>
      <c r="AK339" s="1" t="s">
        <v>82</v>
      </c>
      <c r="AL339" s="1" t="s">
        <v>82</v>
      </c>
      <c r="AM339" s="1" t="s">
        <v>82</v>
      </c>
      <c r="AN339" s="1" t="s">
        <v>93</v>
      </c>
      <c r="AO339">
        <v>436</v>
      </c>
    </row>
    <row r="340" spans="1:41" x14ac:dyDescent="0.25">
      <c r="A340">
        <v>299</v>
      </c>
      <c r="B340" s="1" t="s">
        <v>1233</v>
      </c>
      <c r="C340" s="2">
        <v>44020.378946759258</v>
      </c>
      <c r="D340" s="1" t="s">
        <v>1234</v>
      </c>
      <c r="E340">
        <v>188</v>
      </c>
      <c r="F340" s="1" t="s">
        <v>79</v>
      </c>
      <c r="G340" s="1" t="s">
        <v>1235</v>
      </c>
      <c r="H340" s="1" t="s">
        <v>106</v>
      </c>
      <c r="I340" s="1" t="s">
        <v>875</v>
      </c>
      <c r="J340" s="1" t="s">
        <v>82</v>
      </c>
      <c r="K340" s="1" t="s">
        <v>82</v>
      </c>
      <c r="L340" s="1" t="s">
        <v>1236</v>
      </c>
      <c r="M340" s="1" t="s">
        <v>875</v>
      </c>
      <c r="N340" s="1" t="s">
        <v>1237</v>
      </c>
      <c r="O340" s="1" t="s">
        <v>1238</v>
      </c>
      <c r="P340" s="1" t="s">
        <v>101</v>
      </c>
      <c r="Q340" s="1" t="s">
        <v>82</v>
      </c>
      <c r="R340" s="1" t="s">
        <v>82</v>
      </c>
      <c r="S340" s="1" t="s">
        <v>82</v>
      </c>
      <c r="T340" s="1" t="s">
        <v>87</v>
      </c>
      <c r="U340" s="1" t="s">
        <v>88</v>
      </c>
      <c r="V340" s="1" t="s">
        <v>82</v>
      </c>
      <c r="W340" s="1" t="s">
        <v>90</v>
      </c>
      <c r="X340" s="1" t="s">
        <v>87</v>
      </c>
      <c r="Y340">
        <v>0</v>
      </c>
      <c r="Z340">
        <v>0</v>
      </c>
      <c r="AA340" s="1" t="s">
        <v>82</v>
      </c>
      <c r="AB340">
        <v>1560</v>
      </c>
      <c r="AC340" s="1" t="s">
        <v>1239</v>
      </c>
      <c r="AD340">
        <v>1</v>
      </c>
      <c r="AE340" s="1" t="s">
        <v>133</v>
      </c>
      <c r="AF340">
        <v>2148.7600000000002</v>
      </c>
      <c r="AG340" s="1" t="s">
        <v>82</v>
      </c>
      <c r="AH340" s="1" t="s">
        <v>82</v>
      </c>
      <c r="AI340" s="1" t="s">
        <v>82</v>
      </c>
      <c r="AJ340" s="1" t="s">
        <v>78</v>
      </c>
      <c r="AK340" s="1" t="s">
        <v>82</v>
      </c>
      <c r="AL340" s="1" t="s">
        <v>82</v>
      </c>
      <c r="AM340" s="1" t="s">
        <v>82</v>
      </c>
      <c r="AN340" s="1" t="s">
        <v>93</v>
      </c>
      <c r="AO340">
        <v>186</v>
      </c>
    </row>
    <row r="341" spans="1:41" x14ac:dyDescent="0.25">
      <c r="A341">
        <v>667</v>
      </c>
      <c r="B341" s="1" t="s">
        <v>139</v>
      </c>
      <c r="C341" s="2">
        <v>44347.76222222222</v>
      </c>
      <c r="D341" s="1" t="s">
        <v>1241</v>
      </c>
      <c r="E341">
        <v>550</v>
      </c>
      <c r="F341" s="1" t="s">
        <v>79</v>
      </c>
      <c r="G341" s="1" t="s">
        <v>135</v>
      </c>
      <c r="H341" s="1" t="s">
        <v>106</v>
      </c>
      <c r="I341" s="1" t="s">
        <v>188</v>
      </c>
      <c r="J341" s="1" t="s">
        <v>845</v>
      </c>
      <c r="K341" s="1" t="s">
        <v>131</v>
      </c>
      <c r="L341" s="1" t="s">
        <v>616</v>
      </c>
      <c r="M341" s="1" t="s">
        <v>188</v>
      </c>
      <c r="N341" s="1" t="s">
        <v>1242</v>
      </c>
      <c r="O341" s="1" t="s">
        <v>2034</v>
      </c>
      <c r="P341" s="1" t="s">
        <v>1243</v>
      </c>
      <c r="Q341" s="1" t="s">
        <v>78</v>
      </c>
      <c r="R341" s="1" t="s">
        <v>78</v>
      </c>
      <c r="S341" s="1" t="s">
        <v>78</v>
      </c>
      <c r="T341" s="1" t="s">
        <v>87</v>
      </c>
      <c r="U341" s="1" t="s">
        <v>114</v>
      </c>
      <c r="V341" s="1" t="s">
        <v>802</v>
      </c>
      <c r="W341" s="1" t="s">
        <v>90</v>
      </c>
      <c r="X341" s="1" t="s">
        <v>102</v>
      </c>
      <c r="Y341">
        <v>0</v>
      </c>
      <c r="Z341">
        <v>0</v>
      </c>
      <c r="AA341" s="1" t="s">
        <v>82</v>
      </c>
      <c r="AB341">
        <v>1574.4</v>
      </c>
      <c r="AC341" s="1" t="s">
        <v>150</v>
      </c>
      <c r="AD341">
        <v>1</v>
      </c>
      <c r="AE341" s="1" t="s">
        <v>78</v>
      </c>
      <c r="AF341">
        <v>2313</v>
      </c>
      <c r="AG341" s="1" t="s">
        <v>78</v>
      </c>
      <c r="AH341" s="1" t="s">
        <v>82</v>
      </c>
      <c r="AI341" s="1" t="s">
        <v>82</v>
      </c>
      <c r="AJ341" s="1" t="s">
        <v>516</v>
      </c>
      <c r="AK341" s="1" t="s">
        <v>82</v>
      </c>
      <c r="AL341" s="1" t="s">
        <v>82</v>
      </c>
      <c r="AM341" s="1" t="s">
        <v>82</v>
      </c>
      <c r="AN341" s="1" t="s">
        <v>93</v>
      </c>
      <c r="AO341">
        <v>413</v>
      </c>
    </row>
    <row r="342" spans="1:41" x14ac:dyDescent="0.25">
      <c r="A342">
        <v>269</v>
      </c>
      <c r="B342" s="1" t="s">
        <v>139</v>
      </c>
      <c r="C342" s="2">
        <v>44399.415405092594</v>
      </c>
      <c r="D342" s="1" t="s">
        <v>1244</v>
      </c>
      <c r="E342">
        <v>65</v>
      </c>
      <c r="F342" s="1" t="s">
        <v>79</v>
      </c>
      <c r="G342" s="1" t="s">
        <v>78</v>
      </c>
      <c r="H342" s="1" t="s">
        <v>141</v>
      </c>
      <c r="I342" s="1" t="s">
        <v>846</v>
      </c>
      <c r="J342" s="1" t="s">
        <v>1245</v>
      </c>
      <c r="K342" s="1" t="s">
        <v>108</v>
      </c>
      <c r="L342" s="1" t="s">
        <v>108</v>
      </c>
      <c r="M342" s="1" t="s">
        <v>82</v>
      </c>
      <c r="N342" s="1" t="s">
        <v>1246</v>
      </c>
      <c r="O342" s="1" t="s">
        <v>85</v>
      </c>
      <c r="P342" s="1" t="s">
        <v>1247</v>
      </c>
      <c r="Q342" s="1" t="s">
        <v>78</v>
      </c>
      <c r="R342" s="1" t="s">
        <v>1248</v>
      </c>
      <c r="S342" s="1" t="s">
        <v>78</v>
      </c>
      <c r="T342" s="1" t="s">
        <v>102</v>
      </c>
      <c r="U342" s="1" t="s">
        <v>114</v>
      </c>
      <c r="V342" s="1" t="s">
        <v>2069</v>
      </c>
      <c r="W342" s="1" t="s">
        <v>90</v>
      </c>
      <c r="X342" s="1" t="s">
        <v>102</v>
      </c>
      <c r="Y342">
        <v>0</v>
      </c>
      <c r="Z342">
        <v>0</v>
      </c>
      <c r="AA342" s="1" t="s">
        <v>82</v>
      </c>
      <c r="AB342">
        <v>1470.95</v>
      </c>
      <c r="AC342" s="1" t="s">
        <v>115</v>
      </c>
      <c r="AD342">
        <v>1</v>
      </c>
      <c r="AE342" s="1" t="s">
        <v>78</v>
      </c>
      <c r="AF342">
        <v>0</v>
      </c>
      <c r="AG342" s="1" t="s">
        <v>78</v>
      </c>
      <c r="AH342" s="1" t="s">
        <v>82</v>
      </c>
      <c r="AI342" s="1" t="s">
        <v>89</v>
      </c>
      <c r="AJ342" s="1" t="s">
        <v>116</v>
      </c>
      <c r="AK342" s="1" t="s">
        <v>82</v>
      </c>
      <c r="AL342" s="1" t="s">
        <v>82</v>
      </c>
      <c r="AM342" s="1" t="s">
        <v>82</v>
      </c>
      <c r="AN342" s="1" t="s">
        <v>93</v>
      </c>
      <c r="AO342">
        <v>248</v>
      </c>
    </row>
    <row r="343" spans="1:41" x14ac:dyDescent="0.25">
      <c r="A343">
        <v>26</v>
      </c>
      <c r="B343" s="1" t="s">
        <v>128</v>
      </c>
      <c r="C343" s="2">
        <v>44117.530624999999</v>
      </c>
      <c r="D343" s="1" t="s">
        <v>1249</v>
      </c>
      <c r="E343">
        <v>62</v>
      </c>
      <c r="F343" s="1" t="s">
        <v>79</v>
      </c>
      <c r="G343" s="1" t="s">
        <v>82</v>
      </c>
      <c r="H343" s="1" t="s">
        <v>141</v>
      </c>
      <c r="I343" s="1" t="s">
        <v>1250</v>
      </c>
      <c r="J343" s="1" t="s">
        <v>1251</v>
      </c>
      <c r="K343" s="1" t="s">
        <v>82</v>
      </c>
      <c r="L343" s="1" t="s">
        <v>82</v>
      </c>
      <c r="M343" s="1" t="s">
        <v>82</v>
      </c>
      <c r="N343" s="1" t="s">
        <v>1252</v>
      </c>
      <c r="O343" s="1" t="s">
        <v>1253</v>
      </c>
      <c r="P343" s="1" t="s">
        <v>1254</v>
      </c>
      <c r="Q343" s="1" t="s">
        <v>82</v>
      </c>
      <c r="R343" s="1" t="s">
        <v>82</v>
      </c>
      <c r="S343" s="1" t="s">
        <v>82</v>
      </c>
      <c r="T343" s="1" t="s">
        <v>102</v>
      </c>
      <c r="U343" s="1" t="s">
        <v>114</v>
      </c>
      <c r="V343" s="1" t="s">
        <v>1255</v>
      </c>
      <c r="W343" s="1" t="s">
        <v>90</v>
      </c>
      <c r="X343" s="1" t="s">
        <v>102</v>
      </c>
      <c r="Y343">
        <v>0</v>
      </c>
      <c r="Z343">
        <v>0</v>
      </c>
      <c r="AA343" s="1" t="s">
        <v>82</v>
      </c>
      <c r="AB343">
        <v>1572.96</v>
      </c>
      <c r="AC343" s="1" t="s">
        <v>803</v>
      </c>
      <c r="AD343">
        <v>1</v>
      </c>
      <c r="AE343" s="1" t="s">
        <v>78</v>
      </c>
      <c r="AF343">
        <v>0</v>
      </c>
      <c r="AG343" s="1" t="s">
        <v>82</v>
      </c>
      <c r="AH343" s="1" t="s">
        <v>82</v>
      </c>
      <c r="AI343" s="1" t="s">
        <v>82</v>
      </c>
      <c r="AJ343" s="1" t="s">
        <v>82</v>
      </c>
      <c r="AK343" s="1" t="s">
        <v>82</v>
      </c>
      <c r="AL343" s="1" t="s">
        <v>82</v>
      </c>
      <c r="AM343" s="1" t="s">
        <v>82</v>
      </c>
      <c r="AN343" s="1" t="s">
        <v>93</v>
      </c>
      <c r="AO343">
        <v>4</v>
      </c>
    </row>
    <row r="344" spans="1:41" x14ac:dyDescent="0.25">
      <c r="A344">
        <v>27</v>
      </c>
      <c r="B344" s="1" t="s">
        <v>128</v>
      </c>
      <c r="C344" s="2">
        <v>44117.530486111114</v>
      </c>
      <c r="D344" s="1" t="s">
        <v>1256</v>
      </c>
      <c r="E344">
        <v>62</v>
      </c>
      <c r="F344" s="1" t="s">
        <v>213</v>
      </c>
      <c r="G344" s="1" t="s">
        <v>82</v>
      </c>
      <c r="H344" s="1" t="s">
        <v>141</v>
      </c>
      <c r="I344" s="1" t="s">
        <v>1250</v>
      </c>
      <c r="J344" s="1" t="s">
        <v>1251</v>
      </c>
      <c r="K344" s="1" t="s">
        <v>82</v>
      </c>
      <c r="L344" s="1" t="s">
        <v>82</v>
      </c>
      <c r="M344" s="1" t="s">
        <v>82</v>
      </c>
      <c r="N344" s="1" t="s">
        <v>1252</v>
      </c>
      <c r="O344" s="1" t="s">
        <v>1253</v>
      </c>
      <c r="P344" s="1" t="s">
        <v>1257</v>
      </c>
      <c r="Q344" s="1" t="s">
        <v>82</v>
      </c>
      <c r="R344" s="1" t="s">
        <v>82</v>
      </c>
      <c r="S344" s="1" t="s">
        <v>82</v>
      </c>
      <c r="T344" s="1" t="s">
        <v>102</v>
      </c>
      <c r="U344" s="1" t="s">
        <v>114</v>
      </c>
      <c r="V344" s="1" t="s">
        <v>1255</v>
      </c>
      <c r="W344" s="1" t="s">
        <v>90</v>
      </c>
      <c r="X344" s="1" t="s">
        <v>102</v>
      </c>
      <c r="Y344">
        <v>0</v>
      </c>
      <c r="Z344">
        <v>0</v>
      </c>
      <c r="AA344" s="1" t="s">
        <v>82</v>
      </c>
      <c r="AB344">
        <v>1572.96</v>
      </c>
      <c r="AC344" s="1" t="s">
        <v>1258</v>
      </c>
      <c r="AD344">
        <v>1</v>
      </c>
      <c r="AE344" s="1" t="s">
        <v>78</v>
      </c>
      <c r="AF344">
        <v>0</v>
      </c>
      <c r="AG344" s="1" t="s">
        <v>82</v>
      </c>
      <c r="AH344" s="1" t="s">
        <v>82</v>
      </c>
      <c r="AI344" s="1" t="s">
        <v>82</v>
      </c>
      <c r="AJ344" s="1" t="s">
        <v>82</v>
      </c>
      <c r="AK344" s="1" t="s">
        <v>82</v>
      </c>
      <c r="AL344" s="1" t="s">
        <v>82</v>
      </c>
      <c r="AM344" s="1" t="s">
        <v>82</v>
      </c>
      <c r="AN344" s="1" t="s">
        <v>93</v>
      </c>
      <c r="AO344">
        <v>4</v>
      </c>
    </row>
    <row r="345" spans="1:41" x14ac:dyDescent="0.25">
      <c r="A345">
        <v>28</v>
      </c>
      <c r="B345" s="1" t="s">
        <v>128</v>
      </c>
      <c r="C345" s="2">
        <v>44117.530138888891</v>
      </c>
      <c r="D345" s="1" t="s">
        <v>1259</v>
      </c>
      <c r="E345">
        <v>62</v>
      </c>
      <c r="F345" s="1" t="s">
        <v>94</v>
      </c>
      <c r="G345" s="1" t="s">
        <v>82</v>
      </c>
      <c r="H345" s="1" t="s">
        <v>141</v>
      </c>
      <c r="I345" s="1" t="s">
        <v>1250</v>
      </c>
      <c r="J345" s="1" t="s">
        <v>1251</v>
      </c>
      <c r="K345" s="1" t="s">
        <v>82</v>
      </c>
      <c r="L345" s="1" t="s">
        <v>82</v>
      </c>
      <c r="M345" s="1" t="s">
        <v>82</v>
      </c>
      <c r="N345" s="1" t="s">
        <v>1252</v>
      </c>
      <c r="O345" s="1" t="s">
        <v>1253</v>
      </c>
      <c r="P345" s="1" t="s">
        <v>1260</v>
      </c>
      <c r="Q345" s="1" t="s">
        <v>82</v>
      </c>
      <c r="R345" s="1" t="s">
        <v>82</v>
      </c>
      <c r="S345" s="1" t="s">
        <v>82</v>
      </c>
      <c r="T345" s="1" t="s">
        <v>102</v>
      </c>
      <c r="U345" s="1" t="s">
        <v>114</v>
      </c>
      <c r="V345" s="1" t="s">
        <v>1255</v>
      </c>
      <c r="W345" s="1" t="s">
        <v>90</v>
      </c>
      <c r="X345" s="1" t="s">
        <v>102</v>
      </c>
      <c r="Y345">
        <v>0</v>
      </c>
      <c r="Z345">
        <v>0</v>
      </c>
      <c r="AA345" s="1" t="s">
        <v>82</v>
      </c>
      <c r="AB345">
        <v>1572.96</v>
      </c>
      <c r="AC345" s="1" t="s">
        <v>1258</v>
      </c>
      <c r="AD345">
        <v>2</v>
      </c>
      <c r="AE345" s="1" t="s">
        <v>78</v>
      </c>
      <c r="AF345">
        <v>0</v>
      </c>
      <c r="AG345" s="1" t="s">
        <v>82</v>
      </c>
      <c r="AH345" s="1" t="s">
        <v>82</v>
      </c>
      <c r="AI345" s="1" t="s">
        <v>82</v>
      </c>
      <c r="AJ345" s="1" t="s">
        <v>82</v>
      </c>
      <c r="AK345" s="1" t="s">
        <v>82</v>
      </c>
      <c r="AL345" s="1" t="s">
        <v>82</v>
      </c>
      <c r="AM345" s="1" t="s">
        <v>82</v>
      </c>
      <c r="AN345" s="1" t="s">
        <v>93</v>
      </c>
      <c r="AO345">
        <v>15</v>
      </c>
    </row>
    <row r="346" spans="1:41" x14ac:dyDescent="0.25">
      <c r="A346">
        <v>29</v>
      </c>
      <c r="B346" s="1" t="s">
        <v>128</v>
      </c>
      <c r="C346" s="2">
        <v>44117.529953703706</v>
      </c>
      <c r="D346" s="1" t="s">
        <v>1261</v>
      </c>
      <c r="E346">
        <v>62</v>
      </c>
      <c r="F346" s="1" t="s">
        <v>94</v>
      </c>
      <c r="G346" s="1" t="s">
        <v>82</v>
      </c>
      <c r="H346" s="1" t="s">
        <v>141</v>
      </c>
      <c r="I346" s="1" t="s">
        <v>1250</v>
      </c>
      <c r="J346" s="1" t="s">
        <v>1251</v>
      </c>
      <c r="K346" s="1" t="s">
        <v>82</v>
      </c>
      <c r="L346" s="1" t="s">
        <v>82</v>
      </c>
      <c r="M346" s="1" t="s">
        <v>82</v>
      </c>
      <c r="N346" s="1" t="s">
        <v>1252</v>
      </c>
      <c r="O346" s="1" t="s">
        <v>1253</v>
      </c>
      <c r="P346" s="1" t="s">
        <v>1262</v>
      </c>
      <c r="Q346" s="1" t="s">
        <v>82</v>
      </c>
      <c r="R346" s="1" t="s">
        <v>82</v>
      </c>
      <c r="S346" s="1" t="s">
        <v>82</v>
      </c>
      <c r="T346" s="1" t="s">
        <v>102</v>
      </c>
      <c r="U346" s="1" t="s">
        <v>114</v>
      </c>
      <c r="V346" s="1" t="s">
        <v>1255</v>
      </c>
      <c r="W346" s="1" t="s">
        <v>90</v>
      </c>
      <c r="X346" s="1" t="s">
        <v>102</v>
      </c>
      <c r="Y346">
        <v>0</v>
      </c>
      <c r="Z346">
        <v>0</v>
      </c>
      <c r="AA346" s="1" t="s">
        <v>82</v>
      </c>
      <c r="AB346">
        <v>1572.96</v>
      </c>
      <c r="AC346" s="1" t="s">
        <v>1258</v>
      </c>
      <c r="AD346">
        <v>2</v>
      </c>
      <c r="AE346" s="1" t="s">
        <v>78</v>
      </c>
      <c r="AF346">
        <v>0</v>
      </c>
      <c r="AG346" s="1" t="s">
        <v>82</v>
      </c>
      <c r="AH346" s="1" t="s">
        <v>82</v>
      </c>
      <c r="AI346" s="1" t="s">
        <v>82</v>
      </c>
      <c r="AJ346" s="1" t="s">
        <v>82</v>
      </c>
      <c r="AK346" s="1" t="s">
        <v>82</v>
      </c>
      <c r="AL346" s="1" t="s">
        <v>82</v>
      </c>
      <c r="AM346" s="1" t="s">
        <v>82</v>
      </c>
      <c r="AN346" s="1" t="s">
        <v>93</v>
      </c>
      <c r="AO346">
        <v>15</v>
      </c>
    </row>
    <row r="347" spans="1:41" x14ac:dyDescent="0.25">
      <c r="A347">
        <v>30</v>
      </c>
      <c r="B347" s="1" t="s">
        <v>128</v>
      </c>
      <c r="C347" s="2">
        <v>44117.529560185183</v>
      </c>
      <c r="D347" s="1" t="s">
        <v>1263</v>
      </c>
      <c r="E347">
        <v>62</v>
      </c>
      <c r="F347" s="1" t="s">
        <v>94</v>
      </c>
      <c r="G347" s="1" t="s">
        <v>82</v>
      </c>
      <c r="H347" s="1" t="s">
        <v>141</v>
      </c>
      <c r="I347" s="1" t="s">
        <v>1250</v>
      </c>
      <c r="J347" s="1" t="s">
        <v>1251</v>
      </c>
      <c r="K347" s="1" t="s">
        <v>82</v>
      </c>
      <c r="L347" s="1" t="s">
        <v>82</v>
      </c>
      <c r="M347" s="1" t="s">
        <v>82</v>
      </c>
      <c r="N347" s="1" t="s">
        <v>1252</v>
      </c>
      <c r="O347" s="1" t="s">
        <v>1253</v>
      </c>
      <c r="P347" s="1" t="s">
        <v>1264</v>
      </c>
      <c r="Q347" s="1" t="s">
        <v>82</v>
      </c>
      <c r="R347" s="1" t="s">
        <v>82</v>
      </c>
      <c r="S347" s="1" t="s">
        <v>82</v>
      </c>
      <c r="T347" s="1" t="s">
        <v>102</v>
      </c>
      <c r="U347" s="1" t="s">
        <v>114</v>
      </c>
      <c r="V347" s="1" t="s">
        <v>1255</v>
      </c>
      <c r="W347" s="1" t="s">
        <v>90</v>
      </c>
      <c r="X347" s="1" t="s">
        <v>102</v>
      </c>
      <c r="Y347">
        <v>0</v>
      </c>
      <c r="Z347">
        <v>0</v>
      </c>
      <c r="AA347" s="1" t="s">
        <v>82</v>
      </c>
      <c r="AB347">
        <v>1572.96</v>
      </c>
      <c r="AC347" s="1" t="s">
        <v>1265</v>
      </c>
      <c r="AD347">
        <v>3</v>
      </c>
      <c r="AE347" s="1" t="s">
        <v>78</v>
      </c>
      <c r="AF347">
        <v>0</v>
      </c>
      <c r="AG347" s="1" t="s">
        <v>82</v>
      </c>
      <c r="AH347" s="1" t="s">
        <v>82</v>
      </c>
      <c r="AI347" s="1" t="s">
        <v>82</v>
      </c>
      <c r="AJ347" s="1" t="s">
        <v>82</v>
      </c>
      <c r="AK347" s="1" t="s">
        <v>82</v>
      </c>
      <c r="AL347" s="1" t="s">
        <v>82</v>
      </c>
      <c r="AM347" s="1" t="s">
        <v>82</v>
      </c>
      <c r="AN347" s="1" t="s">
        <v>93</v>
      </c>
      <c r="AO347">
        <v>16</v>
      </c>
    </row>
    <row r="348" spans="1:41" x14ac:dyDescent="0.25">
      <c r="A348">
        <v>31</v>
      </c>
      <c r="B348" s="1" t="s">
        <v>128</v>
      </c>
      <c r="C348" s="2">
        <v>44117.529432870368</v>
      </c>
      <c r="D348" s="1" t="s">
        <v>1266</v>
      </c>
      <c r="E348">
        <v>62</v>
      </c>
      <c r="F348" s="1" t="s">
        <v>213</v>
      </c>
      <c r="G348" s="1" t="s">
        <v>82</v>
      </c>
      <c r="H348" s="1" t="s">
        <v>141</v>
      </c>
      <c r="I348" s="1" t="s">
        <v>1250</v>
      </c>
      <c r="J348" s="1" t="s">
        <v>1251</v>
      </c>
      <c r="K348" s="1" t="s">
        <v>82</v>
      </c>
      <c r="L348" s="1" t="s">
        <v>82</v>
      </c>
      <c r="M348" s="1" t="s">
        <v>82</v>
      </c>
      <c r="N348" s="1" t="s">
        <v>1252</v>
      </c>
      <c r="O348" s="1" t="s">
        <v>1253</v>
      </c>
      <c r="P348" s="1" t="s">
        <v>1267</v>
      </c>
      <c r="Q348" s="1" t="s">
        <v>82</v>
      </c>
      <c r="R348" s="1" t="s">
        <v>82</v>
      </c>
      <c r="S348" s="1" t="s">
        <v>82</v>
      </c>
      <c r="T348" s="1" t="s">
        <v>102</v>
      </c>
      <c r="U348" s="1" t="s">
        <v>114</v>
      </c>
      <c r="V348" s="1" t="s">
        <v>1255</v>
      </c>
      <c r="W348" s="1" t="s">
        <v>90</v>
      </c>
      <c r="X348" s="1" t="s">
        <v>102</v>
      </c>
      <c r="Y348">
        <v>0</v>
      </c>
      <c r="Z348">
        <v>0</v>
      </c>
      <c r="AA348" s="1" t="s">
        <v>82</v>
      </c>
      <c r="AB348">
        <v>1572.96</v>
      </c>
      <c r="AC348" s="1" t="s">
        <v>1265</v>
      </c>
      <c r="AD348">
        <v>3</v>
      </c>
      <c r="AE348" s="1" t="s">
        <v>78</v>
      </c>
      <c r="AF348">
        <v>0</v>
      </c>
      <c r="AG348" s="1" t="s">
        <v>82</v>
      </c>
      <c r="AH348" s="1" t="s">
        <v>82</v>
      </c>
      <c r="AI348" s="1" t="s">
        <v>82</v>
      </c>
      <c r="AJ348" s="1" t="s">
        <v>82</v>
      </c>
      <c r="AK348" s="1" t="s">
        <v>82</v>
      </c>
      <c r="AL348" s="1" t="s">
        <v>82</v>
      </c>
      <c r="AM348" s="1" t="s">
        <v>82</v>
      </c>
      <c r="AN348" s="1" t="s">
        <v>93</v>
      </c>
      <c r="AO348">
        <v>16</v>
      </c>
    </row>
    <row r="349" spans="1:41" x14ac:dyDescent="0.25">
      <c r="A349">
        <v>268</v>
      </c>
      <c r="B349" s="1" t="s">
        <v>128</v>
      </c>
      <c r="C349" s="2">
        <v>44281.592581018522</v>
      </c>
      <c r="D349" s="1" t="s">
        <v>1268</v>
      </c>
      <c r="E349">
        <v>65</v>
      </c>
      <c r="F349" s="1" t="s">
        <v>79</v>
      </c>
      <c r="G349" s="1" t="s">
        <v>82</v>
      </c>
      <c r="H349" s="1" t="s">
        <v>141</v>
      </c>
      <c r="I349" s="1" t="s">
        <v>1078</v>
      </c>
      <c r="J349" s="1" t="s">
        <v>1269</v>
      </c>
      <c r="K349" s="1" t="s">
        <v>108</v>
      </c>
      <c r="L349" s="1" t="s">
        <v>108</v>
      </c>
      <c r="M349" s="1" t="s">
        <v>82</v>
      </c>
      <c r="N349" s="1" t="s">
        <v>1270</v>
      </c>
      <c r="O349" s="1" t="s">
        <v>85</v>
      </c>
      <c r="P349" s="1" t="s">
        <v>138</v>
      </c>
      <c r="Q349" s="1" t="s">
        <v>82</v>
      </c>
      <c r="R349" s="1" t="s">
        <v>138</v>
      </c>
      <c r="S349" s="1" t="s">
        <v>82</v>
      </c>
      <c r="T349" s="1" t="s">
        <v>102</v>
      </c>
      <c r="U349" s="1" t="s">
        <v>114</v>
      </c>
      <c r="V349" s="1" t="s">
        <v>612</v>
      </c>
      <c r="W349" s="1" t="s">
        <v>90</v>
      </c>
      <c r="X349" s="1" t="s">
        <v>102</v>
      </c>
      <c r="Y349">
        <v>0</v>
      </c>
      <c r="Z349">
        <v>0</v>
      </c>
      <c r="AA349" s="1" t="s">
        <v>82</v>
      </c>
      <c r="AB349">
        <v>1470.95</v>
      </c>
      <c r="AC349" s="1" t="s">
        <v>115</v>
      </c>
      <c r="AD349">
        <v>1</v>
      </c>
      <c r="AE349" s="1" t="s">
        <v>78</v>
      </c>
      <c r="AF349">
        <v>0</v>
      </c>
      <c r="AG349" s="1" t="s">
        <v>82</v>
      </c>
      <c r="AH349" s="1" t="s">
        <v>82</v>
      </c>
      <c r="AI349" s="1" t="s">
        <v>89</v>
      </c>
      <c r="AJ349" s="1" t="s">
        <v>116</v>
      </c>
      <c r="AK349" s="1" t="s">
        <v>2070</v>
      </c>
      <c r="AL349" s="1" t="s">
        <v>82</v>
      </c>
      <c r="AM349" s="1" t="s">
        <v>82</v>
      </c>
      <c r="AN349" s="1" t="s">
        <v>93</v>
      </c>
      <c r="AO349">
        <v>335</v>
      </c>
    </row>
    <row r="350" spans="1:41" x14ac:dyDescent="0.25">
      <c r="A350">
        <v>432</v>
      </c>
      <c r="B350" s="1" t="s">
        <v>77</v>
      </c>
      <c r="C350" s="2">
        <v>44347.481446759259</v>
      </c>
      <c r="D350" s="1" t="s">
        <v>1271</v>
      </c>
      <c r="E350">
        <v>243</v>
      </c>
      <c r="F350" s="1" t="s">
        <v>79</v>
      </c>
      <c r="G350" s="1" t="s">
        <v>78</v>
      </c>
      <c r="H350" s="1" t="s">
        <v>106</v>
      </c>
      <c r="I350" s="1" t="s">
        <v>386</v>
      </c>
      <c r="J350" s="1" t="s">
        <v>82</v>
      </c>
      <c r="K350" s="1" t="s">
        <v>82</v>
      </c>
      <c r="L350" s="1" t="s">
        <v>158</v>
      </c>
      <c r="M350" s="1" t="s">
        <v>386</v>
      </c>
      <c r="N350" s="1" t="s">
        <v>519</v>
      </c>
      <c r="O350" s="1" t="s">
        <v>2038</v>
      </c>
      <c r="P350" s="1" t="s">
        <v>1272</v>
      </c>
      <c r="Q350" s="1" t="s">
        <v>1273</v>
      </c>
      <c r="R350" s="1" t="s">
        <v>1274</v>
      </c>
      <c r="S350" s="1" t="s">
        <v>82</v>
      </c>
      <c r="T350" s="1" t="s">
        <v>87</v>
      </c>
      <c r="U350" s="1" t="s">
        <v>114</v>
      </c>
      <c r="V350" s="1" t="s">
        <v>89</v>
      </c>
      <c r="W350" s="1" t="s">
        <v>90</v>
      </c>
      <c r="X350" s="1" t="s">
        <v>87</v>
      </c>
      <c r="Y350">
        <v>0</v>
      </c>
      <c r="Z350">
        <v>0</v>
      </c>
      <c r="AA350" s="1" t="s">
        <v>82</v>
      </c>
      <c r="AB350">
        <v>1984</v>
      </c>
      <c r="AC350" s="1" t="s">
        <v>158</v>
      </c>
      <c r="AD350">
        <v>1</v>
      </c>
      <c r="AE350" s="1" t="s">
        <v>78</v>
      </c>
      <c r="AF350">
        <v>2891</v>
      </c>
      <c r="AG350" s="1" t="s">
        <v>78</v>
      </c>
      <c r="AH350" s="1" t="s">
        <v>82</v>
      </c>
      <c r="AI350" s="1" t="s">
        <v>82</v>
      </c>
      <c r="AJ350" s="1" t="s">
        <v>101</v>
      </c>
      <c r="AK350" s="1" t="s">
        <v>82</v>
      </c>
      <c r="AL350" s="1" t="s">
        <v>82</v>
      </c>
      <c r="AM350" s="1" t="s">
        <v>82</v>
      </c>
      <c r="AN350" s="1" t="s">
        <v>93</v>
      </c>
      <c r="AO350">
        <v>420</v>
      </c>
    </row>
    <row r="351" spans="1:41" x14ac:dyDescent="0.25">
      <c r="A351">
        <v>205</v>
      </c>
      <c r="B351" s="1" t="s">
        <v>820</v>
      </c>
      <c r="C351" s="2">
        <v>44198.56046296296</v>
      </c>
      <c r="D351" s="1" t="s">
        <v>1275</v>
      </c>
      <c r="E351">
        <v>191</v>
      </c>
      <c r="F351" s="1" t="s">
        <v>79</v>
      </c>
      <c r="G351" s="1" t="s">
        <v>82</v>
      </c>
      <c r="H351" s="1" t="s">
        <v>106</v>
      </c>
      <c r="I351" s="1" t="s">
        <v>630</v>
      </c>
      <c r="J351" s="1" t="s">
        <v>82</v>
      </c>
      <c r="K351" s="1" t="s">
        <v>123</v>
      </c>
      <c r="L351" s="1" t="s">
        <v>123</v>
      </c>
      <c r="M351" s="1" t="s">
        <v>630</v>
      </c>
      <c r="N351" s="1" t="s">
        <v>1276</v>
      </c>
      <c r="O351" s="1" t="s">
        <v>1277</v>
      </c>
      <c r="P351" s="1" t="s">
        <v>101</v>
      </c>
      <c r="Q351" s="1" t="s">
        <v>82</v>
      </c>
      <c r="R351" s="1" t="s">
        <v>82</v>
      </c>
      <c r="S351" s="1" t="s">
        <v>82</v>
      </c>
      <c r="T351" s="1" t="s">
        <v>87</v>
      </c>
      <c r="U351" s="1" t="s">
        <v>88</v>
      </c>
      <c r="V351" s="1" t="s">
        <v>82</v>
      </c>
      <c r="W351" s="1" t="s">
        <v>90</v>
      </c>
      <c r="X351" s="1" t="s">
        <v>87</v>
      </c>
      <c r="Y351">
        <v>0</v>
      </c>
      <c r="Z351">
        <v>0</v>
      </c>
      <c r="AA351" s="1" t="s">
        <v>82</v>
      </c>
      <c r="AB351">
        <v>273.60000000000002</v>
      </c>
      <c r="AC351" s="1" t="s">
        <v>1278</v>
      </c>
      <c r="AD351">
        <v>1</v>
      </c>
      <c r="AE351" s="1" t="s">
        <v>78</v>
      </c>
      <c r="AF351">
        <v>537.15</v>
      </c>
      <c r="AG351" s="1" t="s">
        <v>82</v>
      </c>
      <c r="AH351" s="1" t="s">
        <v>82</v>
      </c>
      <c r="AI351" s="1" t="s">
        <v>89</v>
      </c>
      <c r="AJ351" s="1" t="s">
        <v>1279</v>
      </c>
      <c r="AK351" s="1" t="s">
        <v>82</v>
      </c>
      <c r="AL351" s="1" t="s">
        <v>82</v>
      </c>
      <c r="AM351" s="1" t="s">
        <v>82</v>
      </c>
      <c r="AN351" s="1" t="s">
        <v>93</v>
      </c>
      <c r="AO351">
        <v>42</v>
      </c>
    </row>
    <row r="352" spans="1:41" x14ac:dyDescent="0.25">
      <c r="A352">
        <v>206</v>
      </c>
      <c r="B352" s="1" t="s">
        <v>820</v>
      </c>
      <c r="C352" s="2">
        <v>44198.560578703706</v>
      </c>
      <c r="D352" s="1" t="s">
        <v>1280</v>
      </c>
      <c r="E352">
        <v>191</v>
      </c>
      <c r="F352" s="1" t="s">
        <v>79</v>
      </c>
      <c r="G352" s="1" t="s">
        <v>82</v>
      </c>
      <c r="H352" s="1" t="s">
        <v>106</v>
      </c>
      <c r="I352" s="1" t="s">
        <v>630</v>
      </c>
      <c r="J352" s="1" t="s">
        <v>82</v>
      </c>
      <c r="K352" s="1" t="s">
        <v>123</v>
      </c>
      <c r="L352" s="1" t="s">
        <v>123</v>
      </c>
      <c r="M352" s="1" t="s">
        <v>630</v>
      </c>
      <c r="N352" s="1" t="s">
        <v>1276</v>
      </c>
      <c r="O352" s="1" t="s">
        <v>1277</v>
      </c>
      <c r="P352" s="1" t="s">
        <v>101</v>
      </c>
      <c r="Q352" s="1" t="s">
        <v>82</v>
      </c>
      <c r="R352" s="1" t="s">
        <v>82</v>
      </c>
      <c r="S352" s="1" t="s">
        <v>82</v>
      </c>
      <c r="T352" s="1" t="s">
        <v>87</v>
      </c>
      <c r="U352" s="1" t="s">
        <v>88</v>
      </c>
      <c r="V352" s="1" t="s">
        <v>82</v>
      </c>
      <c r="W352" s="1" t="s">
        <v>90</v>
      </c>
      <c r="X352" s="1" t="s">
        <v>87</v>
      </c>
      <c r="Y352">
        <v>0</v>
      </c>
      <c r="Z352">
        <v>0</v>
      </c>
      <c r="AA352" s="1" t="s">
        <v>82</v>
      </c>
      <c r="AB352">
        <v>273.60000000000002</v>
      </c>
      <c r="AC352" s="1" t="s">
        <v>1278</v>
      </c>
      <c r="AD352">
        <v>1</v>
      </c>
      <c r="AE352" s="1" t="s">
        <v>78</v>
      </c>
      <c r="AF352">
        <v>537.15</v>
      </c>
      <c r="AG352" s="1" t="s">
        <v>82</v>
      </c>
      <c r="AH352" s="1" t="s">
        <v>82</v>
      </c>
      <c r="AI352" s="1" t="s">
        <v>89</v>
      </c>
      <c r="AJ352" s="1" t="s">
        <v>1279</v>
      </c>
      <c r="AK352" s="1" t="s">
        <v>82</v>
      </c>
      <c r="AL352" s="1" t="s">
        <v>82</v>
      </c>
      <c r="AM352" s="1" t="s">
        <v>82</v>
      </c>
      <c r="AN352" s="1" t="s">
        <v>93</v>
      </c>
      <c r="AO352">
        <v>42</v>
      </c>
    </row>
    <row r="353" spans="1:41" x14ac:dyDescent="0.25">
      <c r="A353">
        <v>207</v>
      </c>
      <c r="B353" s="1" t="s">
        <v>820</v>
      </c>
      <c r="C353" s="2">
        <v>44198.560729166667</v>
      </c>
      <c r="D353" s="1" t="s">
        <v>1281</v>
      </c>
      <c r="E353">
        <v>191</v>
      </c>
      <c r="F353" s="1" t="s">
        <v>79</v>
      </c>
      <c r="G353" s="1" t="s">
        <v>82</v>
      </c>
      <c r="H353" s="1" t="s">
        <v>106</v>
      </c>
      <c r="I353" s="1" t="s">
        <v>630</v>
      </c>
      <c r="J353" s="1" t="s">
        <v>82</v>
      </c>
      <c r="K353" s="1" t="s">
        <v>123</v>
      </c>
      <c r="L353" s="1" t="s">
        <v>123</v>
      </c>
      <c r="M353" s="1" t="s">
        <v>630</v>
      </c>
      <c r="N353" s="1" t="s">
        <v>1276</v>
      </c>
      <c r="O353" s="1" t="s">
        <v>1277</v>
      </c>
      <c r="P353" s="1" t="s">
        <v>101</v>
      </c>
      <c r="Q353" s="1" t="s">
        <v>82</v>
      </c>
      <c r="R353" s="1" t="s">
        <v>82</v>
      </c>
      <c r="S353" s="1" t="s">
        <v>82</v>
      </c>
      <c r="T353" s="1" t="s">
        <v>87</v>
      </c>
      <c r="U353" s="1" t="s">
        <v>88</v>
      </c>
      <c r="V353" s="1" t="s">
        <v>82</v>
      </c>
      <c r="W353" s="1" t="s">
        <v>90</v>
      </c>
      <c r="X353" s="1" t="s">
        <v>87</v>
      </c>
      <c r="Y353">
        <v>0</v>
      </c>
      <c r="Z353">
        <v>0</v>
      </c>
      <c r="AA353" s="1" t="s">
        <v>82</v>
      </c>
      <c r="AB353">
        <v>273.60000000000002</v>
      </c>
      <c r="AC353" s="1" t="s">
        <v>1278</v>
      </c>
      <c r="AD353">
        <v>1</v>
      </c>
      <c r="AE353" s="1" t="s">
        <v>78</v>
      </c>
      <c r="AF353">
        <v>537.15</v>
      </c>
      <c r="AG353" s="1" t="s">
        <v>82</v>
      </c>
      <c r="AH353" s="1" t="s">
        <v>82</v>
      </c>
      <c r="AI353" s="1" t="s">
        <v>89</v>
      </c>
      <c r="AJ353" s="1" t="s">
        <v>1279</v>
      </c>
      <c r="AK353" s="1" t="s">
        <v>82</v>
      </c>
      <c r="AL353" s="1" t="s">
        <v>82</v>
      </c>
      <c r="AM353" s="1" t="s">
        <v>82</v>
      </c>
      <c r="AN353" s="1" t="s">
        <v>93</v>
      </c>
      <c r="AO353">
        <v>42</v>
      </c>
    </row>
    <row r="354" spans="1:41" x14ac:dyDescent="0.25">
      <c r="A354">
        <v>208</v>
      </c>
      <c r="B354" s="1" t="s">
        <v>820</v>
      </c>
      <c r="C354" s="2">
        <v>44198.56082175926</v>
      </c>
      <c r="D354" s="1" t="s">
        <v>1282</v>
      </c>
      <c r="E354">
        <v>191</v>
      </c>
      <c r="F354" s="1" t="s">
        <v>79</v>
      </c>
      <c r="G354" s="1" t="s">
        <v>82</v>
      </c>
      <c r="H354" s="1" t="s">
        <v>106</v>
      </c>
      <c r="I354" s="1" t="s">
        <v>630</v>
      </c>
      <c r="J354" s="1" t="s">
        <v>82</v>
      </c>
      <c r="K354" s="1" t="s">
        <v>123</v>
      </c>
      <c r="L354" s="1" t="s">
        <v>123</v>
      </c>
      <c r="M354" s="1" t="s">
        <v>630</v>
      </c>
      <c r="N354" s="1" t="s">
        <v>1276</v>
      </c>
      <c r="O354" s="1" t="s">
        <v>1277</v>
      </c>
      <c r="P354" s="1" t="s">
        <v>101</v>
      </c>
      <c r="Q354" s="1" t="s">
        <v>82</v>
      </c>
      <c r="R354" s="1" t="s">
        <v>82</v>
      </c>
      <c r="S354" s="1" t="s">
        <v>82</v>
      </c>
      <c r="T354" s="1" t="s">
        <v>87</v>
      </c>
      <c r="U354" s="1" t="s">
        <v>88</v>
      </c>
      <c r="V354" s="1" t="s">
        <v>82</v>
      </c>
      <c r="W354" s="1" t="s">
        <v>90</v>
      </c>
      <c r="X354" s="1" t="s">
        <v>87</v>
      </c>
      <c r="Y354">
        <v>0</v>
      </c>
      <c r="Z354">
        <v>0</v>
      </c>
      <c r="AA354" s="1" t="s">
        <v>82</v>
      </c>
      <c r="AB354">
        <v>273.60000000000002</v>
      </c>
      <c r="AC354" s="1" t="s">
        <v>1278</v>
      </c>
      <c r="AD354">
        <v>1</v>
      </c>
      <c r="AE354" s="1" t="s">
        <v>78</v>
      </c>
      <c r="AF354">
        <v>537.15</v>
      </c>
      <c r="AG354" s="1" t="s">
        <v>82</v>
      </c>
      <c r="AH354" s="1" t="s">
        <v>82</v>
      </c>
      <c r="AI354" s="1" t="s">
        <v>89</v>
      </c>
      <c r="AJ354" s="1" t="s">
        <v>1279</v>
      </c>
      <c r="AK354" s="1" t="s">
        <v>82</v>
      </c>
      <c r="AL354" s="1" t="s">
        <v>82</v>
      </c>
      <c r="AM354" s="1" t="s">
        <v>82</v>
      </c>
      <c r="AN354" s="1" t="s">
        <v>93</v>
      </c>
      <c r="AO354">
        <v>42</v>
      </c>
    </row>
    <row r="355" spans="1:41" x14ac:dyDescent="0.25">
      <c r="A355">
        <v>209</v>
      </c>
      <c r="B355" s="1" t="s">
        <v>820</v>
      </c>
      <c r="C355" s="2">
        <v>44198.560925925929</v>
      </c>
      <c r="D355" s="1" t="s">
        <v>1283</v>
      </c>
      <c r="E355">
        <v>191</v>
      </c>
      <c r="F355" s="1" t="s">
        <v>79</v>
      </c>
      <c r="G355" s="1" t="s">
        <v>82</v>
      </c>
      <c r="H355" s="1" t="s">
        <v>106</v>
      </c>
      <c r="I355" s="1" t="s">
        <v>630</v>
      </c>
      <c r="J355" s="1" t="s">
        <v>82</v>
      </c>
      <c r="K355" s="1" t="s">
        <v>123</v>
      </c>
      <c r="L355" s="1" t="s">
        <v>123</v>
      </c>
      <c r="M355" s="1" t="s">
        <v>630</v>
      </c>
      <c r="N355" s="1" t="s">
        <v>1276</v>
      </c>
      <c r="O355" s="1" t="s">
        <v>1277</v>
      </c>
      <c r="P355" s="1" t="s">
        <v>101</v>
      </c>
      <c r="Q355" s="1" t="s">
        <v>82</v>
      </c>
      <c r="R355" s="1" t="s">
        <v>82</v>
      </c>
      <c r="S355" s="1" t="s">
        <v>82</v>
      </c>
      <c r="T355" s="1" t="s">
        <v>87</v>
      </c>
      <c r="U355" s="1" t="s">
        <v>88</v>
      </c>
      <c r="V355" s="1" t="s">
        <v>82</v>
      </c>
      <c r="W355" s="1" t="s">
        <v>90</v>
      </c>
      <c r="X355" s="1" t="s">
        <v>87</v>
      </c>
      <c r="Y355">
        <v>0</v>
      </c>
      <c r="Z355">
        <v>0</v>
      </c>
      <c r="AA355" s="1" t="s">
        <v>82</v>
      </c>
      <c r="AB355">
        <v>273.60000000000002</v>
      </c>
      <c r="AC355" s="1" t="s">
        <v>1278</v>
      </c>
      <c r="AD355">
        <v>1</v>
      </c>
      <c r="AE355" s="1" t="s">
        <v>78</v>
      </c>
      <c r="AF355">
        <v>537.15</v>
      </c>
      <c r="AG355" s="1" t="s">
        <v>82</v>
      </c>
      <c r="AH355" s="1" t="s">
        <v>82</v>
      </c>
      <c r="AI355" s="1" t="s">
        <v>89</v>
      </c>
      <c r="AJ355" s="1" t="s">
        <v>1279</v>
      </c>
      <c r="AK355" s="1" t="s">
        <v>82</v>
      </c>
      <c r="AL355" s="1" t="s">
        <v>82</v>
      </c>
      <c r="AM355" s="1" t="s">
        <v>82</v>
      </c>
      <c r="AN355" s="1" t="s">
        <v>93</v>
      </c>
      <c r="AO355">
        <v>42</v>
      </c>
    </row>
    <row r="356" spans="1:41" x14ac:dyDescent="0.25">
      <c r="A356">
        <v>210</v>
      </c>
      <c r="B356" s="1" t="s">
        <v>820</v>
      </c>
      <c r="C356" s="2">
        <v>44198.561064814814</v>
      </c>
      <c r="D356" s="1" t="s">
        <v>1284</v>
      </c>
      <c r="E356">
        <v>191</v>
      </c>
      <c r="F356" s="1" t="s">
        <v>79</v>
      </c>
      <c r="G356" s="1" t="s">
        <v>82</v>
      </c>
      <c r="H356" s="1" t="s">
        <v>106</v>
      </c>
      <c r="I356" s="1" t="s">
        <v>630</v>
      </c>
      <c r="J356" s="1" t="s">
        <v>82</v>
      </c>
      <c r="K356" s="1" t="s">
        <v>123</v>
      </c>
      <c r="L356" s="1" t="s">
        <v>123</v>
      </c>
      <c r="M356" s="1" t="s">
        <v>630</v>
      </c>
      <c r="N356" s="1" t="s">
        <v>1276</v>
      </c>
      <c r="O356" s="1" t="s">
        <v>1277</v>
      </c>
      <c r="P356" s="1" t="s">
        <v>101</v>
      </c>
      <c r="Q356" s="1" t="s">
        <v>82</v>
      </c>
      <c r="R356" s="1" t="s">
        <v>82</v>
      </c>
      <c r="S356" s="1" t="s">
        <v>82</v>
      </c>
      <c r="T356" s="1" t="s">
        <v>87</v>
      </c>
      <c r="U356" s="1" t="s">
        <v>88</v>
      </c>
      <c r="V356" s="1" t="s">
        <v>82</v>
      </c>
      <c r="W356" s="1" t="s">
        <v>90</v>
      </c>
      <c r="X356" s="1" t="s">
        <v>87</v>
      </c>
      <c r="Y356">
        <v>0</v>
      </c>
      <c r="Z356">
        <v>0</v>
      </c>
      <c r="AA356" s="1" t="s">
        <v>82</v>
      </c>
      <c r="AB356">
        <v>273.60000000000002</v>
      </c>
      <c r="AC356" s="1" t="s">
        <v>1278</v>
      </c>
      <c r="AD356">
        <v>1</v>
      </c>
      <c r="AE356" s="1" t="s">
        <v>78</v>
      </c>
      <c r="AF356">
        <v>537.15</v>
      </c>
      <c r="AG356" s="1" t="s">
        <v>82</v>
      </c>
      <c r="AH356" s="1" t="s">
        <v>82</v>
      </c>
      <c r="AI356" s="1" t="s">
        <v>89</v>
      </c>
      <c r="AJ356" s="1" t="s">
        <v>1279</v>
      </c>
      <c r="AK356" s="1" t="s">
        <v>82</v>
      </c>
      <c r="AL356" s="1" t="s">
        <v>82</v>
      </c>
      <c r="AM356" s="1" t="s">
        <v>82</v>
      </c>
      <c r="AN356" s="1" t="s">
        <v>93</v>
      </c>
      <c r="AO356">
        <v>42</v>
      </c>
    </row>
    <row r="357" spans="1:41" x14ac:dyDescent="0.25">
      <c r="A357">
        <v>679</v>
      </c>
      <c r="B357" s="1" t="s">
        <v>820</v>
      </c>
      <c r="C357" s="2">
        <v>44198.56046296296</v>
      </c>
      <c r="D357" s="1" t="s">
        <v>1285</v>
      </c>
      <c r="E357">
        <v>191</v>
      </c>
      <c r="F357" s="1" t="s">
        <v>94</v>
      </c>
      <c r="G357" s="1" t="s">
        <v>82</v>
      </c>
      <c r="H357" s="1" t="s">
        <v>106</v>
      </c>
      <c r="I357" s="1" t="s">
        <v>630</v>
      </c>
      <c r="J357" s="1" t="s">
        <v>82</v>
      </c>
      <c r="K357" s="1" t="s">
        <v>123</v>
      </c>
      <c r="L357" s="1" t="s">
        <v>123</v>
      </c>
      <c r="M357" s="1" t="s">
        <v>630</v>
      </c>
      <c r="N357" s="1" t="s">
        <v>1276</v>
      </c>
      <c r="O357" s="1" t="s">
        <v>1277</v>
      </c>
      <c r="P357" s="1" t="s">
        <v>101</v>
      </c>
      <c r="Q357" s="1" t="s">
        <v>82</v>
      </c>
      <c r="R357" s="1" t="s">
        <v>82</v>
      </c>
      <c r="S357" s="1" t="s">
        <v>82</v>
      </c>
      <c r="T357" s="1" t="s">
        <v>87</v>
      </c>
      <c r="U357" s="1" t="s">
        <v>88</v>
      </c>
      <c r="V357" s="1" t="s">
        <v>82</v>
      </c>
      <c r="W357" s="1" t="s">
        <v>90</v>
      </c>
      <c r="X357" s="1" t="s">
        <v>87</v>
      </c>
      <c r="Y357">
        <v>0</v>
      </c>
      <c r="Z357">
        <v>0</v>
      </c>
      <c r="AA357" s="1" t="s">
        <v>82</v>
      </c>
      <c r="AB357">
        <v>273.60000000000002</v>
      </c>
      <c r="AC357" s="1" t="s">
        <v>1278</v>
      </c>
      <c r="AD357">
        <v>1</v>
      </c>
      <c r="AE357" s="1" t="s">
        <v>78</v>
      </c>
      <c r="AF357">
        <v>537.15</v>
      </c>
      <c r="AG357" s="1" t="s">
        <v>82</v>
      </c>
      <c r="AH357" s="1" t="s">
        <v>82</v>
      </c>
      <c r="AI357" s="1" t="s">
        <v>89</v>
      </c>
      <c r="AJ357" s="1" t="s">
        <v>1279</v>
      </c>
      <c r="AK357" s="1" t="s">
        <v>82</v>
      </c>
      <c r="AL357" s="1" t="s">
        <v>82</v>
      </c>
      <c r="AM357" s="1" t="s">
        <v>82</v>
      </c>
      <c r="AN357" s="1" t="s">
        <v>93</v>
      </c>
      <c r="AO357">
        <v>42</v>
      </c>
    </row>
    <row r="358" spans="1:41" x14ac:dyDescent="0.25">
      <c r="A358">
        <v>680</v>
      </c>
      <c r="B358" s="1" t="s">
        <v>820</v>
      </c>
      <c r="C358" s="2">
        <v>44198.56046296296</v>
      </c>
      <c r="D358" s="1" t="s">
        <v>1286</v>
      </c>
      <c r="E358">
        <v>191</v>
      </c>
      <c r="F358" s="1" t="s">
        <v>94</v>
      </c>
      <c r="G358" s="1" t="s">
        <v>82</v>
      </c>
      <c r="H358" s="1" t="s">
        <v>106</v>
      </c>
      <c r="I358" s="1" t="s">
        <v>630</v>
      </c>
      <c r="J358" s="1" t="s">
        <v>82</v>
      </c>
      <c r="K358" s="1" t="s">
        <v>123</v>
      </c>
      <c r="L358" s="1" t="s">
        <v>123</v>
      </c>
      <c r="M358" s="1" t="s">
        <v>630</v>
      </c>
      <c r="N358" s="1" t="s">
        <v>1276</v>
      </c>
      <c r="O358" s="1" t="s">
        <v>1277</v>
      </c>
      <c r="P358" s="1" t="s">
        <v>101</v>
      </c>
      <c r="Q358" s="1" t="s">
        <v>82</v>
      </c>
      <c r="R358" s="1" t="s">
        <v>82</v>
      </c>
      <c r="S358" s="1" t="s">
        <v>82</v>
      </c>
      <c r="T358" s="1" t="s">
        <v>87</v>
      </c>
      <c r="U358" s="1" t="s">
        <v>88</v>
      </c>
      <c r="V358" s="1" t="s">
        <v>82</v>
      </c>
      <c r="W358" s="1" t="s">
        <v>90</v>
      </c>
      <c r="X358" s="1" t="s">
        <v>87</v>
      </c>
      <c r="Y358">
        <v>0</v>
      </c>
      <c r="Z358">
        <v>0</v>
      </c>
      <c r="AA358" s="1" t="s">
        <v>82</v>
      </c>
      <c r="AB358">
        <v>273.60000000000002</v>
      </c>
      <c r="AC358" s="1" t="s">
        <v>1278</v>
      </c>
      <c r="AD358">
        <v>1</v>
      </c>
      <c r="AE358" s="1" t="s">
        <v>78</v>
      </c>
      <c r="AF358">
        <v>537.15</v>
      </c>
      <c r="AG358" s="1" t="s">
        <v>82</v>
      </c>
      <c r="AH358" s="1" t="s">
        <v>82</v>
      </c>
      <c r="AI358" s="1" t="s">
        <v>89</v>
      </c>
      <c r="AJ358" s="1" t="s">
        <v>1279</v>
      </c>
      <c r="AK358" s="1" t="s">
        <v>82</v>
      </c>
      <c r="AL358" s="1" t="s">
        <v>82</v>
      </c>
      <c r="AM358" s="1" t="s">
        <v>82</v>
      </c>
      <c r="AN358" s="1" t="s">
        <v>93</v>
      </c>
      <c r="AO358">
        <v>42</v>
      </c>
    </row>
    <row r="359" spans="1:41" x14ac:dyDescent="0.25">
      <c r="A359">
        <v>272</v>
      </c>
      <c r="B359" s="1" t="s">
        <v>139</v>
      </c>
      <c r="C359" s="2">
        <v>44515.768796296295</v>
      </c>
      <c r="D359" s="1" t="s">
        <v>1287</v>
      </c>
      <c r="E359">
        <v>63</v>
      </c>
      <c r="F359" s="1" t="s">
        <v>79</v>
      </c>
      <c r="G359" s="1" t="s">
        <v>78</v>
      </c>
      <c r="H359" s="1" t="s">
        <v>106</v>
      </c>
      <c r="I359" s="1" t="s">
        <v>1288</v>
      </c>
      <c r="J359" s="1" t="s">
        <v>82</v>
      </c>
      <c r="K359" s="1" t="s">
        <v>123</v>
      </c>
      <c r="L359" s="1" t="s">
        <v>123</v>
      </c>
      <c r="M359" s="1" t="s">
        <v>1288</v>
      </c>
      <c r="N359" s="1" t="s">
        <v>1289</v>
      </c>
      <c r="O359" s="1" t="s">
        <v>85</v>
      </c>
      <c r="P359" s="1" t="s">
        <v>138</v>
      </c>
      <c r="Q359" s="1" t="s">
        <v>78</v>
      </c>
      <c r="R359" s="1" t="s">
        <v>1290</v>
      </c>
      <c r="S359" s="1" t="s">
        <v>78</v>
      </c>
      <c r="T359" s="1" t="s">
        <v>87</v>
      </c>
      <c r="U359" s="1" t="s">
        <v>88</v>
      </c>
      <c r="V359" s="1" t="s">
        <v>89</v>
      </c>
      <c r="W359" s="1" t="s">
        <v>90</v>
      </c>
      <c r="X359" s="1" t="s">
        <v>87</v>
      </c>
      <c r="Y359">
        <v>0</v>
      </c>
      <c r="Z359">
        <v>0</v>
      </c>
      <c r="AA359" s="1" t="s">
        <v>82</v>
      </c>
      <c r="AB359">
        <v>1470.95</v>
      </c>
      <c r="AC359" s="1" t="s">
        <v>91</v>
      </c>
      <c r="AD359">
        <v>1</v>
      </c>
      <c r="AE359" s="1" t="s">
        <v>78</v>
      </c>
      <c r="AF359">
        <v>1983.47</v>
      </c>
      <c r="AG359" s="1" t="s">
        <v>78</v>
      </c>
      <c r="AH359" s="1" t="s">
        <v>82</v>
      </c>
      <c r="AI359" s="1" t="s">
        <v>89</v>
      </c>
      <c r="AJ359" s="1" t="s">
        <v>127</v>
      </c>
      <c r="AK359" s="1" t="s">
        <v>82</v>
      </c>
      <c r="AL359" s="1" t="s">
        <v>82</v>
      </c>
      <c r="AM359" s="1" t="s">
        <v>82</v>
      </c>
      <c r="AN359" s="1" t="s">
        <v>93</v>
      </c>
      <c r="AO359">
        <v>357</v>
      </c>
    </row>
    <row r="360" spans="1:41" x14ac:dyDescent="0.25">
      <c r="A360">
        <v>587</v>
      </c>
      <c r="B360" s="1" t="s">
        <v>139</v>
      </c>
      <c r="C360" s="2">
        <v>44327.627372685187</v>
      </c>
      <c r="D360" s="1" t="s">
        <v>1291</v>
      </c>
      <c r="E360">
        <v>289</v>
      </c>
      <c r="F360" s="1" t="s">
        <v>79</v>
      </c>
      <c r="G360" s="1" t="s">
        <v>235</v>
      </c>
      <c r="H360" s="1" t="s">
        <v>106</v>
      </c>
      <c r="I360" s="1" t="s">
        <v>82</v>
      </c>
      <c r="J360" s="1" t="s">
        <v>82</v>
      </c>
      <c r="K360" s="1" t="s">
        <v>392</v>
      </c>
      <c r="L360" s="1" t="s">
        <v>168</v>
      </c>
      <c r="M360" s="1" t="s">
        <v>977</v>
      </c>
      <c r="N360" s="1" t="s">
        <v>1292</v>
      </c>
      <c r="O360" s="1" t="s">
        <v>387</v>
      </c>
      <c r="P360" s="1" t="s">
        <v>1293</v>
      </c>
      <c r="Q360" s="1" t="s">
        <v>82</v>
      </c>
      <c r="R360" s="1" t="s">
        <v>101</v>
      </c>
      <c r="S360" s="1" t="s">
        <v>82</v>
      </c>
      <c r="T360" s="1" t="s">
        <v>87</v>
      </c>
      <c r="U360" s="1" t="s">
        <v>114</v>
      </c>
      <c r="V360" s="1" t="s">
        <v>89</v>
      </c>
      <c r="W360" s="1" t="s">
        <v>90</v>
      </c>
      <c r="X360" s="1" t="s">
        <v>87</v>
      </c>
      <c r="Y360">
        <v>0</v>
      </c>
      <c r="Z360">
        <v>0</v>
      </c>
      <c r="AA360" s="1" t="s">
        <v>82</v>
      </c>
      <c r="AB360">
        <v>1443.32</v>
      </c>
      <c r="AC360" s="1" t="s">
        <v>405</v>
      </c>
      <c r="AD360">
        <v>1</v>
      </c>
      <c r="AE360" s="1" t="s">
        <v>78</v>
      </c>
      <c r="AF360">
        <v>1756.16</v>
      </c>
      <c r="AG360" s="1" t="s">
        <v>101</v>
      </c>
      <c r="AH360" s="1" t="s">
        <v>82</v>
      </c>
      <c r="AI360" s="1" t="s">
        <v>82</v>
      </c>
      <c r="AJ360" s="1" t="s">
        <v>406</v>
      </c>
      <c r="AK360" s="1" t="s">
        <v>82</v>
      </c>
      <c r="AL360" s="1" t="s">
        <v>82</v>
      </c>
      <c r="AM360" s="1" t="s">
        <v>1164</v>
      </c>
      <c r="AN360" s="1" t="s">
        <v>93</v>
      </c>
      <c r="AO360">
        <v>341</v>
      </c>
    </row>
    <row r="361" spans="1:41" x14ac:dyDescent="0.25">
      <c r="A361">
        <v>659</v>
      </c>
      <c r="B361" s="1" t="s">
        <v>77</v>
      </c>
      <c r="C361" s="2">
        <v>44522.572662037041</v>
      </c>
      <c r="D361" s="1" t="s">
        <v>1294</v>
      </c>
      <c r="E361">
        <v>632</v>
      </c>
      <c r="F361" s="1" t="s">
        <v>79</v>
      </c>
      <c r="G361" s="1" t="s">
        <v>117</v>
      </c>
      <c r="H361" s="1" t="s">
        <v>141</v>
      </c>
      <c r="I361" s="1" t="s">
        <v>489</v>
      </c>
      <c r="J361" s="1" t="s">
        <v>1295</v>
      </c>
      <c r="K361" s="1" t="s">
        <v>542</v>
      </c>
      <c r="L361" s="1" t="s">
        <v>1296</v>
      </c>
      <c r="M361" s="1" t="s">
        <v>82</v>
      </c>
      <c r="N361" s="1" t="s">
        <v>1297</v>
      </c>
      <c r="O361" s="1" t="s">
        <v>1298</v>
      </c>
      <c r="P361" s="1" t="s">
        <v>1299</v>
      </c>
      <c r="Q361" s="1" t="s">
        <v>1300</v>
      </c>
      <c r="R361" s="1" t="s">
        <v>101</v>
      </c>
      <c r="S361" s="1" t="s">
        <v>78</v>
      </c>
      <c r="T361" s="1" t="s">
        <v>102</v>
      </c>
      <c r="U361" s="1" t="s">
        <v>114</v>
      </c>
      <c r="V361" s="1" t="s">
        <v>1301</v>
      </c>
      <c r="W361" s="1" t="s">
        <v>90</v>
      </c>
      <c r="X361" s="1" t="s">
        <v>102</v>
      </c>
      <c r="Y361">
        <v>0</v>
      </c>
      <c r="Z361">
        <v>0</v>
      </c>
      <c r="AA361" s="1" t="s">
        <v>82</v>
      </c>
      <c r="AB361">
        <v>1650</v>
      </c>
      <c r="AC361" s="1" t="s">
        <v>545</v>
      </c>
      <c r="AD361">
        <v>1</v>
      </c>
      <c r="AE361" s="1" t="s">
        <v>78</v>
      </c>
      <c r="AF361">
        <v>0</v>
      </c>
      <c r="AG361" s="1" t="s">
        <v>101</v>
      </c>
      <c r="AH361" s="1" t="s">
        <v>82</v>
      </c>
      <c r="AI361" s="1" t="s">
        <v>82</v>
      </c>
      <c r="AJ361" s="1" t="s">
        <v>78</v>
      </c>
      <c r="AK361" s="1" t="s">
        <v>82</v>
      </c>
      <c r="AL361" s="1" t="s">
        <v>82</v>
      </c>
      <c r="AM361" s="1" t="s">
        <v>82</v>
      </c>
      <c r="AN361" s="1" t="s">
        <v>93</v>
      </c>
      <c r="AO361">
        <v>48</v>
      </c>
    </row>
    <row r="362" spans="1:41" x14ac:dyDescent="0.25">
      <c r="A362">
        <v>666</v>
      </c>
      <c r="B362" s="1" t="s">
        <v>77</v>
      </c>
      <c r="C362" s="2">
        <v>44522.575208333335</v>
      </c>
      <c r="D362" s="1" t="s">
        <v>1302</v>
      </c>
      <c r="E362">
        <v>632</v>
      </c>
      <c r="F362" s="1" t="s">
        <v>213</v>
      </c>
      <c r="G362" s="1" t="s">
        <v>117</v>
      </c>
      <c r="H362" s="1" t="s">
        <v>141</v>
      </c>
      <c r="I362" s="1" t="s">
        <v>489</v>
      </c>
      <c r="J362" s="1" t="s">
        <v>1295</v>
      </c>
      <c r="K362" s="1" t="s">
        <v>144</v>
      </c>
      <c r="L362" s="1" t="s">
        <v>560</v>
      </c>
      <c r="M362" s="1" t="s">
        <v>82</v>
      </c>
      <c r="N362" s="1" t="s">
        <v>1297</v>
      </c>
      <c r="O362" s="1" t="s">
        <v>558</v>
      </c>
      <c r="P362" s="1" t="s">
        <v>1303</v>
      </c>
      <c r="Q362" s="1" t="s">
        <v>1304</v>
      </c>
      <c r="R362" s="1" t="s">
        <v>101</v>
      </c>
      <c r="S362" s="1" t="s">
        <v>78</v>
      </c>
      <c r="T362" s="1" t="s">
        <v>102</v>
      </c>
      <c r="U362" s="1" t="s">
        <v>114</v>
      </c>
      <c r="V362" s="1" t="s">
        <v>1301</v>
      </c>
      <c r="W362" s="1" t="s">
        <v>90</v>
      </c>
      <c r="X362" s="1" t="s">
        <v>102</v>
      </c>
      <c r="Y362">
        <v>0</v>
      </c>
      <c r="Z362">
        <v>0</v>
      </c>
      <c r="AA362" s="1" t="s">
        <v>82</v>
      </c>
      <c r="AB362">
        <v>1650</v>
      </c>
      <c r="AC362" s="1" t="s">
        <v>545</v>
      </c>
      <c r="AD362">
        <v>1</v>
      </c>
      <c r="AE362" s="1" t="s">
        <v>78</v>
      </c>
      <c r="AF362">
        <v>0</v>
      </c>
      <c r="AG362" s="1" t="s">
        <v>101</v>
      </c>
      <c r="AH362" s="1" t="s">
        <v>82</v>
      </c>
      <c r="AI362" s="1" t="s">
        <v>82</v>
      </c>
      <c r="AJ362" s="1" t="s">
        <v>78</v>
      </c>
      <c r="AK362" s="1" t="s">
        <v>82</v>
      </c>
      <c r="AL362" s="1" t="s">
        <v>82</v>
      </c>
      <c r="AM362" s="1" t="s">
        <v>82</v>
      </c>
      <c r="AN362" s="1" t="s">
        <v>93</v>
      </c>
      <c r="AO362">
        <v>48</v>
      </c>
    </row>
    <row r="363" spans="1:41" x14ac:dyDescent="0.25">
      <c r="A363">
        <v>660</v>
      </c>
      <c r="B363" s="1" t="s">
        <v>77</v>
      </c>
      <c r="C363" s="2">
        <v>44522.572835648149</v>
      </c>
      <c r="D363" s="1" t="s">
        <v>1305</v>
      </c>
      <c r="E363">
        <v>632</v>
      </c>
      <c r="F363" s="1" t="s">
        <v>79</v>
      </c>
      <c r="G363" s="1" t="s">
        <v>117</v>
      </c>
      <c r="H363" s="1" t="s">
        <v>141</v>
      </c>
      <c r="I363" s="1" t="s">
        <v>489</v>
      </c>
      <c r="J363" s="1" t="s">
        <v>1295</v>
      </c>
      <c r="K363" s="1" t="s">
        <v>188</v>
      </c>
      <c r="L363" s="1" t="s">
        <v>1296</v>
      </c>
      <c r="M363" s="1" t="s">
        <v>82</v>
      </c>
      <c r="N363" s="1" t="s">
        <v>1297</v>
      </c>
      <c r="O363" s="1" t="s">
        <v>1306</v>
      </c>
      <c r="P363" s="1" t="s">
        <v>1307</v>
      </c>
      <c r="Q363" s="1" t="s">
        <v>1308</v>
      </c>
      <c r="R363" s="1" t="s">
        <v>101</v>
      </c>
      <c r="S363" s="1" t="s">
        <v>78</v>
      </c>
      <c r="T363" s="1" t="s">
        <v>102</v>
      </c>
      <c r="U363" s="1" t="s">
        <v>114</v>
      </c>
      <c r="V363" s="1" t="s">
        <v>1301</v>
      </c>
      <c r="W363" s="1" t="s">
        <v>90</v>
      </c>
      <c r="X363" s="1" t="s">
        <v>102</v>
      </c>
      <c r="Y363">
        <v>0</v>
      </c>
      <c r="Z363">
        <v>0</v>
      </c>
      <c r="AA363" s="1" t="s">
        <v>82</v>
      </c>
      <c r="AB363">
        <v>1650</v>
      </c>
      <c r="AC363" s="1" t="s">
        <v>545</v>
      </c>
      <c r="AD363">
        <v>1</v>
      </c>
      <c r="AE363" s="1" t="s">
        <v>78</v>
      </c>
      <c r="AF363">
        <v>0</v>
      </c>
      <c r="AG363" s="1" t="s">
        <v>101</v>
      </c>
      <c r="AH363" s="1" t="s">
        <v>82</v>
      </c>
      <c r="AI363" s="1" t="s">
        <v>82</v>
      </c>
      <c r="AJ363" s="1" t="s">
        <v>78</v>
      </c>
      <c r="AK363" s="1" t="s">
        <v>82</v>
      </c>
      <c r="AL363" s="1" t="s">
        <v>82</v>
      </c>
      <c r="AM363" s="1" t="s">
        <v>82</v>
      </c>
      <c r="AN363" s="1" t="s">
        <v>93</v>
      </c>
      <c r="AO363">
        <v>48</v>
      </c>
    </row>
    <row r="364" spans="1:41" x14ac:dyDescent="0.25">
      <c r="A364">
        <v>661</v>
      </c>
      <c r="B364" s="1" t="s">
        <v>77</v>
      </c>
      <c r="C364" s="2">
        <v>44522.572962962964</v>
      </c>
      <c r="D364" s="1" t="s">
        <v>1309</v>
      </c>
      <c r="E364">
        <v>632</v>
      </c>
      <c r="F364" s="1" t="s">
        <v>79</v>
      </c>
      <c r="G364" s="1" t="s">
        <v>117</v>
      </c>
      <c r="H364" s="1" t="s">
        <v>141</v>
      </c>
      <c r="I364" s="1" t="s">
        <v>489</v>
      </c>
      <c r="J364" s="1" t="s">
        <v>1295</v>
      </c>
      <c r="K364" s="1" t="s">
        <v>188</v>
      </c>
      <c r="L364" s="1" t="s">
        <v>587</v>
      </c>
      <c r="M364" s="1" t="s">
        <v>82</v>
      </c>
      <c r="N364" s="1" t="s">
        <v>1297</v>
      </c>
      <c r="O364" s="1" t="s">
        <v>1310</v>
      </c>
      <c r="P364" s="1" t="s">
        <v>1311</v>
      </c>
      <c r="Q364" s="1" t="s">
        <v>1312</v>
      </c>
      <c r="R364" s="1" t="s">
        <v>101</v>
      </c>
      <c r="S364" s="1" t="s">
        <v>78</v>
      </c>
      <c r="T364" s="1" t="s">
        <v>102</v>
      </c>
      <c r="U364" s="1" t="s">
        <v>114</v>
      </c>
      <c r="V364" s="1" t="s">
        <v>1301</v>
      </c>
      <c r="W364" s="1" t="s">
        <v>90</v>
      </c>
      <c r="X364" s="1" t="s">
        <v>102</v>
      </c>
      <c r="Y364">
        <v>0</v>
      </c>
      <c r="Z364">
        <v>0</v>
      </c>
      <c r="AA364" s="1" t="s">
        <v>82</v>
      </c>
      <c r="AB364">
        <v>1650</v>
      </c>
      <c r="AC364" s="1" t="s">
        <v>545</v>
      </c>
      <c r="AD364">
        <v>1</v>
      </c>
      <c r="AE364" s="1" t="s">
        <v>78</v>
      </c>
      <c r="AF364">
        <v>0</v>
      </c>
      <c r="AG364" s="1" t="s">
        <v>101</v>
      </c>
      <c r="AH364" s="1" t="s">
        <v>82</v>
      </c>
      <c r="AI364" s="1" t="s">
        <v>82</v>
      </c>
      <c r="AJ364" s="1" t="s">
        <v>78</v>
      </c>
      <c r="AK364" s="1" t="s">
        <v>82</v>
      </c>
      <c r="AL364" s="1" t="s">
        <v>82</v>
      </c>
      <c r="AM364" s="1" t="s">
        <v>82</v>
      </c>
      <c r="AN364" s="1" t="s">
        <v>93</v>
      </c>
      <c r="AO364">
        <v>48</v>
      </c>
    </row>
    <row r="365" spans="1:41" x14ac:dyDescent="0.25">
      <c r="A365">
        <v>665</v>
      </c>
      <c r="B365" s="1" t="s">
        <v>77</v>
      </c>
      <c r="C365" s="2">
        <v>44522.575173611112</v>
      </c>
      <c r="D365" s="1" t="s">
        <v>1313</v>
      </c>
      <c r="E365">
        <v>632</v>
      </c>
      <c r="F365" s="1" t="s">
        <v>213</v>
      </c>
      <c r="G365" s="1" t="s">
        <v>117</v>
      </c>
      <c r="H365" s="1" t="s">
        <v>141</v>
      </c>
      <c r="I365" s="1" t="s">
        <v>489</v>
      </c>
      <c r="J365" s="1" t="s">
        <v>1295</v>
      </c>
      <c r="K365" s="1" t="s">
        <v>188</v>
      </c>
      <c r="L365" s="1" t="s">
        <v>144</v>
      </c>
      <c r="M365" s="1" t="s">
        <v>82</v>
      </c>
      <c r="N365" s="1" t="s">
        <v>1297</v>
      </c>
      <c r="O365" s="1" t="s">
        <v>550</v>
      </c>
      <c r="P365" s="1" t="s">
        <v>1314</v>
      </c>
      <c r="Q365" s="1" t="s">
        <v>1315</v>
      </c>
      <c r="R365" s="1" t="s">
        <v>101</v>
      </c>
      <c r="S365" s="1" t="s">
        <v>78</v>
      </c>
      <c r="T365" s="1" t="s">
        <v>102</v>
      </c>
      <c r="U365" s="1" t="s">
        <v>114</v>
      </c>
      <c r="V365" s="1" t="s">
        <v>1301</v>
      </c>
      <c r="W365" s="1" t="s">
        <v>90</v>
      </c>
      <c r="X365" s="1" t="s">
        <v>102</v>
      </c>
      <c r="Y365">
        <v>0</v>
      </c>
      <c r="Z365">
        <v>0</v>
      </c>
      <c r="AA365" s="1" t="s">
        <v>82</v>
      </c>
      <c r="AB365">
        <v>1650</v>
      </c>
      <c r="AC365" s="1" t="s">
        <v>545</v>
      </c>
      <c r="AD365">
        <v>1</v>
      </c>
      <c r="AE365" s="1" t="s">
        <v>78</v>
      </c>
      <c r="AF365">
        <v>0</v>
      </c>
      <c r="AG365" s="1" t="s">
        <v>101</v>
      </c>
      <c r="AH365" s="1" t="s">
        <v>82</v>
      </c>
      <c r="AI365" s="1" t="s">
        <v>82</v>
      </c>
      <c r="AJ365" s="1" t="s">
        <v>78</v>
      </c>
      <c r="AK365" s="1" t="s">
        <v>82</v>
      </c>
      <c r="AL365" s="1" t="s">
        <v>82</v>
      </c>
      <c r="AM365" s="1" t="s">
        <v>82</v>
      </c>
      <c r="AN365" s="1" t="s">
        <v>93</v>
      </c>
      <c r="AO365">
        <v>48</v>
      </c>
    </row>
    <row r="366" spans="1:41" x14ac:dyDescent="0.25">
      <c r="A366">
        <v>25</v>
      </c>
      <c r="B366" s="1" t="s">
        <v>139</v>
      </c>
      <c r="C366" s="2">
        <v>44352.77648148148</v>
      </c>
      <c r="D366" s="1" t="s">
        <v>1316</v>
      </c>
      <c r="E366">
        <v>17</v>
      </c>
      <c r="F366" s="1" t="s">
        <v>79</v>
      </c>
      <c r="G366" s="1" t="s">
        <v>78</v>
      </c>
      <c r="H366" s="1" t="s">
        <v>106</v>
      </c>
      <c r="I366" s="1" t="s">
        <v>1317</v>
      </c>
      <c r="J366" s="1" t="s">
        <v>530</v>
      </c>
      <c r="K366" s="1" t="s">
        <v>82</v>
      </c>
      <c r="L366" s="1" t="s">
        <v>1318</v>
      </c>
      <c r="M366" s="1" t="s">
        <v>1319</v>
      </c>
      <c r="N366" s="1" t="s">
        <v>1320</v>
      </c>
      <c r="O366" s="1" t="s">
        <v>1176</v>
      </c>
      <c r="P366" s="1" t="s">
        <v>1321</v>
      </c>
      <c r="Q366" s="1" t="s">
        <v>78</v>
      </c>
      <c r="R366" s="1" t="s">
        <v>78</v>
      </c>
      <c r="S366" s="1" t="s">
        <v>78</v>
      </c>
      <c r="T366" s="1" t="s">
        <v>87</v>
      </c>
      <c r="U366" s="1" t="s">
        <v>88</v>
      </c>
      <c r="V366" s="1" t="s">
        <v>1178</v>
      </c>
      <c r="W366" s="1" t="s">
        <v>90</v>
      </c>
      <c r="X366" s="1" t="s">
        <v>87</v>
      </c>
      <c r="Y366">
        <v>0</v>
      </c>
      <c r="Z366">
        <v>0</v>
      </c>
      <c r="AA366" s="1" t="s">
        <v>82</v>
      </c>
      <c r="AB366">
        <v>1636</v>
      </c>
      <c r="AC366" s="1" t="s">
        <v>1179</v>
      </c>
      <c r="AD366">
        <v>1</v>
      </c>
      <c r="AE366" s="1" t="s">
        <v>78</v>
      </c>
      <c r="AF366">
        <v>402</v>
      </c>
      <c r="AG366" s="1" t="s">
        <v>78</v>
      </c>
      <c r="AH366" s="1" t="s">
        <v>82</v>
      </c>
      <c r="AI366" s="1" t="s">
        <v>82</v>
      </c>
      <c r="AJ366" s="1" t="s">
        <v>82</v>
      </c>
      <c r="AK366" s="1" t="s">
        <v>82</v>
      </c>
      <c r="AL366" s="1" t="s">
        <v>82</v>
      </c>
      <c r="AM366" s="1" t="s">
        <v>82</v>
      </c>
      <c r="AN366" s="1" t="s">
        <v>93</v>
      </c>
      <c r="AO366">
        <v>431</v>
      </c>
    </row>
    <row r="367" spans="1:41" x14ac:dyDescent="0.25">
      <c r="A367">
        <v>123</v>
      </c>
      <c r="B367" s="1" t="s">
        <v>128</v>
      </c>
      <c r="C367" s="2">
        <v>44117.530775462961</v>
      </c>
      <c r="D367" s="1" t="s">
        <v>1322</v>
      </c>
      <c r="E367">
        <v>180</v>
      </c>
      <c r="F367" s="1" t="s">
        <v>94</v>
      </c>
      <c r="G367" s="1" t="s">
        <v>82</v>
      </c>
      <c r="H367" s="1" t="s">
        <v>141</v>
      </c>
      <c r="I367" s="1" t="s">
        <v>1323</v>
      </c>
      <c r="J367" s="1" t="s">
        <v>1324</v>
      </c>
      <c r="K367" s="1" t="s">
        <v>82</v>
      </c>
      <c r="L367" s="1" t="s">
        <v>82</v>
      </c>
      <c r="M367" s="1" t="s">
        <v>82</v>
      </c>
      <c r="N367" s="1" t="s">
        <v>1325</v>
      </c>
      <c r="O367" s="1" t="s">
        <v>294</v>
      </c>
      <c r="P367" s="1" t="s">
        <v>1326</v>
      </c>
      <c r="Q367" s="1" t="s">
        <v>82</v>
      </c>
      <c r="R367" s="1" t="s">
        <v>1327</v>
      </c>
      <c r="S367" s="1" t="s">
        <v>82</v>
      </c>
      <c r="T367" s="1" t="s">
        <v>102</v>
      </c>
      <c r="U367" s="1" t="s">
        <v>114</v>
      </c>
      <c r="V367" s="1" t="s">
        <v>1328</v>
      </c>
      <c r="W367" s="1" t="s">
        <v>90</v>
      </c>
      <c r="X367" s="1" t="s">
        <v>102</v>
      </c>
      <c r="Y367">
        <v>0</v>
      </c>
      <c r="Z367">
        <v>0</v>
      </c>
      <c r="AA367" s="1" t="s">
        <v>82</v>
      </c>
      <c r="AB367">
        <v>2025</v>
      </c>
      <c r="AC367" s="1" t="s">
        <v>1329</v>
      </c>
      <c r="AD367">
        <v>1</v>
      </c>
      <c r="AE367" s="1" t="s">
        <v>78</v>
      </c>
      <c r="AF367">
        <v>0</v>
      </c>
      <c r="AG367" s="1" t="s">
        <v>82</v>
      </c>
      <c r="AH367" s="1" t="s">
        <v>82</v>
      </c>
      <c r="AI367" s="1" t="s">
        <v>82</v>
      </c>
      <c r="AJ367" s="1" t="s">
        <v>82</v>
      </c>
      <c r="AK367" s="1" t="s">
        <v>82</v>
      </c>
      <c r="AL367" s="1" t="s">
        <v>82</v>
      </c>
      <c r="AM367" s="1" t="s">
        <v>82</v>
      </c>
      <c r="AN367" s="1" t="s">
        <v>93</v>
      </c>
      <c r="AO367">
        <v>148</v>
      </c>
    </row>
    <row r="368" spans="1:41" x14ac:dyDescent="0.25">
      <c r="A368">
        <v>426</v>
      </c>
      <c r="B368" s="1" t="s">
        <v>153</v>
      </c>
      <c r="C368" s="2">
        <v>44235.504583333335</v>
      </c>
      <c r="D368" s="1" t="s">
        <v>1330</v>
      </c>
      <c r="E368">
        <v>499</v>
      </c>
      <c r="F368" s="1" t="s">
        <v>156</v>
      </c>
      <c r="G368" s="1" t="s">
        <v>82</v>
      </c>
      <c r="H368" s="1" t="s">
        <v>106</v>
      </c>
      <c r="I368" s="1" t="s">
        <v>1331</v>
      </c>
      <c r="J368" s="1" t="s">
        <v>210</v>
      </c>
      <c r="K368" s="1" t="s">
        <v>1332</v>
      </c>
      <c r="L368" s="1" t="s">
        <v>82</v>
      </c>
      <c r="M368" s="1" t="s">
        <v>1331</v>
      </c>
      <c r="N368" s="1" t="s">
        <v>1333</v>
      </c>
      <c r="O368" s="1" t="s">
        <v>2071</v>
      </c>
      <c r="P368" s="1" t="s">
        <v>101</v>
      </c>
      <c r="Q368" s="1" t="s">
        <v>82</v>
      </c>
      <c r="R368" s="1" t="s">
        <v>1334</v>
      </c>
      <c r="S368" s="1" t="s">
        <v>82</v>
      </c>
      <c r="T368" s="1" t="s">
        <v>87</v>
      </c>
      <c r="U368" s="1" t="s">
        <v>88</v>
      </c>
      <c r="V368" s="1" t="s">
        <v>82</v>
      </c>
      <c r="W368" s="1" t="s">
        <v>90</v>
      </c>
      <c r="X368" s="1" t="s">
        <v>102</v>
      </c>
      <c r="Y368">
        <v>0</v>
      </c>
      <c r="Z368">
        <v>0</v>
      </c>
      <c r="AA368" s="1" t="s">
        <v>82</v>
      </c>
      <c r="AB368">
        <v>1674.5</v>
      </c>
      <c r="AC368" s="1" t="s">
        <v>1130</v>
      </c>
      <c r="AD368">
        <v>1</v>
      </c>
      <c r="AE368" s="1" t="s">
        <v>78</v>
      </c>
      <c r="AF368">
        <v>2454</v>
      </c>
      <c r="AG368" s="1" t="s">
        <v>82</v>
      </c>
      <c r="AH368" s="1" t="s">
        <v>82</v>
      </c>
      <c r="AI368" s="1" t="s">
        <v>82</v>
      </c>
      <c r="AJ368" s="1" t="s">
        <v>1335</v>
      </c>
      <c r="AK368" s="1" t="s">
        <v>82</v>
      </c>
      <c r="AL368" s="1" t="s">
        <v>82</v>
      </c>
      <c r="AM368" s="1" t="s">
        <v>82</v>
      </c>
      <c r="AN368" s="1" t="s">
        <v>93</v>
      </c>
      <c r="AO368">
        <v>230</v>
      </c>
    </row>
    <row r="369" spans="1:41" x14ac:dyDescent="0.25">
      <c r="A369">
        <v>273</v>
      </c>
      <c r="B369" s="1" t="s">
        <v>181</v>
      </c>
      <c r="C369" s="2">
        <v>44347.59752314815</v>
      </c>
      <c r="D369" s="1" t="s">
        <v>1336</v>
      </c>
      <c r="E369">
        <v>63</v>
      </c>
      <c r="F369" s="1" t="s">
        <v>79</v>
      </c>
      <c r="G369" s="1" t="s">
        <v>235</v>
      </c>
      <c r="H369" s="1" t="s">
        <v>106</v>
      </c>
      <c r="I369" s="1" t="s">
        <v>1337</v>
      </c>
      <c r="J369" s="1" t="s">
        <v>82</v>
      </c>
      <c r="K369" s="1" t="s">
        <v>123</v>
      </c>
      <c r="L369" s="1" t="s">
        <v>123</v>
      </c>
      <c r="M369" s="1" t="s">
        <v>1337</v>
      </c>
      <c r="N369" s="1" t="s">
        <v>474</v>
      </c>
      <c r="O369" s="1" t="s">
        <v>85</v>
      </c>
      <c r="P369" s="1" t="s">
        <v>1338</v>
      </c>
      <c r="Q369" s="1" t="s">
        <v>1339</v>
      </c>
      <c r="R369" s="1" t="s">
        <v>1340</v>
      </c>
      <c r="S369" s="1" t="s">
        <v>78</v>
      </c>
      <c r="T369" s="1" t="s">
        <v>87</v>
      </c>
      <c r="U369" s="1" t="s">
        <v>114</v>
      </c>
      <c r="V369" s="1" t="s">
        <v>89</v>
      </c>
      <c r="W369" s="1" t="s">
        <v>90</v>
      </c>
      <c r="X369" s="1" t="s">
        <v>87</v>
      </c>
      <c r="Y369">
        <v>0</v>
      </c>
      <c r="Z369">
        <v>0</v>
      </c>
      <c r="AA369" s="1" t="s">
        <v>82</v>
      </c>
      <c r="AB369">
        <v>1470.95</v>
      </c>
      <c r="AC369" s="1" t="s">
        <v>91</v>
      </c>
      <c r="AD369">
        <v>1</v>
      </c>
      <c r="AE369" s="1" t="s">
        <v>78</v>
      </c>
      <c r="AF369">
        <v>1983.47</v>
      </c>
      <c r="AG369" s="1" t="s">
        <v>78</v>
      </c>
      <c r="AH369" s="1" t="s">
        <v>82</v>
      </c>
      <c r="AI369" s="1" t="s">
        <v>89</v>
      </c>
      <c r="AJ369" s="1" t="s">
        <v>127</v>
      </c>
      <c r="AK369" s="1" t="s">
        <v>82</v>
      </c>
      <c r="AL369" s="1" t="s">
        <v>82</v>
      </c>
      <c r="AM369" s="1" t="s">
        <v>82</v>
      </c>
      <c r="AN369" s="1" t="s">
        <v>93</v>
      </c>
      <c r="AO369">
        <v>418</v>
      </c>
    </row>
    <row r="370" spans="1:41" x14ac:dyDescent="0.25">
      <c r="A370">
        <v>441</v>
      </c>
      <c r="B370" s="1" t="s">
        <v>139</v>
      </c>
      <c r="C370" s="2">
        <v>44370.609259259261</v>
      </c>
      <c r="D370" s="1" t="s">
        <v>1341</v>
      </c>
      <c r="E370">
        <v>483</v>
      </c>
      <c r="F370" s="1" t="s">
        <v>79</v>
      </c>
      <c r="G370" s="1" t="s">
        <v>78</v>
      </c>
      <c r="H370" s="1" t="s">
        <v>106</v>
      </c>
      <c r="I370" s="1" t="s">
        <v>1288</v>
      </c>
      <c r="J370" s="1" t="s">
        <v>82</v>
      </c>
      <c r="K370" s="1" t="s">
        <v>1342</v>
      </c>
      <c r="L370" s="1" t="s">
        <v>616</v>
      </c>
      <c r="M370" s="1" t="s">
        <v>1288</v>
      </c>
      <c r="N370" s="1" t="s">
        <v>1343</v>
      </c>
      <c r="O370" s="1" t="s">
        <v>201</v>
      </c>
      <c r="P370" s="1" t="s">
        <v>176</v>
      </c>
      <c r="Q370" s="1" t="s">
        <v>78</v>
      </c>
      <c r="R370" s="1" t="s">
        <v>176</v>
      </c>
      <c r="S370" s="1" t="s">
        <v>78</v>
      </c>
      <c r="T370" s="1" t="s">
        <v>87</v>
      </c>
      <c r="U370" s="1" t="s">
        <v>114</v>
      </c>
      <c r="V370" s="1" t="s">
        <v>89</v>
      </c>
      <c r="W370" s="1" t="s">
        <v>90</v>
      </c>
      <c r="X370" s="1" t="s">
        <v>87</v>
      </c>
      <c r="Y370">
        <v>0</v>
      </c>
      <c r="Z370">
        <v>0</v>
      </c>
      <c r="AA370" s="1" t="s">
        <v>82</v>
      </c>
      <c r="AB370">
        <v>2785.5</v>
      </c>
      <c r="AC370" s="1" t="s">
        <v>177</v>
      </c>
      <c r="AD370">
        <v>1</v>
      </c>
      <c r="AE370" s="1" t="s">
        <v>78</v>
      </c>
      <c r="AF370">
        <v>4379.33</v>
      </c>
      <c r="AG370" s="1" t="s">
        <v>176</v>
      </c>
      <c r="AH370" s="1" t="s">
        <v>82</v>
      </c>
      <c r="AI370" s="1" t="s">
        <v>82</v>
      </c>
      <c r="AJ370" s="1" t="s">
        <v>192</v>
      </c>
      <c r="AK370" s="1" t="s">
        <v>82</v>
      </c>
      <c r="AL370" s="1" t="s">
        <v>82</v>
      </c>
      <c r="AM370" s="1" t="s">
        <v>82</v>
      </c>
      <c r="AN370" s="1" t="s">
        <v>93</v>
      </c>
      <c r="AO370">
        <v>41</v>
      </c>
    </row>
    <row r="371" spans="1:41" x14ac:dyDescent="0.25">
      <c r="A371">
        <v>49</v>
      </c>
      <c r="B371" s="1" t="s">
        <v>77</v>
      </c>
      <c r="C371" s="2">
        <v>44507.841064814813</v>
      </c>
      <c r="D371" s="1" t="s">
        <v>1344</v>
      </c>
      <c r="E371">
        <v>56</v>
      </c>
      <c r="F371" s="1" t="s">
        <v>154</v>
      </c>
      <c r="G371" s="1" t="s">
        <v>78</v>
      </c>
      <c r="H371" s="1" t="s">
        <v>141</v>
      </c>
      <c r="I371" s="1" t="s">
        <v>104</v>
      </c>
      <c r="J371" s="1" t="s">
        <v>1345</v>
      </c>
      <c r="K371" s="1" t="s">
        <v>82</v>
      </c>
      <c r="L371" s="1" t="s">
        <v>1346</v>
      </c>
      <c r="M371" s="1" t="s">
        <v>82</v>
      </c>
      <c r="N371" s="1" t="s">
        <v>1347</v>
      </c>
      <c r="O371" s="1" t="s">
        <v>1348</v>
      </c>
      <c r="P371" s="1" t="s">
        <v>1349</v>
      </c>
      <c r="Q371" s="1" t="s">
        <v>78</v>
      </c>
      <c r="R371" s="1" t="s">
        <v>78</v>
      </c>
      <c r="S371" s="1" t="s">
        <v>78</v>
      </c>
      <c r="T371" s="1" t="s">
        <v>102</v>
      </c>
      <c r="U371" s="1" t="s">
        <v>114</v>
      </c>
      <c r="V371" s="1" t="s">
        <v>1350</v>
      </c>
      <c r="W371" s="1" t="s">
        <v>90</v>
      </c>
      <c r="X371" s="1" t="s">
        <v>87</v>
      </c>
      <c r="Y371">
        <v>0</v>
      </c>
      <c r="Z371">
        <v>0</v>
      </c>
      <c r="AA371" s="1" t="s">
        <v>82</v>
      </c>
      <c r="AB371">
        <v>3000</v>
      </c>
      <c r="AC371" s="1" t="s">
        <v>1346</v>
      </c>
      <c r="AD371">
        <v>1</v>
      </c>
      <c r="AE371" s="1" t="s">
        <v>78</v>
      </c>
      <c r="AF371">
        <v>0</v>
      </c>
      <c r="AG371" s="1" t="s">
        <v>78</v>
      </c>
      <c r="AH371" s="1" t="s">
        <v>82</v>
      </c>
      <c r="AI371" s="1" t="s">
        <v>82</v>
      </c>
      <c r="AJ371" s="1" t="s">
        <v>82</v>
      </c>
      <c r="AK371" s="1" t="s">
        <v>82</v>
      </c>
      <c r="AL371" s="1" t="s">
        <v>82</v>
      </c>
      <c r="AM371" s="1" t="s">
        <v>82</v>
      </c>
      <c r="AN371" s="1" t="s">
        <v>93</v>
      </c>
      <c r="AO371">
        <v>714</v>
      </c>
    </row>
    <row r="372" spans="1:41" x14ac:dyDescent="0.25">
      <c r="A372">
        <v>286</v>
      </c>
      <c r="B372" s="1" t="s">
        <v>153</v>
      </c>
      <c r="C372" s="2">
        <v>44109.891921296294</v>
      </c>
      <c r="D372" s="1" t="s">
        <v>1351</v>
      </c>
      <c r="E372">
        <v>63</v>
      </c>
      <c r="F372" s="1" t="s">
        <v>79</v>
      </c>
      <c r="G372" s="1" t="s">
        <v>82</v>
      </c>
      <c r="H372" s="1" t="s">
        <v>106</v>
      </c>
      <c r="I372" s="1" t="s">
        <v>1352</v>
      </c>
      <c r="J372" s="1" t="s">
        <v>82</v>
      </c>
      <c r="K372" s="1" t="s">
        <v>123</v>
      </c>
      <c r="L372" s="1" t="s">
        <v>123</v>
      </c>
      <c r="M372" s="1" t="s">
        <v>1352</v>
      </c>
      <c r="N372" s="1" t="s">
        <v>1353</v>
      </c>
      <c r="O372" s="1" t="s">
        <v>85</v>
      </c>
      <c r="P372" s="1" t="s">
        <v>1354</v>
      </c>
      <c r="Q372" s="1" t="s">
        <v>82</v>
      </c>
      <c r="R372" s="1" t="s">
        <v>101</v>
      </c>
      <c r="S372" s="1" t="s">
        <v>82</v>
      </c>
      <c r="T372" s="1" t="s">
        <v>87</v>
      </c>
      <c r="U372" s="1" t="s">
        <v>88</v>
      </c>
      <c r="V372" s="1" t="s">
        <v>82</v>
      </c>
      <c r="W372" s="1" t="s">
        <v>90</v>
      </c>
      <c r="X372" s="1" t="s">
        <v>87</v>
      </c>
      <c r="Y372">
        <v>0</v>
      </c>
      <c r="Z372">
        <v>0</v>
      </c>
      <c r="AA372" s="1" t="s">
        <v>82</v>
      </c>
      <c r="AB372">
        <v>1470.95</v>
      </c>
      <c r="AC372" s="1" t="s">
        <v>91</v>
      </c>
      <c r="AD372">
        <v>1</v>
      </c>
      <c r="AE372" s="1" t="s">
        <v>78</v>
      </c>
      <c r="AF372">
        <v>1983.47</v>
      </c>
      <c r="AG372" s="1" t="s">
        <v>82</v>
      </c>
      <c r="AH372" s="1" t="s">
        <v>82</v>
      </c>
      <c r="AI372" s="1" t="s">
        <v>89</v>
      </c>
      <c r="AJ372" s="1" t="s">
        <v>127</v>
      </c>
      <c r="AK372" s="1" t="s">
        <v>82</v>
      </c>
      <c r="AL372" s="1" t="s">
        <v>82</v>
      </c>
      <c r="AM372" s="1" t="s">
        <v>82</v>
      </c>
      <c r="AN372" s="1" t="s">
        <v>93</v>
      </c>
      <c r="AO372">
        <v>246</v>
      </c>
    </row>
    <row r="373" spans="1:41" x14ac:dyDescent="0.25">
      <c r="A373">
        <v>443</v>
      </c>
      <c r="B373" s="1" t="s">
        <v>77</v>
      </c>
      <c r="C373" s="2">
        <v>44360.661840277775</v>
      </c>
      <c r="D373" s="1" t="s">
        <v>1355</v>
      </c>
      <c r="E373">
        <v>433</v>
      </c>
      <c r="F373" s="1" t="s">
        <v>154</v>
      </c>
      <c r="G373" s="1" t="s">
        <v>117</v>
      </c>
      <c r="H373" s="1" t="s">
        <v>122</v>
      </c>
      <c r="I373" s="1" t="s">
        <v>82</v>
      </c>
      <c r="J373" s="1" t="s">
        <v>82</v>
      </c>
      <c r="K373" s="1" t="s">
        <v>173</v>
      </c>
      <c r="L373" s="1" t="s">
        <v>1356</v>
      </c>
      <c r="M373" s="1" t="s">
        <v>82</v>
      </c>
      <c r="N373" s="1" t="s">
        <v>84</v>
      </c>
      <c r="O373" s="1" t="s">
        <v>2033</v>
      </c>
      <c r="P373" s="1" t="s">
        <v>1355</v>
      </c>
      <c r="Q373" s="1" t="s">
        <v>78</v>
      </c>
      <c r="R373" s="1" t="s">
        <v>176</v>
      </c>
      <c r="S373" s="1" t="s">
        <v>78</v>
      </c>
      <c r="T373" s="1" t="s">
        <v>87</v>
      </c>
      <c r="U373" s="1" t="s">
        <v>88</v>
      </c>
      <c r="V373" s="1" t="s">
        <v>89</v>
      </c>
      <c r="W373" s="1" t="s">
        <v>90</v>
      </c>
      <c r="X373" s="1" t="s">
        <v>87</v>
      </c>
      <c r="Y373">
        <v>0</v>
      </c>
      <c r="Z373">
        <v>0</v>
      </c>
      <c r="AA373" s="1" t="s">
        <v>82</v>
      </c>
      <c r="AB373">
        <v>2065.5</v>
      </c>
      <c r="AC373" s="1" t="s">
        <v>177</v>
      </c>
      <c r="AD373">
        <v>1</v>
      </c>
      <c r="AE373" s="1" t="s">
        <v>78</v>
      </c>
      <c r="AF373">
        <v>0</v>
      </c>
      <c r="AG373" s="1" t="s">
        <v>176</v>
      </c>
      <c r="AH373" s="1" t="s">
        <v>151</v>
      </c>
      <c r="AI373" s="1" t="s">
        <v>82</v>
      </c>
      <c r="AJ373" s="1" t="s">
        <v>198</v>
      </c>
      <c r="AK373" s="1" t="s">
        <v>82</v>
      </c>
      <c r="AL373" s="1" t="s">
        <v>82</v>
      </c>
      <c r="AM373" s="1" t="s">
        <v>82</v>
      </c>
      <c r="AN373" s="1" t="s">
        <v>93</v>
      </c>
      <c r="AO373">
        <v>12</v>
      </c>
    </row>
    <row r="374" spans="1:41" x14ac:dyDescent="0.25">
      <c r="A374">
        <v>444</v>
      </c>
      <c r="B374" s="1" t="s">
        <v>121</v>
      </c>
      <c r="C374" s="2">
        <v>44502.631342592591</v>
      </c>
      <c r="D374" s="1" t="s">
        <v>1357</v>
      </c>
      <c r="E374">
        <v>433</v>
      </c>
      <c r="F374" s="1" t="s">
        <v>154</v>
      </c>
      <c r="G374" s="1" t="s">
        <v>117</v>
      </c>
      <c r="H374" s="1" t="s">
        <v>122</v>
      </c>
      <c r="I374" s="1" t="s">
        <v>82</v>
      </c>
      <c r="J374" s="1" t="s">
        <v>82</v>
      </c>
      <c r="K374" s="1" t="s">
        <v>173</v>
      </c>
      <c r="L374" s="1" t="s">
        <v>1356</v>
      </c>
      <c r="M374" s="1" t="s">
        <v>82</v>
      </c>
      <c r="N374" s="1" t="s">
        <v>84</v>
      </c>
      <c r="O374" s="1" t="s">
        <v>2033</v>
      </c>
      <c r="P374" s="1" t="s">
        <v>1357</v>
      </c>
      <c r="Q374" s="1" t="s">
        <v>78</v>
      </c>
      <c r="R374" s="1" t="s">
        <v>1358</v>
      </c>
      <c r="S374" s="1" t="s">
        <v>78</v>
      </c>
      <c r="T374" s="1" t="s">
        <v>87</v>
      </c>
      <c r="U374" s="1" t="s">
        <v>88</v>
      </c>
      <c r="V374" s="1" t="s">
        <v>89</v>
      </c>
      <c r="W374" s="1" t="s">
        <v>90</v>
      </c>
      <c r="X374" s="1" t="s">
        <v>87</v>
      </c>
      <c r="Y374">
        <v>0</v>
      </c>
      <c r="Z374">
        <v>0</v>
      </c>
      <c r="AA374" s="1" t="s">
        <v>82</v>
      </c>
      <c r="AB374">
        <v>2065.5</v>
      </c>
      <c r="AC374" s="1" t="s">
        <v>177</v>
      </c>
      <c r="AD374">
        <v>1</v>
      </c>
      <c r="AE374" s="1" t="s">
        <v>78</v>
      </c>
      <c r="AF374">
        <v>0</v>
      </c>
      <c r="AG374" s="1" t="s">
        <v>176</v>
      </c>
      <c r="AH374" s="1" t="s">
        <v>84</v>
      </c>
      <c r="AI374" s="1" t="s">
        <v>82</v>
      </c>
      <c r="AJ374" s="1" t="s">
        <v>198</v>
      </c>
      <c r="AK374" s="1" t="s">
        <v>82</v>
      </c>
      <c r="AL374" s="1" t="s">
        <v>82</v>
      </c>
      <c r="AM374" s="1" t="s">
        <v>82</v>
      </c>
      <c r="AN374" s="1" t="s">
        <v>93</v>
      </c>
      <c r="AO374">
        <v>12</v>
      </c>
    </row>
    <row r="375" spans="1:41" x14ac:dyDescent="0.25">
      <c r="A375">
        <v>451</v>
      </c>
      <c r="B375" s="1" t="s">
        <v>139</v>
      </c>
      <c r="C375" s="2">
        <v>44565.683321759258</v>
      </c>
      <c r="D375" s="1" t="s">
        <v>1359</v>
      </c>
      <c r="E375">
        <v>431</v>
      </c>
      <c r="F375" s="1" t="s">
        <v>154</v>
      </c>
      <c r="G375" s="1" t="s">
        <v>117</v>
      </c>
      <c r="H375" s="1" t="s">
        <v>141</v>
      </c>
      <c r="I375" s="1" t="s">
        <v>353</v>
      </c>
      <c r="J375" s="1" t="s">
        <v>1360</v>
      </c>
      <c r="K375" s="1" t="s">
        <v>188</v>
      </c>
      <c r="L375" s="1" t="s">
        <v>1361</v>
      </c>
      <c r="M375" s="1" t="s">
        <v>82</v>
      </c>
      <c r="N375" s="1" t="s">
        <v>1362</v>
      </c>
      <c r="O375" s="1" t="s">
        <v>2027</v>
      </c>
      <c r="P375" s="1" t="s">
        <v>1363</v>
      </c>
      <c r="Q375" s="1" t="s">
        <v>1364</v>
      </c>
      <c r="R375" s="1" t="s">
        <v>1365</v>
      </c>
      <c r="S375" s="1" t="s">
        <v>78</v>
      </c>
      <c r="T375" s="1" t="s">
        <v>102</v>
      </c>
      <c r="U375" s="1" t="s">
        <v>114</v>
      </c>
      <c r="V375" s="1" t="s">
        <v>890</v>
      </c>
      <c r="W375" s="1" t="s">
        <v>90</v>
      </c>
      <c r="X375" s="1" t="s">
        <v>87</v>
      </c>
      <c r="Y375">
        <v>0</v>
      </c>
      <c r="Z375">
        <v>0</v>
      </c>
      <c r="AA375" s="1" t="s">
        <v>82</v>
      </c>
      <c r="AB375">
        <v>1563.5</v>
      </c>
      <c r="AC375" s="1" t="s">
        <v>177</v>
      </c>
      <c r="AD375">
        <v>1</v>
      </c>
      <c r="AE375" s="1" t="s">
        <v>78</v>
      </c>
      <c r="AF375">
        <v>0</v>
      </c>
      <c r="AG375" s="1" t="s">
        <v>176</v>
      </c>
      <c r="AH375" s="1" t="s">
        <v>82</v>
      </c>
      <c r="AI375" s="1" t="s">
        <v>82</v>
      </c>
      <c r="AJ375" s="1" t="s">
        <v>198</v>
      </c>
      <c r="AK375" s="1" t="s">
        <v>82</v>
      </c>
      <c r="AL375" s="1" t="s">
        <v>82</v>
      </c>
      <c r="AM375" s="1" t="s">
        <v>82</v>
      </c>
      <c r="AN375" s="1" t="s">
        <v>93</v>
      </c>
      <c r="AO375">
        <v>623</v>
      </c>
    </row>
    <row r="376" spans="1:41" x14ac:dyDescent="0.25">
      <c r="A376">
        <v>236</v>
      </c>
      <c r="B376" s="1" t="s">
        <v>139</v>
      </c>
      <c r="C376" s="2">
        <v>44565.683136574073</v>
      </c>
      <c r="D376" s="1" t="s">
        <v>1366</v>
      </c>
      <c r="E376">
        <v>65</v>
      </c>
      <c r="F376" s="1" t="s">
        <v>79</v>
      </c>
      <c r="G376" s="1" t="s">
        <v>117</v>
      </c>
      <c r="H376" s="1" t="s">
        <v>141</v>
      </c>
      <c r="I376" s="1" t="s">
        <v>1367</v>
      </c>
      <c r="J376" s="1" t="s">
        <v>1368</v>
      </c>
      <c r="K376" s="1" t="s">
        <v>108</v>
      </c>
      <c r="L376" s="1" t="s">
        <v>109</v>
      </c>
      <c r="M376" s="1" t="s">
        <v>82</v>
      </c>
      <c r="N376" s="1" t="s">
        <v>1362</v>
      </c>
      <c r="O376" s="1" t="s">
        <v>85</v>
      </c>
      <c r="P376" s="1" t="s">
        <v>1369</v>
      </c>
      <c r="Q376" s="1" t="s">
        <v>1370</v>
      </c>
      <c r="R376" s="1" t="s">
        <v>1371</v>
      </c>
      <c r="S376" s="1" t="s">
        <v>78</v>
      </c>
      <c r="T376" s="1" t="s">
        <v>102</v>
      </c>
      <c r="U376" s="1" t="s">
        <v>114</v>
      </c>
      <c r="V376" s="1" t="s">
        <v>612</v>
      </c>
      <c r="W376" s="1" t="s">
        <v>90</v>
      </c>
      <c r="X376" s="1" t="s">
        <v>87</v>
      </c>
      <c r="Y376">
        <v>0</v>
      </c>
      <c r="Z376">
        <v>0</v>
      </c>
      <c r="AA376" s="1" t="s">
        <v>82</v>
      </c>
      <c r="AB376">
        <v>1470.95</v>
      </c>
      <c r="AC376" s="1" t="s">
        <v>115</v>
      </c>
      <c r="AD376">
        <v>1</v>
      </c>
      <c r="AE376" s="1" t="s">
        <v>78</v>
      </c>
      <c r="AF376">
        <v>0</v>
      </c>
      <c r="AG376" s="1" t="s">
        <v>78</v>
      </c>
      <c r="AH376" s="1" t="s">
        <v>82</v>
      </c>
      <c r="AI376" s="1" t="s">
        <v>89</v>
      </c>
      <c r="AJ376" s="1" t="s">
        <v>116</v>
      </c>
      <c r="AK376" s="1" t="s">
        <v>82</v>
      </c>
      <c r="AL376" s="1" t="s">
        <v>82</v>
      </c>
      <c r="AM376" s="1" t="s">
        <v>82</v>
      </c>
      <c r="AN376" s="1" t="s">
        <v>93</v>
      </c>
      <c r="AO376">
        <v>623</v>
      </c>
    </row>
    <row r="377" spans="1:41" x14ac:dyDescent="0.25">
      <c r="A377">
        <v>284</v>
      </c>
      <c r="B377" s="1" t="s">
        <v>139</v>
      </c>
      <c r="C377" s="2">
        <v>44398.652708333335</v>
      </c>
      <c r="D377" s="1" t="s">
        <v>1372</v>
      </c>
      <c r="E377">
        <v>63</v>
      </c>
      <c r="F377" s="1" t="s">
        <v>79</v>
      </c>
      <c r="G377" s="1" t="s">
        <v>78</v>
      </c>
      <c r="H377" s="1" t="s">
        <v>141</v>
      </c>
      <c r="I377" s="1" t="s">
        <v>1373</v>
      </c>
      <c r="J377" s="1" t="s">
        <v>1374</v>
      </c>
      <c r="K377" s="1" t="s">
        <v>123</v>
      </c>
      <c r="L377" s="1" t="s">
        <v>123</v>
      </c>
      <c r="M377" s="1" t="s">
        <v>82</v>
      </c>
      <c r="N377" s="1" t="s">
        <v>1375</v>
      </c>
      <c r="O377" s="1" t="s">
        <v>85</v>
      </c>
      <c r="P377" s="1" t="s">
        <v>1376</v>
      </c>
      <c r="Q377" s="1" t="s">
        <v>78</v>
      </c>
      <c r="R377" s="1" t="s">
        <v>1377</v>
      </c>
      <c r="S377" s="1" t="s">
        <v>78</v>
      </c>
      <c r="T377" s="1" t="s">
        <v>102</v>
      </c>
      <c r="U377" s="1" t="s">
        <v>114</v>
      </c>
      <c r="V377" s="1" t="s">
        <v>612</v>
      </c>
      <c r="W377" s="1" t="s">
        <v>90</v>
      </c>
      <c r="X377" s="1" t="s">
        <v>102</v>
      </c>
      <c r="Y377">
        <v>0</v>
      </c>
      <c r="Z377">
        <v>0</v>
      </c>
      <c r="AA377" s="1" t="s">
        <v>82</v>
      </c>
      <c r="AB377">
        <v>1470.95</v>
      </c>
      <c r="AC377" s="1" t="s">
        <v>91</v>
      </c>
      <c r="AD377">
        <v>1</v>
      </c>
      <c r="AE377" s="1" t="s">
        <v>78</v>
      </c>
      <c r="AF377">
        <v>0</v>
      </c>
      <c r="AG377" s="1" t="s">
        <v>78</v>
      </c>
      <c r="AH377" s="1" t="s">
        <v>82</v>
      </c>
      <c r="AI377" s="1" t="s">
        <v>89</v>
      </c>
      <c r="AJ377" s="1" t="s">
        <v>127</v>
      </c>
      <c r="AK377" s="1" t="s">
        <v>82</v>
      </c>
      <c r="AL377" s="1" t="s">
        <v>82</v>
      </c>
      <c r="AM377" s="1" t="s">
        <v>82</v>
      </c>
      <c r="AN377" s="1" t="s">
        <v>93</v>
      </c>
      <c r="AO377">
        <v>317</v>
      </c>
    </row>
    <row r="378" spans="1:41" x14ac:dyDescent="0.25">
      <c r="A378">
        <v>37</v>
      </c>
      <c r="B378" s="1" t="s">
        <v>128</v>
      </c>
      <c r="C378" s="2">
        <v>44117.535914351851</v>
      </c>
      <c r="D378" s="1" t="s">
        <v>1378</v>
      </c>
      <c r="E378">
        <v>62</v>
      </c>
      <c r="F378" s="1" t="s">
        <v>94</v>
      </c>
      <c r="G378" s="1" t="s">
        <v>82</v>
      </c>
      <c r="H378" s="1" t="s">
        <v>1198</v>
      </c>
      <c r="I378" s="1" t="s">
        <v>1250</v>
      </c>
      <c r="J378" s="1" t="s">
        <v>82</v>
      </c>
      <c r="K378" s="1" t="s">
        <v>82</v>
      </c>
      <c r="L378" s="1" t="s">
        <v>82</v>
      </c>
      <c r="M378" s="1" t="s">
        <v>82</v>
      </c>
      <c r="N378" s="1" t="s">
        <v>1379</v>
      </c>
      <c r="O378" s="1" t="s">
        <v>1380</v>
      </c>
      <c r="P378" s="1" t="s">
        <v>1381</v>
      </c>
      <c r="Q378" s="1" t="s">
        <v>82</v>
      </c>
      <c r="R378" s="1" t="s">
        <v>82</v>
      </c>
      <c r="S378" s="1" t="s">
        <v>82</v>
      </c>
      <c r="T378" s="1" t="s">
        <v>102</v>
      </c>
      <c r="U378" s="1" t="s">
        <v>114</v>
      </c>
      <c r="V378" s="1" t="s">
        <v>2072</v>
      </c>
      <c r="W378" s="1" t="s">
        <v>90</v>
      </c>
      <c r="X378" s="1" t="s">
        <v>102</v>
      </c>
      <c r="Y378">
        <v>0</v>
      </c>
      <c r="Z378">
        <v>0</v>
      </c>
      <c r="AA378" s="1" t="s">
        <v>82</v>
      </c>
      <c r="AB378">
        <v>1572.96</v>
      </c>
      <c r="AC378" s="1" t="s">
        <v>1258</v>
      </c>
      <c r="AD378">
        <v>1</v>
      </c>
      <c r="AE378" s="1" t="s">
        <v>78</v>
      </c>
      <c r="AF378">
        <v>0</v>
      </c>
      <c r="AG378" s="1" t="s">
        <v>82</v>
      </c>
      <c r="AH378" s="1" t="s">
        <v>82</v>
      </c>
      <c r="AI378" s="1" t="s">
        <v>82</v>
      </c>
      <c r="AJ378" s="1" t="s">
        <v>82</v>
      </c>
      <c r="AK378" s="1" t="s">
        <v>82</v>
      </c>
      <c r="AL378" s="1" t="s">
        <v>82</v>
      </c>
      <c r="AM378" s="1" t="s">
        <v>82</v>
      </c>
      <c r="AN378" s="1" t="s">
        <v>93</v>
      </c>
      <c r="AO378">
        <v>5</v>
      </c>
    </row>
    <row r="379" spans="1:41" x14ac:dyDescent="0.25">
      <c r="A379">
        <v>38</v>
      </c>
      <c r="B379" s="1" t="s">
        <v>820</v>
      </c>
      <c r="C379" s="2">
        <v>43997.444016203706</v>
      </c>
      <c r="D379" s="1" t="s">
        <v>1382</v>
      </c>
      <c r="E379">
        <v>62</v>
      </c>
      <c r="F379" s="1" t="s">
        <v>213</v>
      </c>
      <c r="G379" s="1" t="s">
        <v>82</v>
      </c>
      <c r="H379" s="1" t="s">
        <v>1198</v>
      </c>
      <c r="I379" s="1" t="s">
        <v>1250</v>
      </c>
      <c r="J379" s="1" t="s">
        <v>82</v>
      </c>
      <c r="K379" s="1" t="s">
        <v>82</v>
      </c>
      <c r="L379" s="1" t="s">
        <v>82</v>
      </c>
      <c r="M379" s="1" t="s">
        <v>82</v>
      </c>
      <c r="N379" s="1" t="s">
        <v>1379</v>
      </c>
      <c r="O379" s="1" t="s">
        <v>1383</v>
      </c>
      <c r="P379" s="1" t="s">
        <v>1384</v>
      </c>
      <c r="Q379" s="1" t="s">
        <v>82</v>
      </c>
      <c r="R379" s="1" t="s">
        <v>82</v>
      </c>
      <c r="S379" s="1" t="s">
        <v>82</v>
      </c>
      <c r="T379" s="1" t="s">
        <v>102</v>
      </c>
      <c r="U379" s="1" t="s">
        <v>114</v>
      </c>
      <c r="V379" s="1" t="s">
        <v>2072</v>
      </c>
      <c r="W379" s="1" t="s">
        <v>90</v>
      </c>
      <c r="X379" s="1" t="s">
        <v>102</v>
      </c>
      <c r="Y379">
        <v>0</v>
      </c>
      <c r="Z379">
        <v>0</v>
      </c>
      <c r="AA379" s="1" t="s">
        <v>82</v>
      </c>
      <c r="AB379">
        <v>1572.96</v>
      </c>
      <c r="AC379" s="1" t="s">
        <v>1258</v>
      </c>
      <c r="AD379">
        <v>1</v>
      </c>
      <c r="AE379" s="1" t="s">
        <v>78</v>
      </c>
      <c r="AF379">
        <v>0</v>
      </c>
      <c r="AG379" s="1" t="s">
        <v>82</v>
      </c>
      <c r="AH379" s="1" t="s">
        <v>82</v>
      </c>
      <c r="AI379" s="1" t="s">
        <v>82</v>
      </c>
      <c r="AJ379" s="1" t="s">
        <v>82</v>
      </c>
      <c r="AK379" s="1" t="s">
        <v>82</v>
      </c>
      <c r="AL379" s="1" t="s">
        <v>82</v>
      </c>
      <c r="AM379" s="1" t="s">
        <v>82</v>
      </c>
      <c r="AN379" s="1" t="s">
        <v>93</v>
      </c>
      <c r="AO379">
        <v>5</v>
      </c>
    </row>
    <row r="380" spans="1:41" x14ac:dyDescent="0.25">
      <c r="A380">
        <v>39</v>
      </c>
      <c r="B380" s="1" t="s">
        <v>1385</v>
      </c>
      <c r="C380" s="2">
        <v>44158.728576388887</v>
      </c>
      <c r="D380" s="1" t="s">
        <v>1386</v>
      </c>
      <c r="E380">
        <v>132</v>
      </c>
      <c r="F380" s="1" t="s">
        <v>154</v>
      </c>
      <c r="G380" s="1" t="s">
        <v>82</v>
      </c>
      <c r="H380" s="1" t="s">
        <v>1198</v>
      </c>
      <c r="I380" s="1" t="s">
        <v>1250</v>
      </c>
      <c r="J380" s="1" t="s">
        <v>82</v>
      </c>
      <c r="K380" s="1" t="s">
        <v>82</v>
      </c>
      <c r="L380" s="1" t="s">
        <v>82</v>
      </c>
      <c r="M380" s="1" t="s">
        <v>82</v>
      </c>
      <c r="N380" s="1" t="s">
        <v>1379</v>
      </c>
      <c r="O380" s="1" t="s">
        <v>1387</v>
      </c>
      <c r="P380" s="1" t="s">
        <v>1388</v>
      </c>
      <c r="Q380" s="1" t="s">
        <v>82</v>
      </c>
      <c r="R380" s="1" t="s">
        <v>82</v>
      </c>
      <c r="S380" s="1" t="s">
        <v>82</v>
      </c>
      <c r="T380" s="1" t="s">
        <v>102</v>
      </c>
      <c r="U380" s="1" t="s">
        <v>114</v>
      </c>
      <c r="V380" s="1" t="s">
        <v>2072</v>
      </c>
      <c r="W380" s="1" t="s">
        <v>90</v>
      </c>
      <c r="X380" s="1" t="s">
        <v>102</v>
      </c>
      <c r="Y380">
        <v>0</v>
      </c>
      <c r="Z380">
        <v>0</v>
      </c>
      <c r="AA380" s="1" t="s">
        <v>82</v>
      </c>
      <c r="AB380">
        <v>1568.3</v>
      </c>
      <c r="AC380" s="1" t="s">
        <v>1389</v>
      </c>
      <c r="AD380">
        <v>1</v>
      </c>
      <c r="AE380" s="1" t="s">
        <v>78</v>
      </c>
      <c r="AF380">
        <v>0</v>
      </c>
      <c r="AG380" s="1" t="s">
        <v>82</v>
      </c>
      <c r="AH380" s="1" t="s">
        <v>82</v>
      </c>
      <c r="AI380" s="1" t="s">
        <v>82</v>
      </c>
      <c r="AJ380" s="1" t="s">
        <v>82</v>
      </c>
      <c r="AK380" s="1" t="s">
        <v>82</v>
      </c>
      <c r="AL380" s="1" t="s">
        <v>82</v>
      </c>
      <c r="AM380" s="1" t="s">
        <v>82</v>
      </c>
      <c r="AN380" s="1" t="s">
        <v>93</v>
      </c>
      <c r="AO380">
        <v>5</v>
      </c>
    </row>
    <row r="381" spans="1:41" x14ac:dyDescent="0.25">
      <c r="A381">
        <v>87</v>
      </c>
      <c r="B381" s="1" t="s">
        <v>1385</v>
      </c>
      <c r="C381" s="2">
        <v>44158.728888888887</v>
      </c>
      <c r="D381" s="1" t="s">
        <v>1390</v>
      </c>
      <c r="E381">
        <v>62</v>
      </c>
      <c r="F381" s="1" t="s">
        <v>213</v>
      </c>
      <c r="G381" s="1" t="s">
        <v>82</v>
      </c>
      <c r="H381" s="1" t="s">
        <v>1198</v>
      </c>
      <c r="I381" s="1" t="s">
        <v>1250</v>
      </c>
      <c r="J381" s="1" t="s">
        <v>82</v>
      </c>
      <c r="K381" s="1" t="s">
        <v>82</v>
      </c>
      <c r="L381" s="1" t="s">
        <v>82</v>
      </c>
      <c r="M381" s="1" t="s">
        <v>82</v>
      </c>
      <c r="N381" s="1" t="s">
        <v>1379</v>
      </c>
      <c r="O381" s="1" t="s">
        <v>1383</v>
      </c>
      <c r="P381" s="1" t="s">
        <v>1391</v>
      </c>
      <c r="Q381" s="1" t="s">
        <v>82</v>
      </c>
      <c r="R381" s="1" t="s">
        <v>82</v>
      </c>
      <c r="S381" s="1" t="s">
        <v>82</v>
      </c>
      <c r="T381" s="1" t="s">
        <v>102</v>
      </c>
      <c r="U381" s="1" t="s">
        <v>114</v>
      </c>
      <c r="V381" s="1" t="s">
        <v>2072</v>
      </c>
      <c r="W381" s="1" t="s">
        <v>90</v>
      </c>
      <c r="X381" s="1" t="s">
        <v>102</v>
      </c>
      <c r="Y381">
        <v>0</v>
      </c>
      <c r="Z381">
        <v>0</v>
      </c>
      <c r="AA381" s="1" t="s">
        <v>82</v>
      </c>
      <c r="AB381">
        <v>1572.96</v>
      </c>
      <c r="AC381" s="1" t="s">
        <v>1258</v>
      </c>
      <c r="AD381">
        <v>1</v>
      </c>
      <c r="AE381" s="1" t="s">
        <v>78</v>
      </c>
      <c r="AF381">
        <v>0</v>
      </c>
      <c r="AG381" s="1" t="s">
        <v>82</v>
      </c>
      <c r="AH381" s="1" t="s">
        <v>82</v>
      </c>
      <c r="AI381" s="1" t="s">
        <v>82</v>
      </c>
      <c r="AJ381" s="1" t="s">
        <v>82</v>
      </c>
      <c r="AK381" s="1" t="s">
        <v>82</v>
      </c>
      <c r="AL381" s="1" t="s">
        <v>82</v>
      </c>
      <c r="AM381" s="1" t="s">
        <v>82</v>
      </c>
      <c r="AN381" s="1" t="s">
        <v>93</v>
      </c>
      <c r="AO381">
        <v>5</v>
      </c>
    </row>
    <row r="382" spans="1:41" x14ac:dyDescent="0.25">
      <c r="A382">
        <v>88</v>
      </c>
      <c r="B382" s="1" t="s">
        <v>1385</v>
      </c>
      <c r="C382" s="2">
        <v>44158.729050925926</v>
      </c>
      <c r="D382" s="1" t="s">
        <v>1392</v>
      </c>
      <c r="E382">
        <v>62</v>
      </c>
      <c r="F382" s="1" t="s">
        <v>94</v>
      </c>
      <c r="G382" s="1" t="s">
        <v>82</v>
      </c>
      <c r="H382" s="1" t="s">
        <v>1198</v>
      </c>
      <c r="I382" s="1" t="s">
        <v>1250</v>
      </c>
      <c r="J382" s="1" t="s">
        <v>82</v>
      </c>
      <c r="K382" s="1" t="s">
        <v>82</v>
      </c>
      <c r="L382" s="1" t="s">
        <v>82</v>
      </c>
      <c r="M382" s="1" t="s">
        <v>82</v>
      </c>
      <c r="N382" s="1" t="s">
        <v>1379</v>
      </c>
      <c r="O382" s="1" t="s">
        <v>1393</v>
      </c>
      <c r="P382" s="1" t="s">
        <v>1394</v>
      </c>
      <c r="Q382" s="1" t="s">
        <v>82</v>
      </c>
      <c r="R382" s="1" t="s">
        <v>82</v>
      </c>
      <c r="S382" s="1" t="s">
        <v>82</v>
      </c>
      <c r="T382" s="1" t="s">
        <v>102</v>
      </c>
      <c r="U382" s="1" t="s">
        <v>114</v>
      </c>
      <c r="V382" s="1" t="s">
        <v>2072</v>
      </c>
      <c r="W382" s="1" t="s">
        <v>90</v>
      </c>
      <c r="X382" s="1" t="s">
        <v>102</v>
      </c>
      <c r="Y382">
        <v>0</v>
      </c>
      <c r="Z382">
        <v>0</v>
      </c>
      <c r="AA382" s="1" t="s">
        <v>82</v>
      </c>
      <c r="AB382">
        <v>1572.96</v>
      </c>
      <c r="AC382" s="1" t="s">
        <v>1258</v>
      </c>
      <c r="AD382">
        <v>1</v>
      </c>
      <c r="AE382" s="1" t="s">
        <v>78</v>
      </c>
      <c r="AF382">
        <v>0</v>
      </c>
      <c r="AG382" s="1" t="s">
        <v>82</v>
      </c>
      <c r="AH382" s="1" t="s">
        <v>82</v>
      </c>
      <c r="AI382" s="1" t="s">
        <v>82</v>
      </c>
      <c r="AJ382" s="1" t="s">
        <v>82</v>
      </c>
      <c r="AK382" s="1" t="s">
        <v>82</v>
      </c>
      <c r="AL382" s="1" t="s">
        <v>82</v>
      </c>
      <c r="AM382" s="1" t="s">
        <v>82</v>
      </c>
      <c r="AN382" s="1" t="s">
        <v>93</v>
      </c>
      <c r="AO382">
        <v>5</v>
      </c>
    </row>
    <row r="383" spans="1:41" x14ac:dyDescent="0.25">
      <c r="A383">
        <v>90</v>
      </c>
      <c r="B383" s="1" t="s">
        <v>1385</v>
      </c>
      <c r="C383" s="2">
        <v>44158.729259259257</v>
      </c>
      <c r="D383" s="1" t="s">
        <v>1395</v>
      </c>
      <c r="E383">
        <v>132</v>
      </c>
      <c r="F383" s="1" t="s">
        <v>154</v>
      </c>
      <c r="G383" s="1" t="s">
        <v>82</v>
      </c>
      <c r="H383" s="1" t="s">
        <v>1198</v>
      </c>
      <c r="I383" s="1" t="s">
        <v>1250</v>
      </c>
      <c r="J383" s="1" t="s">
        <v>82</v>
      </c>
      <c r="K383" s="1" t="s">
        <v>82</v>
      </c>
      <c r="L383" s="1" t="s">
        <v>82</v>
      </c>
      <c r="M383" s="1" t="s">
        <v>82</v>
      </c>
      <c r="N383" s="1" t="s">
        <v>1379</v>
      </c>
      <c r="O383" s="1" t="s">
        <v>1387</v>
      </c>
      <c r="P383" s="1" t="s">
        <v>1396</v>
      </c>
      <c r="Q383" s="1" t="s">
        <v>82</v>
      </c>
      <c r="R383" s="1" t="s">
        <v>82</v>
      </c>
      <c r="S383" s="1" t="s">
        <v>82</v>
      </c>
      <c r="T383" s="1" t="s">
        <v>102</v>
      </c>
      <c r="U383" s="1" t="s">
        <v>114</v>
      </c>
      <c r="V383" s="1" t="s">
        <v>2072</v>
      </c>
      <c r="W383" s="1" t="s">
        <v>90</v>
      </c>
      <c r="X383" s="1" t="s">
        <v>102</v>
      </c>
      <c r="Y383">
        <v>0</v>
      </c>
      <c r="Z383">
        <v>0</v>
      </c>
      <c r="AA383" s="1" t="s">
        <v>82</v>
      </c>
      <c r="AB383">
        <v>1568.3</v>
      </c>
      <c r="AC383" s="1" t="s">
        <v>1389</v>
      </c>
      <c r="AD383">
        <v>1</v>
      </c>
      <c r="AE383" s="1" t="s">
        <v>78</v>
      </c>
      <c r="AF383">
        <v>0</v>
      </c>
      <c r="AG383" s="1" t="s">
        <v>82</v>
      </c>
      <c r="AH383" s="1" t="s">
        <v>82</v>
      </c>
      <c r="AI383" s="1" t="s">
        <v>82</v>
      </c>
      <c r="AJ383" s="1" t="s">
        <v>82</v>
      </c>
      <c r="AK383" s="1" t="s">
        <v>82</v>
      </c>
      <c r="AL383" s="1" t="s">
        <v>82</v>
      </c>
      <c r="AM383" s="1" t="s">
        <v>82</v>
      </c>
      <c r="AN383" s="1" t="s">
        <v>93</v>
      </c>
      <c r="AO383">
        <v>5</v>
      </c>
    </row>
    <row r="384" spans="1:41" x14ac:dyDescent="0.25">
      <c r="A384">
        <v>89</v>
      </c>
      <c r="B384" s="1" t="s">
        <v>128</v>
      </c>
      <c r="C384" s="2">
        <v>44117.5315625</v>
      </c>
      <c r="D384" s="1" t="s">
        <v>1397</v>
      </c>
      <c r="E384">
        <v>62</v>
      </c>
      <c r="F384" s="1" t="s">
        <v>79</v>
      </c>
      <c r="G384" s="1" t="s">
        <v>82</v>
      </c>
      <c r="H384" s="1" t="s">
        <v>1198</v>
      </c>
      <c r="I384" s="1" t="s">
        <v>1250</v>
      </c>
      <c r="J384" s="1" t="s">
        <v>82</v>
      </c>
      <c r="K384" s="1" t="s">
        <v>82</v>
      </c>
      <c r="L384" s="1" t="s">
        <v>82</v>
      </c>
      <c r="M384" s="1" t="s">
        <v>82</v>
      </c>
      <c r="N384" s="1" t="s">
        <v>1379</v>
      </c>
      <c r="O384" s="1" t="s">
        <v>1398</v>
      </c>
      <c r="P384" s="1" t="s">
        <v>1399</v>
      </c>
      <c r="Q384" s="1" t="s">
        <v>82</v>
      </c>
      <c r="R384" s="1" t="s">
        <v>82</v>
      </c>
      <c r="S384" s="1" t="s">
        <v>82</v>
      </c>
      <c r="T384" s="1" t="s">
        <v>102</v>
      </c>
      <c r="U384" s="1" t="s">
        <v>114</v>
      </c>
      <c r="V384" s="1" t="s">
        <v>2072</v>
      </c>
      <c r="W384" s="1" t="s">
        <v>90</v>
      </c>
      <c r="X384" s="1" t="s">
        <v>102</v>
      </c>
      <c r="Y384">
        <v>0</v>
      </c>
      <c r="Z384">
        <v>0</v>
      </c>
      <c r="AA384" s="1" t="s">
        <v>82</v>
      </c>
      <c r="AB384">
        <v>1572.96</v>
      </c>
      <c r="AC384" s="1" t="s">
        <v>803</v>
      </c>
      <c r="AD384">
        <v>1</v>
      </c>
      <c r="AE384" s="1" t="s">
        <v>78</v>
      </c>
      <c r="AF384">
        <v>0</v>
      </c>
      <c r="AG384" s="1" t="s">
        <v>82</v>
      </c>
      <c r="AH384" s="1" t="s">
        <v>82</v>
      </c>
      <c r="AI384" s="1" t="s">
        <v>82</v>
      </c>
      <c r="AJ384" s="1" t="s">
        <v>82</v>
      </c>
      <c r="AK384" s="1" t="s">
        <v>82</v>
      </c>
      <c r="AL384" s="1" t="s">
        <v>82</v>
      </c>
      <c r="AM384" s="1" t="s">
        <v>82</v>
      </c>
      <c r="AN384" s="1" t="s">
        <v>93</v>
      </c>
      <c r="AO384">
        <v>5</v>
      </c>
    </row>
    <row r="385" spans="1:41" x14ac:dyDescent="0.25">
      <c r="A385">
        <v>404</v>
      </c>
      <c r="B385" s="1" t="s">
        <v>820</v>
      </c>
      <c r="C385" s="2">
        <v>44249.609837962962</v>
      </c>
      <c r="D385" s="1" t="s">
        <v>1400</v>
      </c>
      <c r="E385">
        <v>213</v>
      </c>
      <c r="F385" s="1" t="s">
        <v>101</v>
      </c>
      <c r="G385" s="1" t="s">
        <v>101</v>
      </c>
      <c r="H385" s="1" t="s">
        <v>141</v>
      </c>
      <c r="I385" s="1" t="s">
        <v>1401</v>
      </c>
      <c r="J385" s="1" t="s">
        <v>1402</v>
      </c>
      <c r="K385" s="1" t="s">
        <v>1403</v>
      </c>
      <c r="L385" s="1" t="s">
        <v>82</v>
      </c>
      <c r="M385" s="1" t="s">
        <v>82</v>
      </c>
      <c r="N385" s="1" t="s">
        <v>1404</v>
      </c>
      <c r="O385" s="1" t="s">
        <v>1405</v>
      </c>
      <c r="P385" s="1" t="s">
        <v>1406</v>
      </c>
      <c r="Q385" s="1" t="s">
        <v>82</v>
      </c>
      <c r="R385" s="1" t="s">
        <v>101</v>
      </c>
      <c r="S385" s="1" t="s">
        <v>82</v>
      </c>
      <c r="T385" s="1" t="s">
        <v>102</v>
      </c>
      <c r="U385" s="1" t="s">
        <v>1240</v>
      </c>
      <c r="V385" s="1" t="s">
        <v>1407</v>
      </c>
      <c r="W385" s="1" t="s">
        <v>90</v>
      </c>
      <c r="X385" s="1" t="s">
        <v>102</v>
      </c>
      <c r="Y385">
        <v>0</v>
      </c>
      <c r="Z385">
        <v>0</v>
      </c>
      <c r="AA385" s="1" t="s">
        <v>82</v>
      </c>
      <c r="AB385">
        <v>1768</v>
      </c>
      <c r="AC385" s="1" t="s">
        <v>1408</v>
      </c>
      <c r="AD385">
        <v>1</v>
      </c>
      <c r="AE385" s="1" t="s">
        <v>78</v>
      </c>
      <c r="AF385">
        <v>0</v>
      </c>
      <c r="AG385" s="1" t="s">
        <v>101</v>
      </c>
      <c r="AH385" s="1" t="s">
        <v>82</v>
      </c>
      <c r="AI385" s="1" t="s">
        <v>82</v>
      </c>
      <c r="AJ385" s="1" t="s">
        <v>1409</v>
      </c>
      <c r="AK385" s="1" t="s">
        <v>2073</v>
      </c>
      <c r="AL385" s="1" t="s">
        <v>82</v>
      </c>
      <c r="AM385" s="1" t="s">
        <v>82</v>
      </c>
      <c r="AN385" s="1" t="s">
        <v>93</v>
      </c>
      <c r="AO385">
        <v>242</v>
      </c>
    </row>
    <row r="386" spans="1:41" x14ac:dyDescent="0.25">
      <c r="A386">
        <v>403</v>
      </c>
      <c r="B386" s="1" t="s">
        <v>128</v>
      </c>
      <c r="C386" s="2">
        <v>44281.595497685186</v>
      </c>
      <c r="D386" s="1" t="s">
        <v>1410</v>
      </c>
      <c r="E386">
        <v>227</v>
      </c>
      <c r="F386" s="1" t="s">
        <v>94</v>
      </c>
      <c r="G386" s="1" t="s">
        <v>140</v>
      </c>
      <c r="H386" s="1" t="s">
        <v>141</v>
      </c>
      <c r="I386" s="1" t="s">
        <v>1411</v>
      </c>
      <c r="J386" s="1" t="s">
        <v>1412</v>
      </c>
      <c r="K386" s="1" t="s">
        <v>1413</v>
      </c>
      <c r="L386" s="1" t="s">
        <v>82</v>
      </c>
      <c r="M386" s="1" t="s">
        <v>82</v>
      </c>
      <c r="N386" s="1" t="s">
        <v>1404</v>
      </c>
      <c r="O386" s="1" t="s">
        <v>1414</v>
      </c>
      <c r="P386" s="1" t="s">
        <v>138</v>
      </c>
      <c r="Q386" s="1" t="s">
        <v>82</v>
      </c>
      <c r="R386" s="1" t="s">
        <v>138</v>
      </c>
      <c r="S386" s="1" t="s">
        <v>82</v>
      </c>
      <c r="T386" s="1" t="s">
        <v>102</v>
      </c>
      <c r="U386" s="1" t="s">
        <v>1240</v>
      </c>
      <c r="V386" s="1" t="s">
        <v>2074</v>
      </c>
      <c r="W386" s="1" t="s">
        <v>90</v>
      </c>
      <c r="X386" s="1" t="s">
        <v>102</v>
      </c>
      <c r="Y386">
        <v>0</v>
      </c>
      <c r="Z386">
        <v>0</v>
      </c>
      <c r="AA386" s="1" t="s">
        <v>82</v>
      </c>
      <c r="AB386">
        <v>2180</v>
      </c>
      <c r="AC386" s="1" t="s">
        <v>1408</v>
      </c>
      <c r="AD386">
        <v>1</v>
      </c>
      <c r="AE386" s="1" t="s">
        <v>78</v>
      </c>
      <c r="AF386">
        <v>0</v>
      </c>
      <c r="AG386" s="1" t="s">
        <v>82</v>
      </c>
      <c r="AH386" s="1" t="s">
        <v>82</v>
      </c>
      <c r="AI386" s="1" t="s">
        <v>82</v>
      </c>
      <c r="AJ386" s="1" t="s">
        <v>1415</v>
      </c>
      <c r="AK386" s="1" t="s">
        <v>2073</v>
      </c>
      <c r="AL386" s="1" t="s">
        <v>82</v>
      </c>
      <c r="AM386" s="1" t="s">
        <v>82</v>
      </c>
      <c r="AN386" s="1" t="s">
        <v>93</v>
      </c>
      <c r="AO386">
        <v>242</v>
      </c>
    </row>
    <row r="387" spans="1:41" x14ac:dyDescent="0.25">
      <c r="A387">
        <v>567</v>
      </c>
      <c r="B387" s="1" t="s">
        <v>77</v>
      </c>
      <c r="C387" s="2">
        <v>44415.445219907408</v>
      </c>
      <c r="D387" s="1" t="s">
        <v>1416</v>
      </c>
      <c r="E387">
        <v>347</v>
      </c>
      <c r="F387" s="1" t="s">
        <v>156</v>
      </c>
      <c r="G387" s="1" t="s">
        <v>140</v>
      </c>
      <c r="H387" s="1" t="s">
        <v>141</v>
      </c>
      <c r="I387" s="1" t="s">
        <v>257</v>
      </c>
      <c r="J387" s="1" t="s">
        <v>1417</v>
      </c>
      <c r="K387" s="1" t="s">
        <v>456</v>
      </c>
      <c r="L387" s="1" t="s">
        <v>335</v>
      </c>
      <c r="M387" s="1" t="s">
        <v>82</v>
      </c>
      <c r="N387" s="1" t="s">
        <v>1404</v>
      </c>
      <c r="O387" s="1" t="s">
        <v>147</v>
      </c>
      <c r="P387" s="1" t="s">
        <v>1418</v>
      </c>
      <c r="Q387" s="1" t="s">
        <v>1419</v>
      </c>
      <c r="R387" s="1" t="s">
        <v>1420</v>
      </c>
      <c r="S387" s="1" t="s">
        <v>78</v>
      </c>
      <c r="T387" s="1" t="s">
        <v>102</v>
      </c>
      <c r="U387" s="1" t="s">
        <v>1240</v>
      </c>
      <c r="V387" s="1" t="s">
        <v>2075</v>
      </c>
      <c r="W387" s="1" t="s">
        <v>90</v>
      </c>
      <c r="X387" s="1" t="s">
        <v>87</v>
      </c>
      <c r="Y387">
        <v>0</v>
      </c>
      <c r="Z387">
        <v>0</v>
      </c>
      <c r="AA387" s="1" t="s">
        <v>82</v>
      </c>
      <c r="AB387">
        <v>3132.99</v>
      </c>
      <c r="AC387" s="1" t="s">
        <v>389</v>
      </c>
      <c r="AD387">
        <v>1</v>
      </c>
      <c r="AE387" s="1" t="s">
        <v>78</v>
      </c>
      <c r="AF387">
        <v>0</v>
      </c>
      <c r="AG387" s="1" t="s">
        <v>101</v>
      </c>
      <c r="AH387" s="1" t="s">
        <v>82</v>
      </c>
      <c r="AI387" s="1" t="s">
        <v>82</v>
      </c>
      <c r="AJ387" s="1" t="s">
        <v>390</v>
      </c>
      <c r="AK387" s="1" t="s">
        <v>82</v>
      </c>
      <c r="AL387" s="1" t="s">
        <v>82</v>
      </c>
      <c r="AM387" s="1" t="s">
        <v>82</v>
      </c>
      <c r="AN387" s="1" t="s">
        <v>93</v>
      </c>
      <c r="AO387">
        <v>242</v>
      </c>
    </row>
    <row r="388" spans="1:41" x14ac:dyDescent="0.25">
      <c r="A388">
        <v>706</v>
      </c>
      <c r="B388" s="1" t="s">
        <v>77</v>
      </c>
      <c r="C388" s="2">
        <v>44589.474791666667</v>
      </c>
      <c r="D388" s="1" t="s">
        <v>1421</v>
      </c>
      <c r="E388">
        <v>221</v>
      </c>
      <c r="F388" s="1" t="s">
        <v>154</v>
      </c>
      <c r="G388" s="1" t="s">
        <v>1422</v>
      </c>
      <c r="H388" s="1" t="s">
        <v>141</v>
      </c>
      <c r="I388" s="1" t="s">
        <v>1423</v>
      </c>
      <c r="J388" s="1" t="s">
        <v>1424</v>
      </c>
      <c r="K388" s="1" t="s">
        <v>318</v>
      </c>
      <c r="L388" s="1" t="s">
        <v>318</v>
      </c>
      <c r="M388" s="1" t="s">
        <v>82</v>
      </c>
      <c r="N388" s="1" t="s">
        <v>1425</v>
      </c>
      <c r="O388" s="1" t="s">
        <v>585</v>
      </c>
      <c r="P388" s="1" t="s">
        <v>1426</v>
      </c>
      <c r="Q388" s="1" t="s">
        <v>1427</v>
      </c>
      <c r="R388" s="1" t="s">
        <v>1428</v>
      </c>
      <c r="S388" s="1" t="s">
        <v>78</v>
      </c>
      <c r="T388" s="1" t="s">
        <v>102</v>
      </c>
      <c r="U388" s="1" t="s">
        <v>114</v>
      </c>
      <c r="V388" s="1" t="s">
        <v>1429</v>
      </c>
      <c r="W388" s="1" t="s">
        <v>90</v>
      </c>
      <c r="X388" s="1" t="s">
        <v>87</v>
      </c>
      <c r="Y388">
        <v>0</v>
      </c>
      <c r="Z388">
        <v>0</v>
      </c>
      <c r="AA388" s="1" t="s">
        <v>82</v>
      </c>
      <c r="AB388">
        <v>2478.9899999999998</v>
      </c>
      <c r="AC388" s="1" t="s">
        <v>1430</v>
      </c>
      <c r="AD388">
        <v>1</v>
      </c>
      <c r="AE388" s="1" t="s">
        <v>78</v>
      </c>
      <c r="AF388">
        <v>0</v>
      </c>
      <c r="AG388" s="1" t="s">
        <v>78</v>
      </c>
      <c r="AH388" s="1" t="s">
        <v>82</v>
      </c>
      <c r="AI388" s="1" t="s">
        <v>82</v>
      </c>
      <c r="AJ388" s="1" t="s">
        <v>78</v>
      </c>
      <c r="AK388" s="1" t="s">
        <v>82</v>
      </c>
      <c r="AL388" s="1" t="s">
        <v>82</v>
      </c>
      <c r="AM388" s="1" t="s">
        <v>82</v>
      </c>
      <c r="AN388" s="1" t="s">
        <v>93</v>
      </c>
      <c r="AO388">
        <v>757</v>
      </c>
    </row>
    <row r="389" spans="1:41" x14ac:dyDescent="0.25">
      <c r="A389">
        <v>598</v>
      </c>
      <c r="B389" s="1" t="s">
        <v>77</v>
      </c>
      <c r="C389" s="2">
        <v>44537.433923611112</v>
      </c>
      <c r="D389" s="1" t="s">
        <v>1431</v>
      </c>
      <c r="E389">
        <v>373</v>
      </c>
      <c r="F389" s="1" t="s">
        <v>94</v>
      </c>
      <c r="G389" s="1" t="s">
        <v>242</v>
      </c>
      <c r="H389" s="1" t="s">
        <v>141</v>
      </c>
      <c r="I389" s="1" t="s">
        <v>1432</v>
      </c>
      <c r="J389" s="1" t="s">
        <v>1433</v>
      </c>
      <c r="K389" s="1" t="s">
        <v>342</v>
      </c>
      <c r="L389" s="1" t="s">
        <v>456</v>
      </c>
      <c r="M389" s="1" t="s">
        <v>82</v>
      </c>
      <c r="N389" s="1" t="s">
        <v>1434</v>
      </c>
      <c r="O389" s="1" t="s">
        <v>244</v>
      </c>
      <c r="P389" s="1" t="s">
        <v>1435</v>
      </c>
      <c r="Q389" s="1" t="s">
        <v>1436</v>
      </c>
      <c r="R389" s="1" t="s">
        <v>1437</v>
      </c>
      <c r="S389" s="1" t="s">
        <v>78</v>
      </c>
      <c r="T389" s="1" t="s">
        <v>102</v>
      </c>
      <c r="U389" s="1" t="s">
        <v>114</v>
      </c>
      <c r="V389" s="1" t="s">
        <v>1438</v>
      </c>
      <c r="W389" s="1" t="s">
        <v>90</v>
      </c>
      <c r="X389" s="1" t="s">
        <v>87</v>
      </c>
      <c r="Y389">
        <v>0</v>
      </c>
      <c r="Z389">
        <v>0</v>
      </c>
      <c r="AA389" s="1" t="s">
        <v>82</v>
      </c>
      <c r="AB389">
        <v>1793.38</v>
      </c>
      <c r="AC389" s="1" t="s">
        <v>405</v>
      </c>
      <c r="AD389">
        <v>1</v>
      </c>
      <c r="AE389" s="1" t="s">
        <v>78</v>
      </c>
      <c r="AF389">
        <v>0</v>
      </c>
      <c r="AG389" s="1" t="s">
        <v>101</v>
      </c>
      <c r="AH389" s="1" t="s">
        <v>82</v>
      </c>
      <c r="AI389" s="1" t="s">
        <v>82</v>
      </c>
      <c r="AJ389" s="1" t="s">
        <v>406</v>
      </c>
      <c r="AK389" s="1" t="s">
        <v>82</v>
      </c>
      <c r="AL389" s="1" t="s">
        <v>82</v>
      </c>
      <c r="AM389" s="1" t="s">
        <v>82</v>
      </c>
      <c r="AN389" s="1" t="s">
        <v>93</v>
      </c>
      <c r="AO389">
        <v>682</v>
      </c>
    </row>
    <row r="390" spans="1:41" x14ac:dyDescent="0.25">
      <c r="A390">
        <v>642</v>
      </c>
      <c r="B390" s="1" t="s">
        <v>162</v>
      </c>
      <c r="C390" s="2">
        <v>44475.401018518518</v>
      </c>
      <c r="D390" s="1" t="s">
        <v>1439</v>
      </c>
      <c r="E390">
        <v>53</v>
      </c>
      <c r="F390" s="1" t="s">
        <v>94</v>
      </c>
      <c r="G390" s="1" t="s">
        <v>117</v>
      </c>
      <c r="H390" s="1" t="s">
        <v>141</v>
      </c>
      <c r="I390" s="1" t="s">
        <v>549</v>
      </c>
      <c r="J390" s="1" t="s">
        <v>1440</v>
      </c>
      <c r="K390" s="1" t="s">
        <v>131</v>
      </c>
      <c r="L390" s="1" t="s">
        <v>514</v>
      </c>
      <c r="M390" s="1" t="s">
        <v>82</v>
      </c>
      <c r="N390" s="1" t="s">
        <v>1441</v>
      </c>
      <c r="O390" s="1" t="s">
        <v>523</v>
      </c>
      <c r="P390" s="1" t="s">
        <v>1442</v>
      </c>
      <c r="Q390" s="1" t="s">
        <v>1443</v>
      </c>
      <c r="R390" s="1" t="s">
        <v>1444</v>
      </c>
      <c r="S390" s="1" t="s">
        <v>1445</v>
      </c>
      <c r="T390" s="1" t="s">
        <v>102</v>
      </c>
      <c r="U390" s="1" t="s">
        <v>114</v>
      </c>
      <c r="V390" s="1" t="s">
        <v>1446</v>
      </c>
      <c r="W390" s="1" t="s">
        <v>90</v>
      </c>
      <c r="X390" s="1" t="s">
        <v>87</v>
      </c>
      <c r="Y390">
        <v>0</v>
      </c>
      <c r="Z390">
        <v>1</v>
      </c>
      <c r="AA390" s="1" t="s">
        <v>1447</v>
      </c>
      <c r="AB390">
        <v>2775</v>
      </c>
      <c r="AC390" s="1" t="s">
        <v>524</v>
      </c>
      <c r="AD390">
        <v>1</v>
      </c>
      <c r="AE390" s="1" t="s">
        <v>78</v>
      </c>
      <c r="AF390">
        <v>0</v>
      </c>
      <c r="AG390" s="1" t="s">
        <v>78</v>
      </c>
      <c r="AH390" s="1" t="s">
        <v>82</v>
      </c>
      <c r="AI390" s="1" t="s">
        <v>82</v>
      </c>
      <c r="AJ390" s="1" t="s">
        <v>525</v>
      </c>
      <c r="AK390" s="1" t="s">
        <v>82</v>
      </c>
      <c r="AL390" s="1" t="s">
        <v>82</v>
      </c>
      <c r="AM390" s="1" t="s">
        <v>1448</v>
      </c>
      <c r="AN390" s="1" t="s">
        <v>93</v>
      </c>
      <c r="AO390">
        <v>444</v>
      </c>
    </row>
    <row r="391" spans="1:41" x14ac:dyDescent="0.25">
      <c r="A391">
        <v>40</v>
      </c>
      <c r="B391" s="1" t="s">
        <v>77</v>
      </c>
      <c r="C391" s="2">
        <v>44468.749895833331</v>
      </c>
      <c r="D391" s="1" t="s">
        <v>1449</v>
      </c>
      <c r="E391">
        <v>22</v>
      </c>
      <c r="F391" s="1" t="s">
        <v>94</v>
      </c>
      <c r="G391" s="1" t="s">
        <v>78</v>
      </c>
      <c r="H391" s="1" t="s">
        <v>141</v>
      </c>
      <c r="I391" s="1" t="s">
        <v>1450</v>
      </c>
      <c r="J391" s="1" t="s">
        <v>1451</v>
      </c>
      <c r="K391" s="1" t="s">
        <v>82</v>
      </c>
      <c r="L391" s="1" t="s">
        <v>819</v>
      </c>
      <c r="M391" s="1" t="s">
        <v>82</v>
      </c>
      <c r="N391" s="1" t="s">
        <v>1452</v>
      </c>
      <c r="O391" s="1" t="s">
        <v>1453</v>
      </c>
      <c r="P391" s="1" t="s">
        <v>1449</v>
      </c>
      <c r="Q391" s="1" t="s">
        <v>1454</v>
      </c>
      <c r="R391" s="1" t="s">
        <v>78</v>
      </c>
      <c r="S391" s="1" t="s">
        <v>78</v>
      </c>
      <c r="T391" s="1" t="s">
        <v>102</v>
      </c>
      <c r="U391" s="1" t="s">
        <v>114</v>
      </c>
      <c r="V391" s="1" t="s">
        <v>1455</v>
      </c>
      <c r="W391" s="1" t="s">
        <v>90</v>
      </c>
      <c r="X391" s="1" t="s">
        <v>87</v>
      </c>
      <c r="Y391">
        <v>0</v>
      </c>
      <c r="Z391">
        <v>0</v>
      </c>
      <c r="AA391" s="1" t="s">
        <v>82</v>
      </c>
      <c r="AB391">
        <v>1610.96</v>
      </c>
      <c r="AC391" s="1" t="s">
        <v>819</v>
      </c>
      <c r="AD391">
        <v>1</v>
      </c>
      <c r="AE391" s="1" t="s">
        <v>78</v>
      </c>
      <c r="AF391">
        <v>0</v>
      </c>
      <c r="AG391" s="1" t="s">
        <v>78</v>
      </c>
      <c r="AH391" s="1" t="s">
        <v>82</v>
      </c>
      <c r="AI391" s="1" t="s">
        <v>82</v>
      </c>
      <c r="AJ391" s="1" t="s">
        <v>82</v>
      </c>
      <c r="AK391" s="1" t="s">
        <v>82</v>
      </c>
      <c r="AL391" s="1" t="s">
        <v>82</v>
      </c>
      <c r="AM391" s="1" t="s">
        <v>82</v>
      </c>
      <c r="AN391" s="1" t="s">
        <v>93</v>
      </c>
      <c r="AO391">
        <v>7</v>
      </c>
    </row>
    <row r="392" spans="1:41" x14ac:dyDescent="0.25">
      <c r="A392">
        <v>298</v>
      </c>
      <c r="B392" s="1" t="s">
        <v>77</v>
      </c>
      <c r="C392" s="2">
        <v>44468.750081018516</v>
      </c>
      <c r="D392" s="1" t="s">
        <v>1456</v>
      </c>
      <c r="E392">
        <v>137</v>
      </c>
      <c r="F392" s="1" t="s">
        <v>154</v>
      </c>
      <c r="G392" s="1" t="s">
        <v>117</v>
      </c>
      <c r="H392" s="1" t="s">
        <v>141</v>
      </c>
      <c r="I392" s="1" t="s">
        <v>1457</v>
      </c>
      <c r="J392" s="1" t="s">
        <v>1458</v>
      </c>
      <c r="K392" s="1" t="s">
        <v>82</v>
      </c>
      <c r="L392" s="1" t="s">
        <v>83</v>
      </c>
      <c r="M392" s="1" t="s">
        <v>82</v>
      </c>
      <c r="N392" s="1" t="s">
        <v>1452</v>
      </c>
      <c r="O392" s="1" t="s">
        <v>1100</v>
      </c>
      <c r="P392" s="1" t="s">
        <v>1459</v>
      </c>
      <c r="Q392" s="1" t="s">
        <v>1460</v>
      </c>
      <c r="R392" s="1" t="s">
        <v>78</v>
      </c>
      <c r="S392" s="1" t="s">
        <v>78</v>
      </c>
      <c r="T392" s="1" t="s">
        <v>102</v>
      </c>
      <c r="U392" s="1" t="s">
        <v>114</v>
      </c>
      <c r="V392" s="1" t="s">
        <v>813</v>
      </c>
      <c r="W392" s="1" t="s">
        <v>90</v>
      </c>
      <c r="X392" s="1" t="s">
        <v>87</v>
      </c>
      <c r="Y392">
        <v>0</v>
      </c>
      <c r="Z392">
        <v>0</v>
      </c>
      <c r="AA392" s="1" t="s">
        <v>82</v>
      </c>
      <c r="AB392">
        <v>1919.95</v>
      </c>
      <c r="AC392" s="1" t="s">
        <v>1461</v>
      </c>
      <c r="AD392">
        <v>1</v>
      </c>
      <c r="AE392" s="1" t="s">
        <v>78</v>
      </c>
      <c r="AF392">
        <v>0</v>
      </c>
      <c r="AG392" s="1" t="s">
        <v>78</v>
      </c>
      <c r="AH392" s="1" t="s">
        <v>82</v>
      </c>
      <c r="AI392" s="1" t="s">
        <v>82</v>
      </c>
      <c r="AJ392" s="1" t="s">
        <v>1462</v>
      </c>
      <c r="AK392" s="1" t="s">
        <v>82</v>
      </c>
      <c r="AL392" s="1" t="s">
        <v>82</v>
      </c>
      <c r="AM392" s="1" t="s">
        <v>82</v>
      </c>
      <c r="AN392" s="1" t="s">
        <v>93</v>
      </c>
      <c r="AO392">
        <v>7</v>
      </c>
    </row>
    <row r="393" spans="1:41" x14ac:dyDescent="0.25">
      <c r="A393">
        <v>591</v>
      </c>
      <c r="B393" s="1" t="s">
        <v>77</v>
      </c>
      <c r="C393" s="2">
        <v>44582.35800925926</v>
      </c>
      <c r="D393" s="1" t="s">
        <v>1463</v>
      </c>
      <c r="E393">
        <v>374</v>
      </c>
      <c r="F393" s="1" t="s">
        <v>79</v>
      </c>
      <c r="G393" s="1" t="s">
        <v>438</v>
      </c>
      <c r="H393" s="1" t="s">
        <v>141</v>
      </c>
      <c r="I393" s="1" t="s">
        <v>1464</v>
      </c>
      <c r="J393" s="1" t="s">
        <v>1465</v>
      </c>
      <c r="K393" s="1" t="s">
        <v>447</v>
      </c>
      <c r="L393" s="1" t="s">
        <v>309</v>
      </c>
      <c r="M393" s="1" t="s">
        <v>82</v>
      </c>
      <c r="N393" s="1" t="s">
        <v>1466</v>
      </c>
      <c r="O393" s="1" t="s">
        <v>244</v>
      </c>
      <c r="P393" s="1" t="s">
        <v>1467</v>
      </c>
      <c r="Q393" s="1" t="s">
        <v>1468</v>
      </c>
      <c r="R393" s="1" t="s">
        <v>1469</v>
      </c>
      <c r="S393" s="1" t="s">
        <v>78</v>
      </c>
      <c r="T393" s="1" t="s">
        <v>102</v>
      </c>
      <c r="U393" s="1" t="s">
        <v>114</v>
      </c>
      <c r="V393" s="1" t="s">
        <v>2076</v>
      </c>
      <c r="W393" s="1" t="s">
        <v>90</v>
      </c>
      <c r="X393" s="1" t="s">
        <v>87</v>
      </c>
      <c r="Y393">
        <v>0</v>
      </c>
      <c r="Z393">
        <v>0</v>
      </c>
      <c r="AA393" s="1" t="s">
        <v>82</v>
      </c>
      <c r="AB393">
        <v>1115.8699999999999</v>
      </c>
      <c r="AC393" s="1" t="s">
        <v>405</v>
      </c>
      <c r="AD393">
        <v>1</v>
      </c>
      <c r="AE393" s="1" t="s">
        <v>78</v>
      </c>
      <c r="AF393">
        <v>0</v>
      </c>
      <c r="AG393" s="1" t="s">
        <v>101</v>
      </c>
      <c r="AH393" s="1" t="s">
        <v>82</v>
      </c>
      <c r="AI393" s="1" t="s">
        <v>82</v>
      </c>
      <c r="AJ393" s="1" t="s">
        <v>406</v>
      </c>
      <c r="AK393" s="1" t="s">
        <v>82</v>
      </c>
      <c r="AL393" s="1" t="s">
        <v>82</v>
      </c>
      <c r="AM393" s="1" t="s">
        <v>82</v>
      </c>
      <c r="AN393" s="1" t="s">
        <v>93</v>
      </c>
      <c r="AO393">
        <v>751</v>
      </c>
    </row>
    <row r="394" spans="1:41" x14ac:dyDescent="0.25">
      <c r="A394">
        <v>167</v>
      </c>
      <c r="B394" s="1" t="s">
        <v>139</v>
      </c>
      <c r="C394" s="2">
        <v>44424.445034722223</v>
      </c>
      <c r="D394" s="1" t="s">
        <v>1470</v>
      </c>
      <c r="E394">
        <v>187</v>
      </c>
      <c r="F394" s="1" t="s">
        <v>94</v>
      </c>
      <c r="G394" s="1" t="s">
        <v>78</v>
      </c>
      <c r="H394" s="1" t="s">
        <v>106</v>
      </c>
      <c r="I394" s="1" t="s">
        <v>1471</v>
      </c>
      <c r="J394" s="1" t="s">
        <v>1472</v>
      </c>
      <c r="K394" s="1" t="s">
        <v>82</v>
      </c>
      <c r="L394" s="1" t="s">
        <v>1473</v>
      </c>
      <c r="M394" s="1" t="s">
        <v>1471</v>
      </c>
      <c r="N394" s="1" t="s">
        <v>1474</v>
      </c>
      <c r="O394" s="1" t="s">
        <v>1475</v>
      </c>
      <c r="P394" s="1" t="s">
        <v>101</v>
      </c>
      <c r="Q394" s="1" t="s">
        <v>78</v>
      </c>
      <c r="R394" s="1" t="s">
        <v>78</v>
      </c>
      <c r="S394" s="1" t="s">
        <v>78</v>
      </c>
      <c r="T394" s="1" t="s">
        <v>87</v>
      </c>
      <c r="U394" s="1" t="s">
        <v>88</v>
      </c>
      <c r="V394" s="1" t="s">
        <v>89</v>
      </c>
      <c r="W394" s="1" t="s">
        <v>90</v>
      </c>
      <c r="X394" s="1" t="s">
        <v>102</v>
      </c>
      <c r="Y394">
        <v>0</v>
      </c>
      <c r="Z394">
        <v>0</v>
      </c>
      <c r="AA394" s="1" t="s">
        <v>82</v>
      </c>
      <c r="AB394">
        <v>2488</v>
      </c>
      <c r="AC394" s="1" t="s">
        <v>1239</v>
      </c>
      <c r="AD394">
        <v>1</v>
      </c>
      <c r="AE394" s="1" t="s">
        <v>78</v>
      </c>
      <c r="AF394">
        <v>3471</v>
      </c>
      <c r="AG394" s="1" t="s">
        <v>78</v>
      </c>
      <c r="AH394" s="1" t="s">
        <v>82</v>
      </c>
      <c r="AI394" s="1" t="s">
        <v>82</v>
      </c>
      <c r="AJ394" s="1" t="s">
        <v>1476</v>
      </c>
      <c r="AK394" s="1" t="s">
        <v>82</v>
      </c>
      <c r="AL394" s="1" t="s">
        <v>82</v>
      </c>
      <c r="AM394" s="1" t="s">
        <v>82</v>
      </c>
      <c r="AN394" s="1" t="s">
        <v>93</v>
      </c>
      <c r="AO394">
        <v>273</v>
      </c>
    </row>
    <row r="395" spans="1:41" x14ac:dyDescent="0.25">
      <c r="A395">
        <v>166</v>
      </c>
      <c r="B395" s="1" t="s">
        <v>139</v>
      </c>
      <c r="C395" s="2">
        <v>44424.447152777779</v>
      </c>
      <c r="D395" s="1" t="s">
        <v>1477</v>
      </c>
      <c r="E395">
        <v>96</v>
      </c>
      <c r="F395" s="1" t="s">
        <v>79</v>
      </c>
      <c r="G395" s="1" t="s">
        <v>78</v>
      </c>
      <c r="H395" s="1" t="s">
        <v>106</v>
      </c>
      <c r="I395" s="1" t="s">
        <v>1471</v>
      </c>
      <c r="J395" s="1" t="s">
        <v>1472</v>
      </c>
      <c r="K395" s="1" t="s">
        <v>82</v>
      </c>
      <c r="L395" s="1" t="s">
        <v>1473</v>
      </c>
      <c r="M395" s="1" t="s">
        <v>1471</v>
      </c>
      <c r="N395" s="1" t="s">
        <v>1474</v>
      </c>
      <c r="O395" s="1" t="s">
        <v>1478</v>
      </c>
      <c r="P395" s="1" t="s">
        <v>1479</v>
      </c>
      <c r="Q395" s="1" t="s">
        <v>78</v>
      </c>
      <c r="R395" s="1" t="s">
        <v>101</v>
      </c>
      <c r="S395" s="1" t="s">
        <v>78</v>
      </c>
      <c r="T395" s="1" t="s">
        <v>87</v>
      </c>
      <c r="U395" s="1" t="s">
        <v>88</v>
      </c>
      <c r="V395" s="1" t="s">
        <v>89</v>
      </c>
      <c r="W395" s="1" t="s">
        <v>90</v>
      </c>
      <c r="X395" s="1" t="s">
        <v>102</v>
      </c>
      <c r="Y395">
        <v>0</v>
      </c>
      <c r="Z395">
        <v>0</v>
      </c>
      <c r="AA395" s="1" t="s">
        <v>82</v>
      </c>
      <c r="AB395">
        <v>1470.95</v>
      </c>
      <c r="AC395" s="1" t="s">
        <v>1239</v>
      </c>
      <c r="AD395">
        <v>1</v>
      </c>
      <c r="AE395" s="1" t="s">
        <v>78</v>
      </c>
      <c r="AF395">
        <v>1984</v>
      </c>
      <c r="AG395" s="1" t="s">
        <v>78</v>
      </c>
      <c r="AH395" s="1" t="s">
        <v>82</v>
      </c>
      <c r="AI395" s="1" t="s">
        <v>82</v>
      </c>
      <c r="AJ395" s="1" t="s">
        <v>1476</v>
      </c>
      <c r="AK395" s="1" t="s">
        <v>82</v>
      </c>
      <c r="AL395" s="1" t="s">
        <v>82</v>
      </c>
      <c r="AM395" s="1" t="s">
        <v>82</v>
      </c>
      <c r="AN395" s="1" t="s">
        <v>93</v>
      </c>
      <c r="AO395">
        <v>273</v>
      </c>
    </row>
    <row r="396" spans="1:41" x14ac:dyDescent="0.25">
      <c r="A396">
        <v>292</v>
      </c>
      <c r="B396" s="1" t="s">
        <v>181</v>
      </c>
      <c r="C396" s="2">
        <v>44320.443796296298</v>
      </c>
      <c r="D396" s="1" t="s">
        <v>1480</v>
      </c>
      <c r="E396">
        <v>24</v>
      </c>
      <c r="F396" s="1" t="s">
        <v>154</v>
      </c>
      <c r="G396" s="1" t="s">
        <v>78</v>
      </c>
      <c r="H396" s="1" t="s">
        <v>141</v>
      </c>
      <c r="I396" s="1" t="s">
        <v>186</v>
      </c>
      <c r="J396" s="1" t="s">
        <v>1481</v>
      </c>
      <c r="K396" s="1" t="s">
        <v>82</v>
      </c>
      <c r="L396" s="1" t="s">
        <v>1482</v>
      </c>
      <c r="M396" s="1" t="s">
        <v>82</v>
      </c>
      <c r="N396" s="1" t="s">
        <v>1483</v>
      </c>
      <c r="O396" s="1" t="s">
        <v>1484</v>
      </c>
      <c r="P396" s="1" t="s">
        <v>1485</v>
      </c>
      <c r="Q396" s="1" t="s">
        <v>82</v>
      </c>
      <c r="R396" s="1" t="s">
        <v>1486</v>
      </c>
      <c r="S396" s="1" t="s">
        <v>82</v>
      </c>
      <c r="T396" s="1" t="s">
        <v>102</v>
      </c>
      <c r="U396" s="1" t="s">
        <v>114</v>
      </c>
      <c r="V396" s="1" t="s">
        <v>1487</v>
      </c>
      <c r="W396" s="1" t="s">
        <v>90</v>
      </c>
      <c r="X396" s="1" t="s">
        <v>102</v>
      </c>
      <c r="Y396">
        <v>0</v>
      </c>
      <c r="Z396">
        <v>0</v>
      </c>
      <c r="AA396" s="1" t="s">
        <v>82</v>
      </c>
      <c r="AB396">
        <v>1650</v>
      </c>
      <c r="AC396" s="1" t="s">
        <v>1488</v>
      </c>
      <c r="AD396">
        <v>1</v>
      </c>
      <c r="AE396" s="1" t="s">
        <v>78</v>
      </c>
      <c r="AF396">
        <v>0</v>
      </c>
      <c r="AG396" s="1" t="s">
        <v>1489</v>
      </c>
      <c r="AH396" s="1" t="s">
        <v>82</v>
      </c>
      <c r="AI396" s="1" t="s">
        <v>1490</v>
      </c>
      <c r="AJ396" s="1" t="s">
        <v>1491</v>
      </c>
      <c r="AK396" s="1" t="s">
        <v>82</v>
      </c>
      <c r="AL396" s="1" t="s">
        <v>1492</v>
      </c>
      <c r="AM396" s="1" t="s">
        <v>82</v>
      </c>
      <c r="AN396" s="1" t="s">
        <v>93</v>
      </c>
      <c r="AO396">
        <v>17</v>
      </c>
    </row>
    <row r="397" spans="1:41" x14ac:dyDescent="0.25">
      <c r="A397">
        <v>293</v>
      </c>
      <c r="B397" s="1" t="s">
        <v>1493</v>
      </c>
      <c r="C397" s="2">
        <v>44519.372349537036</v>
      </c>
      <c r="D397" s="1" t="s">
        <v>1494</v>
      </c>
      <c r="E397">
        <v>24</v>
      </c>
      <c r="F397" s="1" t="s">
        <v>154</v>
      </c>
      <c r="G397" s="1" t="s">
        <v>78</v>
      </c>
      <c r="H397" s="1" t="s">
        <v>141</v>
      </c>
      <c r="I397" s="1" t="s">
        <v>186</v>
      </c>
      <c r="J397" s="1" t="s">
        <v>1481</v>
      </c>
      <c r="K397" s="1" t="s">
        <v>82</v>
      </c>
      <c r="L397" s="1" t="s">
        <v>1482</v>
      </c>
      <c r="M397" s="1" t="s">
        <v>82</v>
      </c>
      <c r="N397" s="1" t="s">
        <v>1483</v>
      </c>
      <c r="O397" s="1" t="s">
        <v>1495</v>
      </c>
      <c r="P397" s="1" t="s">
        <v>1496</v>
      </c>
      <c r="Q397" s="1" t="s">
        <v>82</v>
      </c>
      <c r="R397" s="1" t="s">
        <v>1497</v>
      </c>
      <c r="S397" s="1" t="s">
        <v>82</v>
      </c>
      <c r="T397" s="1" t="s">
        <v>102</v>
      </c>
      <c r="U397" s="1" t="s">
        <v>114</v>
      </c>
      <c r="V397" s="1" t="s">
        <v>1487</v>
      </c>
      <c r="W397" s="1" t="s">
        <v>90</v>
      </c>
      <c r="X397" s="1" t="s">
        <v>102</v>
      </c>
      <c r="Y397">
        <v>0</v>
      </c>
      <c r="Z397">
        <v>0</v>
      </c>
      <c r="AA397" s="1" t="s">
        <v>82</v>
      </c>
      <c r="AB397">
        <v>1650</v>
      </c>
      <c r="AC397" s="1" t="s">
        <v>1488</v>
      </c>
      <c r="AD397">
        <v>1</v>
      </c>
      <c r="AE397" s="1" t="s">
        <v>78</v>
      </c>
      <c r="AF397">
        <v>0</v>
      </c>
      <c r="AG397" s="1" t="s">
        <v>1498</v>
      </c>
      <c r="AH397" s="1" t="s">
        <v>82</v>
      </c>
      <c r="AI397" s="1" t="s">
        <v>1490</v>
      </c>
      <c r="AJ397" s="1" t="s">
        <v>1499</v>
      </c>
      <c r="AK397" s="1" t="s">
        <v>82</v>
      </c>
      <c r="AL397" s="1" t="s">
        <v>1492</v>
      </c>
      <c r="AM397" s="1" t="s">
        <v>82</v>
      </c>
      <c r="AN397" s="1" t="s">
        <v>93</v>
      </c>
      <c r="AO397">
        <v>17</v>
      </c>
    </row>
    <row r="398" spans="1:41" x14ac:dyDescent="0.25">
      <c r="A398">
        <v>294</v>
      </c>
      <c r="B398" s="1" t="s">
        <v>181</v>
      </c>
      <c r="C398" s="2">
        <v>44320.444363425922</v>
      </c>
      <c r="D398" s="1" t="s">
        <v>1500</v>
      </c>
      <c r="E398">
        <v>24</v>
      </c>
      <c r="F398" s="1" t="s">
        <v>154</v>
      </c>
      <c r="G398" s="1" t="s">
        <v>78</v>
      </c>
      <c r="H398" s="1" t="s">
        <v>141</v>
      </c>
      <c r="I398" s="1" t="s">
        <v>186</v>
      </c>
      <c r="J398" s="1" t="s">
        <v>1481</v>
      </c>
      <c r="K398" s="1" t="s">
        <v>82</v>
      </c>
      <c r="L398" s="1" t="s">
        <v>1482</v>
      </c>
      <c r="M398" s="1" t="s">
        <v>82</v>
      </c>
      <c r="N398" s="1" t="s">
        <v>1483</v>
      </c>
      <c r="O398" s="1" t="s">
        <v>1501</v>
      </c>
      <c r="P398" s="1" t="s">
        <v>1502</v>
      </c>
      <c r="Q398" s="1" t="s">
        <v>82</v>
      </c>
      <c r="R398" s="1" t="s">
        <v>1503</v>
      </c>
      <c r="S398" s="1" t="s">
        <v>82</v>
      </c>
      <c r="T398" s="1" t="s">
        <v>102</v>
      </c>
      <c r="U398" s="1" t="s">
        <v>114</v>
      </c>
      <c r="V398" s="1" t="s">
        <v>1487</v>
      </c>
      <c r="W398" s="1" t="s">
        <v>90</v>
      </c>
      <c r="X398" s="1" t="s">
        <v>102</v>
      </c>
      <c r="Y398">
        <v>0</v>
      </c>
      <c r="Z398">
        <v>0</v>
      </c>
      <c r="AA398" s="1" t="s">
        <v>82</v>
      </c>
      <c r="AB398">
        <v>1650</v>
      </c>
      <c r="AC398" s="1" t="s">
        <v>1488</v>
      </c>
      <c r="AD398">
        <v>1</v>
      </c>
      <c r="AE398" s="1" t="s">
        <v>78</v>
      </c>
      <c r="AF398">
        <v>0</v>
      </c>
      <c r="AG398" s="1" t="s">
        <v>1504</v>
      </c>
      <c r="AH398" s="1" t="s">
        <v>82</v>
      </c>
      <c r="AI398" s="1" t="s">
        <v>1490</v>
      </c>
      <c r="AJ398" s="1" t="s">
        <v>1499</v>
      </c>
      <c r="AK398" s="1" t="s">
        <v>82</v>
      </c>
      <c r="AL398" s="1" t="s">
        <v>1492</v>
      </c>
      <c r="AM398" s="1" t="s">
        <v>82</v>
      </c>
      <c r="AN398" s="1" t="s">
        <v>93</v>
      </c>
      <c r="AO398">
        <v>17</v>
      </c>
    </row>
    <row r="399" spans="1:41" x14ac:dyDescent="0.25">
      <c r="A399">
        <v>95</v>
      </c>
      <c r="B399" s="1" t="s">
        <v>181</v>
      </c>
      <c r="C399" s="2">
        <v>44320.443298611113</v>
      </c>
      <c r="D399" s="1" t="s">
        <v>1505</v>
      </c>
      <c r="E399">
        <v>24</v>
      </c>
      <c r="F399" s="1" t="s">
        <v>154</v>
      </c>
      <c r="G399" s="1" t="s">
        <v>78</v>
      </c>
      <c r="H399" s="1" t="s">
        <v>141</v>
      </c>
      <c r="I399" s="1" t="s">
        <v>186</v>
      </c>
      <c r="J399" s="1" t="s">
        <v>1481</v>
      </c>
      <c r="K399" s="1" t="s">
        <v>82</v>
      </c>
      <c r="L399" s="1" t="s">
        <v>1482</v>
      </c>
      <c r="M399" s="1" t="s">
        <v>82</v>
      </c>
      <c r="N399" s="1" t="s">
        <v>1483</v>
      </c>
      <c r="O399" s="1" t="s">
        <v>1506</v>
      </c>
      <c r="P399" s="1" t="s">
        <v>1507</v>
      </c>
      <c r="Q399" s="1" t="s">
        <v>82</v>
      </c>
      <c r="R399" s="1" t="s">
        <v>1508</v>
      </c>
      <c r="S399" s="1" t="s">
        <v>82</v>
      </c>
      <c r="T399" s="1" t="s">
        <v>102</v>
      </c>
      <c r="U399" s="1" t="s">
        <v>114</v>
      </c>
      <c r="V399" s="1" t="s">
        <v>1487</v>
      </c>
      <c r="W399" s="1" t="s">
        <v>90</v>
      </c>
      <c r="X399" s="1" t="s">
        <v>102</v>
      </c>
      <c r="Y399">
        <v>0</v>
      </c>
      <c r="Z399">
        <v>0</v>
      </c>
      <c r="AA399" s="1" t="s">
        <v>82</v>
      </c>
      <c r="AB399">
        <v>1650</v>
      </c>
      <c r="AC399" s="1" t="s">
        <v>1509</v>
      </c>
      <c r="AD399">
        <v>1</v>
      </c>
      <c r="AE399" s="1" t="s">
        <v>78</v>
      </c>
      <c r="AF399">
        <v>0</v>
      </c>
      <c r="AG399" s="1" t="s">
        <v>1510</v>
      </c>
      <c r="AH399" s="1" t="s">
        <v>82</v>
      </c>
      <c r="AI399" s="1" t="s">
        <v>82</v>
      </c>
      <c r="AJ399" s="1" t="s">
        <v>82</v>
      </c>
      <c r="AK399" s="1" t="s">
        <v>82</v>
      </c>
      <c r="AL399" s="1" t="s">
        <v>1492</v>
      </c>
      <c r="AM399" s="1" t="s">
        <v>1511</v>
      </c>
      <c r="AN399" s="1" t="s">
        <v>93</v>
      </c>
      <c r="AO399">
        <v>17</v>
      </c>
    </row>
    <row r="400" spans="1:41" x14ac:dyDescent="0.25">
      <c r="A400">
        <v>96</v>
      </c>
      <c r="B400" s="1" t="s">
        <v>1493</v>
      </c>
      <c r="C400" s="2">
        <v>44481.664965277778</v>
      </c>
      <c r="D400" s="1" t="s">
        <v>1512</v>
      </c>
      <c r="E400">
        <v>24</v>
      </c>
      <c r="F400" s="1" t="s">
        <v>154</v>
      </c>
      <c r="G400" s="1" t="s">
        <v>78</v>
      </c>
      <c r="H400" s="1" t="s">
        <v>141</v>
      </c>
      <c r="I400" s="1" t="s">
        <v>186</v>
      </c>
      <c r="J400" s="1" t="s">
        <v>1481</v>
      </c>
      <c r="K400" s="1" t="s">
        <v>82</v>
      </c>
      <c r="L400" s="1" t="s">
        <v>1482</v>
      </c>
      <c r="M400" s="1" t="s">
        <v>82</v>
      </c>
      <c r="N400" s="1" t="s">
        <v>1483</v>
      </c>
      <c r="O400" s="1" t="s">
        <v>1513</v>
      </c>
      <c r="P400" s="1" t="s">
        <v>1514</v>
      </c>
      <c r="Q400" s="1" t="s">
        <v>82</v>
      </c>
      <c r="R400" s="1" t="s">
        <v>1515</v>
      </c>
      <c r="S400" s="1" t="s">
        <v>82</v>
      </c>
      <c r="T400" s="1" t="s">
        <v>102</v>
      </c>
      <c r="U400" s="1" t="s">
        <v>114</v>
      </c>
      <c r="V400" s="1" t="s">
        <v>1487</v>
      </c>
      <c r="W400" s="1" t="s">
        <v>90</v>
      </c>
      <c r="X400" s="1" t="s">
        <v>102</v>
      </c>
      <c r="Y400">
        <v>0</v>
      </c>
      <c r="Z400">
        <v>0</v>
      </c>
      <c r="AA400" s="1" t="s">
        <v>82</v>
      </c>
      <c r="AB400">
        <v>1650</v>
      </c>
      <c r="AC400" s="1" t="s">
        <v>1509</v>
      </c>
      <c r="AD400">
        <v>1</v>
      </c>
      <c r="AE400" s="1" t="s">
        <v>78</v>
      </c>
      <c r="AF400">
        <v>0</v>
      </c>
      <c r="AG400" s="1" t="s">
        <v>1516</v>
      </c>
      <c r="AH400" s="1" t="s">
        <v>82</v>
      </c>
      <c r="AI400" s="1" t="s">
        <v>82</v>
      </c>
      <c r="AJ400" s="1" t="s">
        <v>82</v>
      </c>
      <c r="AK400" s="1" t="s">
        <v>82</v>
      </c>
      <c r="AL400" s="1" t="s">
        <v>1492</v>
      </c>
      <c r="AM400" s="1" t="s">
        <v>1511</v>
      </c>
      <c r="AN400" s="1" t="s">
        <v>93</v>
      </c>
      <c r="AO400">
        <v>17</v>
      </c>
    </row>
    <row r="401" spans="1:41" x14ac:dyDescent="0.25">
      <c r="A401">
        <v>613</v>
      </c>
      <c r="B401" s="1" t="s">
        <v>77</v>
      </c>
      <c r="C401" s="2">
        <v>44403.647083333337</v>
      </c>
      <c r="D401" s="1" t="s">
        <v>1530</v>
      </c>
      <c r="E401">
        <v>349</v>
      </c>
      <c r="F401" s="1" t="s">
        <v>79</v>
      </c>
      <c r="G401" s="1" t="s">
        <v>267</v>
      </c>
      <c r="H401" s="1" t="s">
        <v>141</v>
      </c>
      <c r="I401" s="1" t="s">
        <v>1148</v>
      </c>
      <c r="J401" s="1" t="s">
        <v>1149</v>
      </c>
      <c r="K401" s="1" t="s">
        <v>243</v>
      </c>
      <c r="L401" s="1" t="s">
        <v>928</v>
      </c>
      <c r="M401" s="1" t="s">
        <v>82</v>
      </c>
      <c r="N401" s="1" t="s">
        <v>1518</v>
      </c>
      <c r="O401" s="1" t="s">
        <v>340</v>
      </c>
      <c r="P401" s="1" t="s">
        <v>1531</v>
      </c>
      <c r="Q401" s="1" t="s">
        <v>1532</v>
      </c>
      <c r="R401" s="1" t="s">
        <v>1533</v>
      </c>
      <c r="S401" s="1" t="s">
        <v>78</v>
      </c>
      <c r="T401" s="1" t="s">
        <v>102</v>
      </c>
      <c r="U401" s="1" t="s">
        <v>114</v>
      </c>
      <c r="V401" s="1" t="s">
        <v>1534</v>
      </c>
      <c r="W401" s="1" t="s">
        <v>90</v>
      </c>
      <c r="X401" s="1" t="s">
        <v>87</v>
      </c>
      <c r="Y401">
        <v>0</v>
      </c>
      <c r="Z401">
        <v>0</v>
      </c>
      <c r="AA401" s="1" t="s">
        <v>82</v>
      </c>
      <c r="AB401">
        <v>3540.84</v>
      </c>
      <c r="AC401" s="1" t="s">
        <v>405</v>
      </c>
      <c r="AD401">
        <v>1</v>
      </c>
      <c r="AE401" s="1" t="s">
        <v>78</v>
      </c>
      <c r="AF401">
        <v>0</v>
      </c>
      <c r="AG401" s="1" t="s">
        <v>101</v>
      </c>
      <c r="AH401" s="1" t="s">
        <v>82</v>
      </c>
      <c r="AI401" s="1" t="s">
        <v>82</v>
      </c>
      <c r="AJ401" s="1" t="s">
        <v>406</v>
      </c>
      <c r="AK401" s="1" t="s">
        <v>82</v>
      </c>
      <c r="AL401" s="1" t="s">
        <v>82</v>
      </c>
      <c r="AM401" s="1" t="s">
        <v>82</v>
      </c>
      <c r="AN401" s="1" t="s">
        <v>93</v>
      </c>
      <c r="AO401">
        <v>220</v>
      </c>
    </row>
    <row r="402" spans="1:41" x14ac:dyDescent="0.25">
      <c r="A402">
        <v>562</v>
      </c>
      <c r="B402" s="1" t="s">
        <v>77</v>
      </c>
      <c r="C402" s="2">
        <v>44546.779062499998</v>
      </c>
      <c r="D402" s="1" t="s">
        <v>1535</v>
      </c>
      <c r="E402">
        <v>308</v>
      </c>
      <c r="F402" s="1" t="s">
        <v>94</v>
      </c>
      <c r="G402" s="1" t="s">
        <v>135</v>
      </c>
      <c r="H402" s="1" t="s">
        <v>141</v>
      </c>
      <c r="I402" s="1" t="s">
        <v>1098</v>
      </c>
      <c r="J402" s="1" t="s">
        <v>1099</v>
      </c>
      <c r="K402" s="1" t="s">
        <v>1536</v>
      </c>
      <c r="L402" s="1" t="s">
        <v>318</v>
      </c>
      <c r="M402" s="1" t="s">
        <v>82</v>
      </c>
      <c r="N402" s="1" t="s">
        <v>1518</v>
      </c>
      <c r="O402" s="1" t="s">
        <v>1191</v>
      </c>
      <c r="P402" s="1" t="s">
        <v>1537</v>
      </c>
      <c r="Q402" s="1" t="s">
        <v>1538</v>
      </c>
      <c r="R402" s="1" t="s">
        <v>1539</v>
      </c>
      <c r="S402" s="1" t="s">
        <v>78</v>
      </c>
      <c r="T402" s="1" t="s">
        <v>102</v>
      </c>
      <c r="U402" s="1" t="s">
        <v>114</v>
      </c>
      <c r="V402" s="1" t="s">
        <v>1540</v>
      </c>
      <c r="W402" s="1" t="s">
        <v>90</v>
      </c>
      <c r="X402" s="1" t="s">
        <v>87</v>
      </c>
      <c r="Y402">
        <v>0</v>
      </c>
      <c r="Z402">
        <v>0</v>
      </c>
      <c r="AA402" s="1" t="s">
        <v>82</v>
      </c>
      <c r="AB402">
        <v>2142.4899999999998</v>
      </c>
      <c r="AC402" s="1" t="s">
        <v>389</v>
      </c>
      <c r="AD402">
        <v>1</v>
      </c>
      <c r="AE402" s="1" t="s">
        <v>78</v>
      </c>
      <c r="AF402">
        <v>0</v>
      </c>
      <c r="AG402" s="1" t="s">
        <v>101</v>
      </c>
      <c r="AH402" s="1" t="s">
        <v>82</v>
      </c>
      <c r="AI402" s="1" t="s">
        <v>82</v>
      </c>
      <c r="AJ402" s="1" t="s">
        <v>390</v>
      </c>
      <c r="AK402" s="1" t="s">
        <v>82</v>
      </c>
      <c r="AL402" s="1" t="s">
        <v>82</v>
      </c>
      <c r="AM402" s="1" t="s">
        <v>82</v>
      </c>
      <c r="AN402" s="1" t="s">
        <v>93</v>
      </c>
      <c r="AO402">
        <v>220</v>
      </c>
    </row>
    <row r="403" spans="1:41" x14ac:dyDescent="0.25">
      <c r="A403">
        <v>285</v>
      </c>
      <c r="B403" s="1" t="s">
        <v>153</v>
      </c>
      <c r="C403" s="2">
        <v>44114.742604166669</v>
      </c>
      <c r="D403" s="1" t="s">
        <v>1541</v>
      </c>
      <c r="E403">
        <v>63</v>
      </c>
      <c r="F403" s="1" t="s">
        <v>79</v>
      </c>
      <c r="G403" s="1" t="s">
        <v>82</v>
      </c>
      <c r="H403" s="1" t="s">
        <v>106</v>
      </c>
      <c r="I403" s="1" t="s">
        <v>1542</v>
      </c>
      <c r="J403" s="1" t="s">
        <v>1543</v>
      </c>
      <c r="K403" s="1" t="s">
        <v>123</v>
      </c>
      <c r="L403" s="1" t="s">
        <v>123</v>
      </c>
      <c r="M403" s="1" t="s">
        <v>1542</v>
      </c>
      <c r="N403" s="1" t="s">
        <v>1544</v>
      </c>
      <c r="O403" s="1" t="s">
        <v>85</v>
      </c>
      <c r="P403" s="1" t="s">
        <v>1545</v>
      </c>
      <c r="Q403" s="1" t="s">
        <v>82</v>
      </c>
      <c r="R403" s="1" t="s">
        <v>1546</v>
      </c>
      <c r="S403" s="1" t="s">
        <v>82</v>
      </c>
      <c r="T403" s="1" t="s">
        <v>87</v>
      </c>
      <c r="U403" s="1" t="s">
        <v>88</v>
      </c>
      <c r="V403" s="1" t="s">
        <v>82</v>
      </c>
      <c r="W403" s="1" t="s">
        <v>90</v>
      </c>
      <c r="X403" s="1" t="s">
        <v>102</v>
      </c>
      <c r="Y403">
        <v>0</v>
      </c>
      <c r="Z403">
        <v>0</v>
      </c>
      <c r="AA403" s="1" t="s">
        <v>82</v>
      </c>
      <c r="AB403">
        <v>1470.95</v>
      </c>
      <c r="AC403" s="1" t="s">
        <v>91</v>
      </c>
      <c r="AD403">
        <v>1</v>
      </c>
      <c r="AE403" s="1" t="s">
        <v>78</v>
      </c>
      <c r="AF403">
        <v>1983.47</v>
      </c>
      <c r="AG403" s="1" t="s">
        <v>82</v>
      </c>
      <c r="AH403" s="1" t="s">
        <v>82</v>
      </c>
      <c r="AI403" s="1" t="s">
        <v>89</v>
      </c>
      <c r="AJ403" s="1" t="s">
        <v>127</v>
      </c>
      <c r="AK403" s="1" t="s">
        <v>82</v>
      </c>
      <c r="AL403" s="1" t="s">
        <v>82</v>
      </c>
      <c r="AM403" s="1" t="s">
        <v>82</v>
      </c>
      <c r="AN403" s="1" t="s">
        <v>93</v>
      </c>
      <c r="AO403">
        <v>251</v>
      </c>
    </row>
    <row r="404" spans="1:41" x14ac:dyDescent="0.25">
      <c r="A404">
        <v>155</v>
      </c>
      <c r="B404" s="1" t="s">
        <v>153</v>
      </c>
      <c r="C404" s="2">
        <v>44270.574849537035</v>
      </c>
      <c r="D404" s="1" t="s">
        <v>1547</v>
      </c>
      <c r="E404">
        <v>64</v>
      </c>
      <c r="F404" s="1" t="s">
        <v>79</v>
      </c>
      <c r="G404" s="1" t="s">
        <v>82</v>
      </c>
      <c r="H404" s="1" t="s">
        <v>106</v>
      </c>
      <c r="I404" s="1" t="s">
        <v>82</v>
      </c>
      <c r="J404" s="1" t="s">
        <v>82</v>
      </c>
      <c r="K404" s="1" t="s">
        <v>83</v>
      </c>
      <c r="L404" s="1" t="s">
        <v>83</v>
      </c>
      <c r="M404" s="1" t="s">
        <v>1413</v>
      </c>
      <c r="N404" s="1" t="s">
        <v>1548</v>
      </c>
      <c r="O404" s="1" t="s">
        <v>85</v>
      </c>
      <c r="P404" s="1" t="s">
        <v>138</v>
      </c>
      <c r="Q404" s="1" t="s">
        <v>82</v>
      </c>
      <c r="R404" s="1" t="s">
        <v>138</v>
      </c>
      <c r="S404" s="1" t="s">
        <v>82</v>
      </c>
      <c r="T404" s="1" t="s">
        <v>87</v>
      </c>
      <c r="U404" s="1" t="s">
        <v>88</v>
      </c>
      <c r="V404" s="1" t="s">
        <v>82</v>
      </c>
      <c r="W404" s="1" t="s">
        <v>90</v>
      </c>
      <c r="X404" s="1" t="s">
        <v>87</v>
      </c>
      <c r="Y404">
        <v>0</v>
      </c>
      <c r="Z404">
        <v>0</v>
      </c>
      <c r="AA404" s="1" t="s">
        <v>82</v>
      </c>
      <c r="AB404">
        <v>1470.95</v>
      </c>
      <c r="AC404" s="1" t="s">
        <v>91</v>
      </c>
      <c r="AD404">
        <v>1</v>
      </c>
      <c r="AE404" s="1" t="s">
        <v>78</v>
      </c>
      <c r="AF404">
        <v>1983.47</v>
      </c>
      <c r="AG404" s="1" t="s">
        <v>82</v>
      </c>
      <c r="AH404" s="1" t="s">
        <v>82</v>
      </c>
      <c r="AI404" s="1" t="s">
        <v>89</v>
      </c>
      <c r="AJ404" s="1" t="s">
        <v>92</v>
      </c>
      <c r="AK404" s="1" t="s">
        <v>2030</v>
      </c>
      <c r="AL404" s="1" t="s">
        <v>82</v>
      </c>
      <c r="AM404" s="1" t="s">
        <v>82</v>
      </c>
      <c r="AN404" s="1" t="s">
        <v>93</v>
      </c>
      <c r="AO404">
        <v>310</v>
      </c>
    </row>
    <row r="405" spans="1:41" x14ac:dyDescent="0.25">
      <c r="A405">
        <v>242</v>
      </c>
      <c r="B405" s="1" t="s">
        <v>77</v>
      </c>
      <c r="C405" s="2">
        <v>44421.590497685182</v>
      </c>
      <c r="D405" s="1" t="s">
        <v>1549</v>
      </c>
      <c r="E405">
        <v>65</v>
      </c>
      <c r="F405" s="1" t="s">
        <v>79</v>
      </c>
      <c r="G405" s="1" t="s">
        <v>117</v>
      </c>
      <c r="H405" s="1" t="s">
        <v>106</v>
      </c>
      <c r="I405" s="1" t="s">
        <v>1091</v>
      </c>
      <c r="J405" s="1" t="s">
        <v>1092</v>
      </c>
      <c r="K405" s="1" t="s">
        <v>108</v>
      </c>
      <c r="L405" s="1" t="s">
        <v>109</v>
      </c>
      <c r="M405" s="1" t="s">
        <v>342</v>
      </c>
      <c r="N405" s="1" t="s">
        <v>1549</v>
      </c>
      <c r="O405" s="1" t="s">
        <v>85</v>
      </c>
      <c r="P405" s="1" t="s">
        <v>1550</v>
      </c>
      <c r="Q405" s="1" t="s">
        <v>78</v>
      </c>
      <c r="R405" s="1" t="s">
        <v>78</v>
      </c>
      <c r="S405" s="1" t="s">
        <v>78</v>
      </c>
      <c r="T405" s="1" t="s">
        <v>87</v>
      </c>
      <c r="U405" s="1" t="s">
        <v>114</v>
      </c>
      <c r="V405" s="1" t="s">
        <v>612</v>
      </c>
      <c r="W405" s="1" t="s">
        <v>90</v>
      </c>
      <c r="X405" s="1" t="s">
        <v>87</v>
      </c>
      <c r="Y405">
        <v>0</v>
      </c>
      <c r="Z405">
        <v>0</v>
      </c>
      <c r="AA405" s="1" t="s">
        <v>82</v>
      </c>
      <c r="AB405">
        <v>1470.95</v>
      </c>
      <c r="AC405" s="1" t="s">
        <v>115</v>
      </c>
      <c r="AD405">
        <v>1</v>
      </c>
      <c r="AE405" s="1" t="s">
        <v>78</v>
      </c>
      <c r="AF405">
        <v>1983.47</v>
      </c>
      <c r="AG405" s="1" t="s">
        <v>78</v>
      </c>
      <c r="AH405" s="1" t="s">
        <v>82</v>
      </c>
      <c r="AI405" s="1" t="s">
        <v>89</v>
      </c>
      <c r="AJ405" s="1" t="s">
        <v>116</v>
      </c>
      <c r="AK405" s="1" t="s">
        <v>82</v>
      </c>
      <c r="AL405" s="1" t="s">
        <v>82</v>
      </c>
      <c r="AM405" s="1" t="s">
        <v>82</v>
      </c>
      <c r="AN405" s="1" t="s">
        <v>93</v>
      </c>
      <c r="AO405">
        <v>599</v>
      </c>
    </row>
    <row r="406" spans="1:41" x14ac:dyDescent="0.25">
      <c r="A406">
        <v>124</v>
      </c>
      <c r="B406" s="1" t="s">
        <v>77</v>
      </c>
      <c r="C406" s="2">
        <v>44501.65834490741</v>
      </c>
      <c r="D406" s="1" t="s">
        <v>1551</v>
      </c>
      <c r="E406">
        <v>24</v>
      </c>
      <c r="F406" s="1" t="s">
        <v>154</v>
      </c>
      <c r="G406" s="1" t="s">
        <v>1552</v>
      </c>
      <c r="H406" s="1" t="s">
        <v>106</v>
      </c>
      <c r="I406" s="1" t="s">
        <v>257</v>
      </c>
      <c r="J406" s="1" t="s">
        <v>82</v>
      </c>
      <c r="K406" s="1" t="s">
        <v>82</v>
      </c>
      <c r="L406" s="1" t="s">
        <v>104</v>
      </c>
      <c r="M406" s="1" t="s">
        <v>257</v>
      </c>
      <c r="N406" s="1" t="s">
        <v>562</v>
      </c>
      <c r="O406" s="1" t="s">
        <v>837</v>
      </c>
      <c r="P406" s="1" t="s">
        <v>1553</v>
      </c>
      <c r="Q406" s="1" t="s">
        <v>78</v>
      </c>
      <c r="R406" s="1" t="s">
        <v>1554</v>
      </c>
      <c r="S406" s="1" t="s">
        <v>78</v>
      </c>
      <c r="T406" s="1" t="s">
        <v>102</v>
      </c>
      <c r="U406" s="1" t="s">
        <v>88</v>
      </c>
      <c r="V406" s="1" t="s">
        <v>89</v>
      </c>
      <c r="W406" s="1" t="s">
        <v>90</v>
      </c>
      <c r="X406" s="1" t="s">
        <v>87</v>
      </c>
      <c r="Y406">
        <v>0</v>
      </c>
      <c r="Z406">
        <v>0</v>
      </c>
      <c r="AA406" s="1" t="s">
        <v>82</v>
      </c>
      <c r="AB406">
        <v>1650</v>
      </c>
      <c r="AC406" s="1" t="s">
        <v>1323</v>
      </c>
      <c r="AD406">
        <v>1</v>
      </c>
      <c r="AE406" s="1" t="s">
        <v>78</v>
      </c>
      <c r="AF406">
        <v>1652.89</v>
      </c>
      <c r="AG406" s="1" t="s">
        <v>78</v>
      </c>
      <c r="AH406" s="1" t="s">
        <v>82</v>
      </c>
      <c r="AI406" s="1" t="s">
        <v>82</v>
      </c>
      <c r="AJ406" s="1" t="s">
        <v>82</v>
      </c>
      <c r="AK406" s="1" t="s">
        <v>82</v>
      </c>
      <c r="AL406" s="1" t="s">
        <v>82</v>
      </c>
      <c r="AM406" s="1" t="s">
        <v>82</v>
      </c>
      <c r="AN406" s="1" t="s">
        <v>93</v>
      </c>
      <c r="AO406">
        <v>600</v>
      </c>
    </row>
    <row r="407" spans="1:41" x14ac:dyDescent="0.25">
      <c r="A407">
        <v>434</v>
      </c>
      <c r="B407" s="1" t="s">
        <v>77</v>
      </c>
      <c r="C407" s="2">
        <v>44332.771261574075</v>
      </c>
      <c r="D407" s="1" t="s">
        <v>1555</v>
      </c>
      <c r="E407">
        <v>389</v>
      </c>
      <c r="F407" s="1" t="s">
        <v>79</v>
      </c>
      <c r="G407" s="1" t="s">
        <v>78</v>
      </c>
      <c r="H407" s="1" t="s">
        <v>122</v>
      </c>
      <c r="I407" s="1" t="s">
        <v>82</v>
      </c>
      <c r="J407" s="1" t="s">
        <v>82</v>
      </c>
      <c r="K407" s="1" t="s">
        <v>82</v>
      </c>
      <c r="L407" s="1" t="s">
        <v>158</v>
      </c>
      <c r="M407" s="1" t="s">
        <v>82</v>
      </c>
      <c r="N407" s="1" t="s">
        <v>84</v>
      </c>
      <c r="O407" s="1" t="s">
        <v>163</v>
      </c>
      <c r="P407" s="1" t="s">
        <v>1556</v>
      </c>
      <c r="Q407" s="1" t="s">
        <v>82</v>
      </c>
      <c r="R407" s="1" t="s">
        <v>101</v>
      </c>
      <c r="S407" s="1" t="s">
        <v>82</v>
      </c>
      <c r="T407" s="1" t="s">
        <v>87</v>
      </c>
      <c r="U407" s="1" t="s">
        <v>88</v>
      </c>
      <c r="V407" s="1" t="s">
        <v>89</v>
      </c>
      <c r="W407" s="1" t="s">
        <v>90</v>
      </c>
      <c r="X407" s="1" t="s">
        <v>87</v>
      </c>
      <c r="Y407">
        <v>0</v>
      </c>
      <c r="Z407">
        <v>0</v>
      </c>
      <c r="AA407" s="1" t="s">
        <v>82</v>
      </c>
      <c r="AB407">
        <v>3230.5</v>
      </c>
      <c r="AC407" s="1" t="s">
        <v>158</v>
      </c>
      <c r="AD407">
        <v>1</v>
      </c>
      <c r="AE407" s="1" t="s">
        <v>78</v>
      </c>
      <c r="AF407">
        <v>0</v>
      </c>
      <c r="AG407" s="1" t="s">
        <v>78</v>
      </c>
      <c r="AH407" s="1" t="s">
        <v>151</v>
      </c>
      <c r="AI407" s="1" t="s">
        <v>82</v>
      </c>
      <c r="AJ407" s="1" t="s">
        <v>101</v>
      </c>
      <c r="AK407" s="1" t="s">
        <v>82</v>
      </c>
      <c r="AL407" s="1" t="s">
        <v>82</v>
      </c>
      <c r="AM407" s="1" t="s">
        <v>82</v>
      </c>
      <c r="AN407" s="1" t="s">
        <v>93</v>
      </c>
      <c r="AO407">
        <v>12</v>
      </c>
    </row>
    <row r="408" spans="1:41" x14ac:dyDescent="0.25">
      <c r="A408">
        <v>413</v>
      </c>
      <c r="B408" s="1" t="s">
        <v>153</v>
      </c>
      <c r="C408" s="2">
        <v>44192.574236111112</v>
      </c>
      <c r="D408" s="1" t="s">
        <v>1557</v>
      </c>
      <c r="E408">
        <v>389</v>
      </c>
      <c r="F408" s="1" t="s">
        <v>79</v>
      </c>
      <c r="G408" s="1" t="s">
        <v>82</v>
      </c>
      <c r="H408" s="1" t="s">
        <v>122</v>
      </c>
      <c r="I408" s="1" t="s">
        <v>82</v>
      </c>
      <c r="J408" s="1" t="s">
        <v>82</v>
      </c>
      <c r="K408" s="1" t="s">
        <v>82</v>
      </c>
      <c r="L408" s="1" t="s">
        <v>846</v>
      </c>
      <c r="M408" s="1" t="s">
        <v>82</v>
      </c>
      <c r="N408" s="1" t="s">
        <v>84</v>
      </c>
      <c r="O408" s="1" t="s">
        <v>163</v>
      </c>
      <c r="P408" s="1" t="s">
        <v>1558</v>
      </c>
      <c r="Q408" s="1" t="s">
        <v>82</v>
      </c>
      <c r="R408" s="1" t="s">
        <v>101</v>
      </c>
      <c r="S408" s="1" t="s">
        <v>82</v>
      </c>
      <c r="T408" s="1" t="s">
        <v>87</v>
      </c>
      <c r="U408" s="1" t="s">
        <v>88</v>
      </c>
      <c r="V408" s="1" t="s">
        <v>82</v>
      </c>
      <c r="W408" s="1" t="s">
        <v>90</v>
      </c>
      <c r="X408" s="1" t="s">
        <v>87</v>
      </c>
      <c r="Y408">
        <v>0</v>
      </c>
      <c r="Z408">
        <v>0</v>
      </c>
      <c r="AA408" s="1" t="s">
        <v>82</v>
      </c>
      <c r="AB408">
        <v>3230.5</v>
      </c>
      <c r="AC408" s="1" t="s">
        <v>150</v>
      </c>
      <c r="AD408">
        <v>1</v>
      </c>
      <c r="AE408" s="1" t="s">
        <v>78</v>
      </c>
      <c r="AF408">
        <v>0</v>
      </c>
      <c r="AG408" s="1" t="s">
        <v>82</v>
      </c>
      <c r="AH408" s="1" t="s">
        <v>151</v>
      </c>
      <c r="AI408" s="1" t="s">
        <v>82</v>
      </c>
      <c r="AJ408" s="1" t="s">
        <v>78</v>
      </c>
      <c r="AK408" s="1" t="s">
        <v>82</v>
      </c>
      <c r="AL408" s="1" t="s">
        <v>82</v>
      </c>
      <c r="AM408" s="1" t="s">
        <v>82</v>
      </c>
      <c r="AN408" s="1" t="s">
        <v>93</v>
      </c>
      <c r="AO408">
        <v>12</v>
      </c>
    </row>
    <row r="409" spans="1:41" x14ac:dyDescent="0.25">
      <c r="A409">
        <v>237</v>
      </c>
      <c r="B409" s="1" t="s">
        <v>139</v>
      </c>
      <c r="C409" s="2">
        <v>44606.782025462962</v>
      </c>
      <c r="D409" s="1" t="s">
        <v>1559</v>
      </c>
      <c r="E409">
        <v>65</v>
      </c>
      <c r="F409" s="1" t="s">
        <v>79</v>
      </c>
      <c r="G409" s="1" t="s">
        <v>78</v>
      </c>
      <c r="H409" s="1" t="s">
        <v>122</v>
      </c>
      <c r="I409" s="1" t="s">
        <v>82</v>
      </c>
      <c r="J409" s="1" t="s">
        <v>82</v>
      </c>
      <c r="K409" s="1" t="s">
        <v>108</v>
      </c>
      <c r="L409" s="1" t="s">
        <v>109</v>
      </c>
      <c r="M409" s="1" t="s">
        <v>82</v>
      </c>
      <c r="N409" s="1" t="s">
        <v>84</v>
      </c>
      <c r="O409" s="1" t="s">
        <v>85</v>
      </c>
      <c r="P409" s="1" t="s">
        <v>1560</v>
      </c>
      <c r="Q409" s="1" t="s">
        <v>78</v>
      </c>
      <c r="R409" s="1" t="s">
        <v>78</v>
      </c>
      <c r="S409" s="1" t="s">
        <v>78</v>
      </c>
      <c r="T409" s="1" t="s">
        <v>102</v>
      </c>
      <c r="U409" s="1" t="s">
        <v>88</v>
      </c>
      <c r="V409" s="1" t="s">
        <v>89</v>
      </c>
      <c r="W409" s="1" t="s">
        <v>90</v>
      </c>
      <c r="X409" s="1" t="s">
        <v>87</v>
      </c>
      <c r="Y409">
        <v>0</v>
      </c>
      <c r="Z409">
        <v>0</v>
      </c>
      <c r="AA409" s="1" t="s">
        <v>82</v>
      </c>
      <c r="AB409">
        <v>1470.95</v>
      </c>
      <c r="AC409" s="1" t="s">
        <v>115</v>
      </c>
      <c r="AD409">
        <v>1</v>
      </c>
      <c r="AE409" s="1" t="s">
        <v>78</v>
      </c>
      <c r="AF409">
        <v>0</v>
      </c>
      <c r="AG409" s="1" t="s">
        <v>78</v>
      </c>
      <c r="AH409" s="1" t="s">
        <v>84</v>
      </c>
      <c r="AI409" s="1" t="s">
        <v>89</v>
      </c>
      <c r="AJ409" s="1" t="s">
        <v>116</v>
      </c>
      <c r="AK409" s="1" t="s">
        <v>82</v>
      </c>
      <c r="AL409" s="1" t="s">
        <v>82</v>
      </c>
      <c r="AM409" s="1" t="s">
        <v>82</v>
      </c>
      <c r="AN409" s="1" t="s">
        <v>93</v>
      </c>
      <c r="AO409">
        <v>12</v>
      </c>
    </row>
    <row r="410" spans="1:41" x14ac:dyDescent="0.25">
      <c r="A410">
        <v>145</v>
      </c>
      <c r="B410" s="1" t="s">
        <v>121</v>
      </c>
      <c r="C410" s="2">
        <v>44566.510937500003</v>
      </c>
      <c r="D410" s="1" t="s">
        <v>1561</v>
      </c>
      <c r="E410">
        <v>64</v>
      </c>
      <c r="F410" s="1" t="s">
        <v>79</v>
      </c>
      <c r="G410" s="1" t="s">
        <v>78</v>
      </c>
      <c r="H410" s="1" t="s">
        <v>122</v>
      </c>
      <c r="I410" s="1" t="s">
        <v>82</v>
      </c>
      <c r="J410" s="1" t="s">
        <v>82</v>
      </c>
      <c r="K410" s="1" t="s">
        <v>83</v>
      </c>
      <c r="L410" s="1" t="s">
        <v>83</v>
      </c>
      <c r="M410" s="1" t="s">
        <v>1562</v>
      </c>
      <c r="N410" s="1" t="s">
        <v>84</v>
      </c>
      <c r="O410" s="1" t="s">
        <v>1561</v>
      </c>
      <c r="P410" s="1" t="s">
        <v>1563</v>
      </c>
      <c r="Q410" s="1" t="s">
        <v>78</v>
      </c>
      <c r="R410" s="1" t="s">
        <v>1564</v>
      </c>
      <c r="S410" s="1" t="s">
        <v>78</v>
      </c>
      <c r="T410" s="1" t="s">
        <v>87</v>
      </c>
      <c r="U410" s="1" t="s">
        <v>82</v>
      </c>
      <c r="V410" s="1" t="s">
        <v>89</v>
      </c>
      <c r="W410" s="1" t="s">
        <v>90</v>
      </c>
      <c r="X410" s="1" t="s">
        <v>87</v>
      </c>
      <c r="Y410">
        <v>0</v>
      </c>
      <c r="Z410">
        <v>0</v>
      </c>
      <c r="AA410" s="1" t="s">
        <v>82</v>
      </c>
      <c r="AB410">
        <v>1470.95</v>
      </c>
      <c r="AC410" s="1" t="s">
        <v>91</v>
      </c>
      <c r="AD410">
        <v>1</v>
      </c>
      <c r="AE410" s="1" t="s">
        <v>78</v>
      </c>
      <c r="AF410">
        <v>0</v>
      </c>
      <c r="AG410" s="1" t="s">
        <v>78</v>
      </c>
      <c r="AH410" s="1" t="s">
        <v>84</v>
      </c>
      <c r="AI410" s="1" t="s">
        <v>89</v>
      </c>
      <c r="AJ410" s="1" t="s">
        <v>92</v>
      </c>
      <c r="AK410" s="1" t="s">
        <v>82</v>
      </c>
      <c r="AL410" s="1" t="s">
        <v>82</v>
      </c>
      <c r="AM410" s="1" t="s">
        <v>82</v>
      </c>
      <c r="AN410" s="1" t="s">
        <v>93</v>
      </c>
      <c r="AO410">
        <v>12</v>
      </c>
    </row>
    <row r="411" spans="1:41" x14ac:dyDescent="0.25">
      <c r="A411">
        <v>158</v>
      </c>
      <c r="B411" s="1" t="s">
        <v>77</v>
      </c>
      <c r="C411" s="2">
        <v>44407.473263888889</v>
      </c>
      <c r="D411" s="1" t="s">
        <v>1565</v>
      </c>
      <c r="E411">
        <v>83</v>
      </c>
      <c r="F411" s="1" t="s">
        <v>79</v>
      </c>
      <c r="G411" s="1" t="s">
        <v>78</v>
      </c>
      <c r="H411" s="1" t="s">
        <v>122</v>
      </c>
      <c r="I411" s="1" t="s">
        <v>82</v>
      </c>
      <c r="J411" s="1" t="s">
        <v>82</v>
      </c>
      <c r="K411" s="1" t="s">
        <v>82</v>
      </c>
      <c r="L411" s="1" t="s">
        <v>1566</v>
      </c>
      <c r="M411" s="1" t="s">
        <v>82</v>
      </c>
      <c r="N411" s="1" t="s">
        <v>84</v>
      </c>
      <c r="O411" s="1" t="s">
        <v>1565</v>
      </c>
      <c r="P411" s="1" t="s">
        <v>1567</v>
      </c>
      <c r="Q411" s="1" t="s">
        <v>78</v>
      </c>
      <c r="R411" s="1" t="s">
        <v>101</v>
      </c>
      <c r="S411" s="1" t="s">
        <v>78</v>
      </c>
      <c r="T411" s="1" t="s">
        <v>87</v>
      </c>
      <c r="U411" s="1" t="s">
        <v>88</v>
      </c>
      <c r="V411" s="1" t="s">
        <v>89</v>
      </c>
      <c r="W411" s="1" t="s">
        <v>90</v>
      </c>
      <c r="X411" s="1" t="s">
        <v>87</v>
      </c>
      <c r="Y411">
        <v>0</v>
      </c>
      <c r="Z411">
        <v>0</v>
      </c>
      <c r="AA411" s="1" t="s">
        <v>82</v>
      </c>
      <c r="AB411">
        <v>1852</v>
      </c>
      <c r="AC411" s="1" t="s">
        <v>91</v>
      </c>
      <c r="AD411">
        <v>1</v>
      </c>
      <c r="AE411" s="1" t="s">
        <v>78</v>
      </c>
      <c r="AF411">
        <v>0</v>
      </c>
      <c r="AG411" s="1" t="s">
        <v>78</v>
      </c>
      <c r="AH411" s="1" t="s">
        <v>84</v>
      </c>
      <c r="AI411" s="1" t="s">
        <v>89</v>
      </c>
      <c r="AJ411" s="1" t="s">
        <v>101</v>
      </c>
      <c r="AK411" s="1" t="s">
        <v>82</v>
      </c>
      <c r="AL411" s="1" t="s">
        <v>82</v>
      </c>
      <c r="AM411" s="1" t="s">
        <v>82</v>
      </c>
      <c r="AN411" s="1" t="s">
        <v>93</v>
      </c>
      <c r="AO411">
        <v>12</v>
      </c>
    </row>
    <row r="412" spans="1:41" x14ac:dyDescent="0.25">
      <c r="A412">
        <v>677</v>
      </c>
      <c r="B412" s="1" t="s">
        <v>77</v>
      </c>
      <c r="C412" s="2">
        <v>44301.627581018518</v>
      </c>
      <c r="D412" s="1" t="s">
        <v>1568</v>
      </c>
      <c r="E412">
        <v>630</v>
      </c>
      <c r="F412" s="1" t="s">
        <v>94</v>
      </c>
      <c r="G412" s="1" t="s">
        <v>235</v>
      </c>
      <c r="H412" s="1" t="s">
        <v>122</v>
      </c>
      <c r="I412" s="1" t="s">
        <v>82</v>
      </c>
      <c r="J412" s="1" t="s">
        <v>82</v>
      </c>
      <c r="K412" s="1" t="s">
        <v>1569</v>
      </c>
      <c r="L412" s="1" t="s">
        <v>1569</v>
      </c>
      <c r="M412" s="1" t="s">
        <v>82</v>
      </c>
      <c r="N412" s="1" t="s">
        <v>84</v>
      </c>
      <c r="O412" s="1" t="s">
        <v>1570</v>
      </c>
      <c r="P412" s="1" t="s">
        <v>176</v>
      </c>
      <c r="Q412" s="1" t="s">
        <v>82</v>
      </c>
      <c r="R412" s="1" t="s">
        <v>176</v>
      </c>
      <c r="S412" s="1" t="s">
        <v>82</v>
      </c>
      <c r="T412" s="1" t="s">
        <v>87</v>
      </c>
      <c r="U412" s="1" t="s">
        <v>88</v>
      </c>
      <c r="V412" s="1" t="s">
        <v>89</v>
      </c>
      <c r="W412" s="1" t="s">
        <v>90</v>
      </c>
      <c r="X412" s="1" t="s">
        <v>87</v>
      </c>
      <c r="Y412">
        <v>0</v>
      </c>
      <c r="Z412">
        <v>0</v>
      </c>
      <c r="AA412" s="1" t="s">
        <v>82</v>
      </c>
      <c r="AB412">
        <v>991.74</v>
      </c>
      <c r="AC412" s="1" t="s">
        <v>82</v>
      </c>
      <c r="AD412">
        <v>1</v>
      </c>
      <c r="AE412" s="1" t="s">
        <v>78</v>
      </c>
      <c r="AF412">
        <v>0</v>
      </c>
      <c r="AG412" s="1" t="s">
        <v>176</v>
      </c>
      <c r="AH412" s="1" t="s">
        <v>84</v>
      </c>
      <c r="AI412" s="1" t="s">
        <v>82</v>
      </c>
      <c r="AJ412" s="1" t="s">
        <v>176</v>
      </c>
      <c r="AK412" s="1" t="s">
        <v>82</v>
      </c>
      <c r="AL412" s="1" t="s">
        <v>82</v>
      </c>
      <c r="AM412" s="1" t="s">
        <v>82</v>
      </c>
      <c r="AN412" s="1" t="s">
        <v>93</v>
      </c>
      <c r="AO412">
        <v>12</v>
      </c>
    </row>
    <row r="413" spans="1:41" x14ac:dyDescent="0.25">
      <c r="A413">
        <v>41</v>
      </c>
      <c r="B413" s="1" t="s">
        <v>181</v>
      </c>
      <c r="C413" s="2">
        <v>44404.436435185184</v>
      </c>
      <c r="D413" s="1" t="s">
        <v>1571</v>
      </c>
      <c r="E413">
        <v>53</v>
      </c>
      <c r="F413" s="1" t="s">
        <v>94</v>
      </c>
      <c r="G413" s="1" t="s">
        <v>78</v>
      </c>
      <c r="H413" s="1" t="s">
        <v>141</v>
      </c>
      <c r="I413" s="1" t="s">
        <v>1572</v>
      </c>
      <c r="J413" s="1" t="s">
        <v>1573</v>
      </c>
      <c r="K413" s="1" t="s">
        <v>82</v>
      </c>
      <c r="L413" s="1" t="s">
        <v>1574</v>
      </c>
      <c r="M413" s="1" t="s">
        <v>82</v>
      </c>
      <c r="N413" s="1" t="s">
        <v>1575</v>
      </c>
      <c r="O413" s="1" t="s">
        <v>1576</v>
      </c>
      <c r="P413" s="1" t="s">
        <v>1577</v>
      </c>
      <c r="Q413" s="1" t="s">
        <v>78</v>
      </c>
      <c r="R413" s="1" t="s">
        <v>78</v>
      </c>
      <c r="S413" s="1" t="s">
        <v>78</v>
      </c>
      <c r="T413" s="1" t="s">
        <v>102</v>
      </c>
      <c r="U413" s="1" t="s">
        <v>114</v>
      </c>
      <c r="V413" s="1" t="s">
        <v>1578</v>
      </c>
      <c r="W413" s="1" t="s">
        <v>90</v>
      </c>
      <c r="X413" s="1" t="s">
        <v>102</v>
      </c>
      <c r="Y413">
        <v>0</v>
      </c>
      <c r="Z413">
        <v>1</v>
      </c>
      <c r="AA413" s="1" t="s">
        <v>176</v>
      </c>
      <c r="AB413">
        <v>3036.76</v>
      </c>
      <c r="AC413" s="1" t="s">
        <v>1579</v>
      </c>
      <c r="AD413">
        <v>1</v>
      </c>
      <c r="AE413" s="1" t="s">
        <v>78</v>
      </c>
      <c r="AF413">
        <v>0</v>
      </c>
      <c r="AG413" s="1" t="s">
        <v>78</v>
      </c>
      <c r="AH413" s="1" t="s">
        <v>82</v>
      </c>
      <c r="AI413" s="1" t="s">
        <v>82</v>
      </c>
      <c r="AJ413" s="1" t="s">
        <v>82</v>
      </c>
      <c r="AK413" s="1" t="s">
        <v>82</v>
      </c>
      <c r="AL413" s="1" t="s">
        <v>82</v>
      </c>
      <c r="AM413" s="1" t="s">
        <v>82</v>
      </c>
      <c r="AN413" s="1" t="s">
        <v>93</v>
      </c>
      <c r="AO413">
        <v>345</v>
      </c>
    </row>
    <row r="414" spans="1:41" x14ac:dyDescent="0.25">
      <c r="A414">
        <v>171</v>
      </c>
      <c r="B414" s="1" t="s">
        <v>153</v>
      </c>
      <c r="C414" s="2">
        <v>44024.472337962965</v>
      </c>
      <c r="D414" s="1" t="s">
        <v>1580</v>
      </c>
      <c r="E414">
        <v>186</v>
      </c>
      <c r="F414" s="1" t="s">
        <v>213</v>
      </c>
      <c r="G414" s="1" t="s">
        <v>82</v>
      </c>
      <c r="H414" s="1" t="s">
        <v>106</v>
      </c>
      <c r="I414" s="1" t="s">
        <v>1457</v>
      </c>
      <c r="J414" s="1" t="s">
        <v>1457</v>
      </c>
      <c r="K414" s="1" t="s">
        <v>83</v>
      </c>
      <c r="L414" s="1" t="s">
        <v>83</v>
      </c>
      <c r="M414" s="1" t="s">
        <v>1581</v>
      </c>
      <c r="N414" s="1" t="s">
        <v>1582</v>
      </c>
      <c r="O414" s="1" t="s">
        <v>949</v>
      </c>
      <c r="P414" s="1" t="s">
        <v>1583</v>
      </c>
      <c r="Q414" s="1" t="s">
        <v>82</v>
      </c>
      <c r="R414" s="1" t="s">
        <v>1460</v>
      </c>
      <c r="S414" s="1" t="s">
        <v>82</v>
      </c>
      <c r="T414" s="1" t="s">
        <v>87</v>
      </c>
      <c r="U414" s="1" t="s">
        <v>88</v>
      </c>
      <c r="V414" s="1" t="s">
        <v>82</v>
      </c>
      <c r="W414" s="1" t="s">
        <v>90</v>
      </c>
      <c r="X414" s="1" t="s">
        <v>102</v>
      </c>
      <c r="Y414">
        <v>0</v>
      </c>
      <c r="Z414">
        <v>0</v>
      </c>
      <c r="AA414" s="1" t="s">
        <v>82</v>
      </c>
      <c r="AB414">
        <v>1577</v>
      </c>
      <c r="AC414" s="1" t="s">
        <v>104</v>
      </c>
      <c r="AD414">
        <v>1</v>
      </c>
      <c r="AE414" s="1" t="s">
        <v>78</v>
      </c>
      <c r="AF414">
        <v>2148</v>
      </c>
      <c r="AG414" s="1" t="s">
        <v>82</v>
      </c>
      <c r="AH414" s="1" t="s">
        <v>82</v>
      </c>
      <c r="AI414" s="1" t="s">
        <v>89</v>
      </c>
      <c r="AJ414" s="1" t="s">
        <v>105</v>
      </c>
      <c r="AK414" s="1" t="s">
        <v>82</v>
      </c>
      <c r="AL414" s="1" t="s">
        <v>82</v>
      </c>
      <c r="AM414" s="1" t="s">
        <v>82</v>
      </c>
      <c r="AN414" s="1" t="s">
        <v>93</v>
      </c>
      <c r="AO414">
        <v>221</v>
      </c>
    </row>
    <row r="415" spans="1:41" x14ac:dyDescent="0.25">
      <c r="A415">
        <v>654</v>
      </c>
      <c r="B415" s="1" t="s">
        <v>77</v>
      </c>
      <c r="C415" s="2">
        <v>44473.498020833336</v>
      </c>
      <c r="D415" s="1" t="s">
        <v>1584</v>
      </c>
      <c r="E415">
        <v>633</v>
      </c>
      <c r="F415" s="1" t="s">
        <v>94</v>
      </c>
      <c r="G415" s="1" t="s">
        <v>117</v>
      </c>
      <c r="H415" s="1" t="s">
        <v>141</v>
      </c>
      <c r="I415" s="1" t="s">
        <v>1430</v>
      </c>
      <c r="J415" s="1" t="s">
        <v>1585</v>
      </c>
      <c r="K415" s="1" t="s">
        <v>144</v>
      </c>
      <c r="L415" s="1" t="s">
        <v>1586</v>
      </c>
      <c r="M415" s="1" t="s">
        <v>82</v>
      </c>
      <c r="N415" s="1" t="s">
        <v>554</v>
      </c>
      <c r="O415" s="1" t="s">
        <v>543</v>
      </c>
      <c r="P415" s="1" t="s">
        <v>1587</v>
      </c>
      <c r="Q415" s="1" t="s">
        <v>1588</v>
      </c>
      <c r="R415" s="1" t="s">
        <v>101</v>
      </c>
      <c r="S415" s="1" t="s">
        <v>78</v>
      </c>
      <c r="T415" s="1" t="s">
        <v>102</v>
      </c>
      <c r="U415" s="1" t="s">
        <v>114</v>
      </c>
      <c r="V415" s="1" t="s">
        <v>620</v>
      </c>
      <c r="W415" s="1" t="s">
        <v>90</v>
      </c>
      <c r="X415" s="1" t="s">
        <v>87</v>
      </c>
      <c r="Y415">
        <v>0</v>
      </c>
      <c r="Z415">
        <v>0</v>
      </c>
      <c r="AA415" s="1" t="s">
        <v>82</v>
      </c>
      <c r="AB415">
        <v>1850</v>
      </c>
      <c r="AC415" s="1" t="s">
        <v>545</v>
      </c>
      <c r="AD415">
        <v>1</v>
      </c>
      <c r="AE415" s="1" t="s">
        <v>78</v>
      </c>
      <c r="AF415">
        <v>0</v>
      </c>
      <c r="AG415" s="1" t="s">
        <v>101</v>
      </c>
      <c r="AH415" s="1" t="s">
        <v>82</v>
      </c>
      <c r="AI415" s="1" t="s">
        <v>82</v>
      </c>
      <c r="AJ415" s="1" t="s">
        <v>78</v>
      </c>
      <c r="AK415" s="1" t="s">
        <v>82</v>
      </c>
      <c r="AL415" s="1" t="s">
        <v>82</v>
      </c>
      <c r="AM415" s="1" t="s">
        <v>82</v>
      </c>
      <c r="AN415" s="1" t="s">
        <v>93</v>
      </c>
      <c r="AO415">
        <v>213</v>
      </c>
    </row>
    <row r="416" spans="1:41" x14ac:dyDescent="0.25">
      <c r="A416">
        <v>317</v>
      </c>
      <c r="B416" s="1" t="s">
        <v>77</v>
      </c>
      <c r="C416" s="2">
        <v>44473.483020833337</v>
      </c>
      <c r="D416" s="1" t="s">
        <v>1589</v>
      </c>
      <c r="E416">
        <v>160</v>
      </c>
      <c r="F416" s="1" t="s">
        <v>156</v>
      </c>
      <c r="G416" s="1" t="s">
        <v>822</v>
      </c>
      <c r="H416" s="1" t="s">
        <v>141</v>
      </c>
      <c r="I416" s="1" t="s">
        <v>1430</v>
      </c>
      <c r="J416" s="1" t="s">
        <v>1585</v>
      </c>
      <c r="K416" s="1" t="s">
        <v>82</v>
      </c>
      <c r="L416" s="1" t="s">
        <v>186</v>
      </c>
      <c r="M416" s="1" t="s">
        <v>82</v>
      </c>
      <c r="N416" s="1" t="s">
        <v>554</v>
      </c>
      <c r="O416" s="1" t="s">
        <v>2040</v>
      </c>
      <c r="P416" s="1" t="s">
        <v>1590</v>
      </c>
      <c r="Q416" s="1" t="s">
        <v>1591</v>
      </c>
      <c r="R416" s="1" t="s">
        <v>1592</v>
      </c>
      <c r="S416" s="1" t="s">
        <v>78</v>
      </c>
      <c r="T416" s="1" t="s">
        <v>102</v>
      </c>
      <c r="U416" s="1" t="s">
        <v>114</v>
      </c>
      <c r="V416" s="1" t="s">
        <v>620</v>
      </c>
      <c r="W416" s="1" t="s">
        <v>90</v>
      </c>
      <c r="X416" s="1" t="s">
        <v>87</v>
      </c>
      <c r="Y416">
        <v>0</v>
      </c>
      <c r="Z416">
        <v>0</v>
      </c>
      <c r="AA416" s="1" t="s">
        <v>82</v>
      </c>
      <c r="AB416">
        <v>1734.96</v>
      </c>
      <c r="AC416" s="1" t="s">
        <v>825</v>
      </c>
      <c r="AD416">
        <v>1</v>
      </c>
      <c r="AE416" s="1" t="s">
        <v>78</v>
      </c>
      <c r="AF416">
        <v>0</v>
      </c>
      <c r="AG416" s="1" t="s">
        <v>78</v>
      </c>
      <c r="AH416" s="1" t="s">
        <v>82</v>
      </c>
      <c r="AI416" s="1" t="s">
        <v>82</v>
      </c>
      <c r="AJ416" s="1" t="s">
        <v>826</v>
      </c>
      <c r="AK416" s="1" t="s">
        <v>82</v>
      </c>
      <c r="AL416" s="1" t="s">
        <v>82</v>
      </c>
      <c r="AM416" s="1" t="s">
        <v>82</v>
      </c>
      <c r="AN416" s="1" t="s">
        <v>93</v>
      </c>
      <c r="AO416">
        <v>213</v>
      </c>
    </row>
    <row r="417" spans="1:41" x14ac:dyDescent="0.25">
      <c r="A417">
        <v>544</v>
      </c>
      <c r="B417" s="1" t="s">
        <v>77</v>
      </c>
      <c r="C417" s="2">
        <v>44509.353460648148</v>
      </c>
      <c r="D417" s="1" t="s">
        <v>1593</v>
      </c>
      <c r="E417">
        <v>360</v>
      </c>
      <c r="F417" s="1" t="s">
        <v>79</v>
      </c>
      <c r="G417" s="1" t="s">
        <v>249</v>
      </c>
      <c r="H417" s="1" t="s">
        <v>141</v>
      </c>
      <c r="I417" s="1" t="s">
        <v>1594</v>
      </c>
      <c r="J417" s="1" t="s">
        <v>1595</v>
      </c>
      <c r="K417" s="1" t="s">
        <v>1596</v>
      </c>
      <c r="L417" s="1" t="s">
        <v>1529</v>
      </c>
      <c r="M417" s="1" t="s">
        <v>82</v>
      </c>
      <c r="N417" s="1" t="s">
        <v>554</v>
      </c>
      <c r="O417" s="1" t="s">
        <v>361</v>
      </c>
      <c r="P417" s="1" t="s">
        <v>1597</v>
      </c>
      <c r="Q417" s="1" t="s">
        <v>1598</v>
      </c>
      <c r="R417" s="1" t="s">
        <v>101</v>
      </c>
      <c r="S417" s="1" t="s">
        <v>78</v>
      </c>
      <c r="T417" s="1" t="s">
        <v>102</v>
      </c>
      <c r="U417" s="1" t="s">
        <v>114</v>
      </c>
      <c r="V417" s="1" t="s">
        <v>1599</v>
      </c>
      <c r="W417" s="1" t="s">
        <v>90</v>
      </c>
      <c r="X417" s="1" t="s">
        <v>87</v>
      </c>
      <c r="Y417">
        <v>0</v>
      </c>
      <c r="Z417">
        <v>0</v>
      </c>
      <c r="AA417" s="1" t="s">
        <v>82</v>
      </c>
      <c r="AB417">
        <v>1035.47</v>
      </c>
      <c r="AC417" s="1" t="s">
        <v>171</v>
      </c>
      <c r="AD417">
        <v>1</v>
      </c>
      <c r="AE417" s="1" t="s">
        <v>78</v>
      </c>
      <c r="AF417">
        <v>0</v>
      </c>
      <c r="AG417" s="1" t="s">
        <v>101</v>
      </c>
      <c r="AH417" s="1" t="s">
        <v>82</v>
      </c>
      <c r="AI417" s="1" t="s">
        <v>82</v>
      </c>
      <c r="AJ417" s="1" t="s">
        <v>152</v>
      </c>
      <c r="AK417" s="1" t="s">
        <v>82</v>
      </c>
      <c r="AL417" s="1" t="s">
        <v>82</v>
      </c>
      <c r="AM417" s="1" t="s">
        <v>82</v>
      </c>
      <c r="AN417" s="1" t="s">
        <v>93</v>
      </c>
      <c r="AO417">
        <v>213</v>
      </c>
    </row>
    <row r="418" spans="1:41" x14ac:dyDescent="0.25">
      <c r="A418">
        <v>418</v>
      </c>
      <c r="B418" s="1" t="s">
        <v>77</v>
      </c>
      <c r="C418" s="2">
        <v>44382.393287037034</v>
      </c>
      <c r="D418" s="1" t="s">
        <v>1600</v>
      </c>
      <c r="E418">
        <v>221</v>
      </c>
      <c r="F418" s="1" t="s">
        <v>154</v>
      </c>
      <c r="G418" s="1" t="s">
        <v>1077</v>
      </c>
      <c r="H418" s="1" t="s">
        <v>80</v>
      </c>
      <c r="I418" s="1" t="s">
        <v>1288</v>
      </c>
      <c r="J418" s="1" t="s">
        <v>1601</v>
      </c>
      <c r="K418" s="1" t="s">
        <v>131</v>
      </c>
      <c r="L418" s="1" t="s">
        <v>1524</v>
      </c>
      <c r="M418" s="1" t="s">
        <v>1288</v>
      </c>
      <c r="N418" s="1" t="s">
        <v>1602</v>
      </c>
      <c r="O418" s="1" t="s">
        <v>585</v>
      </c>
      <c r="P418" s="1" t="s">
        <v>101</v>
      </c>
      <c r="Q418" s="1" t="s">
        <v>78</v>
      </c>
      <c r="R418" s="1" t="s">
        <v>78</v>
      </c>
      <c r="S418" s="1" t="s">
        <v>78</v>
      </c>
      <c r="T418" s="1" t="s">
        <v>87</v>
      </c>
      <c r="U418" s="1" t="s">
        <v>88</v>
      </c>
      <c r="V418" s="1" t="s">
        <v>89</v>
      </c>
      <c r="W418" s="1" t="s">
        <v>90</v>
      </c>
      <c r="X418" s="1" t="s">
        <v>87</v>
      </c>
      <c r="Y418">
        <v>0</v>
      </c>
      <c r="Z418">
        <v>0</v>
      </c>
      <c r="AA418" s="1" t="s">
        <v>82</v>
      </c>
      <c r="AB418">
        <v>2411.7600000000002</v>
      </c>
      <c r="AC418" s="1" t="s">
        <v>1524</v>
      </c>
      <c r="AD418">
        <v>1</v>
      </c>
      <c r="AE418" s="1" t="s">
        <v>78</v>
      </c>
      <c r="AF418">
        <v>2411.7600000000002</v>
      </c>
      <c r="AG418" s="1" t="s">
        <v>78</v>
      </c>
      <c r="AH418" s="1" t="s">
        <v>82</v>
      </c>
      <c r="AI418" s="1" t="s">
        <v>82</v>
      </c>
      <c r="AJ418" s="1" t="s">
        <v>78</v>
      </c>
      <c r="AK418" s="1" t="s">
        <v>82</v>
      </c>
      <c r="AL418" s="1" t="s">
        <v>82</v>
      </c>
      <c r="AM418" s="1" t="s">
        <v>82</v>
      </c>
      <c r="AN418" s="1" t="s">
        <v>93</v>
      </c>
      <c r="AO418">
        <v>277</v>
      </c>
    </row>
    <row r="419" spans="1:41" x14ac:dyDescent="0.25">
      <c r="A419">
        <v>550</v>
      </c>
      <c r="B419" s="1" t="s">
        <v>77</v>
      </c>
      <c r="C419" s="2">
        <v>44487.77988425926</v>
      </c>
      <c r="D419" s="1" t="s">
        <v>1603</v>
      </c>
      <c r="E419">
        <v>522</v>
      </c>
      <c r="F419" s="1" t="s">
        <v>79</v>
      </c>
      <c r="G419" s="1" t="s">
        <v>235</v>
      </c>
      <c r="H419" s="1" t="s">
        <v>141</v>
      </c>
      <c r="I419" s="1" t="s">
        <v>463</v>
      </c>
      <c r="J419" s="1" t="s">
        <v>1604</v>
      </c>
      <c r="K419" s="1" t="s">
        <v>367</v>
      </c>
      <c r="L419" s="1" t="s">
        <v>373</v>
      </c>
      <c r="M419" s="1" t="s">
        <v>82</v>
      </c>
      <c r="N419" s="1" t="s">
        <v>1605</v>
      </c>
      <c r="O419" s="1" t="s">
        <v>369</v>
      </c>
      <c r="P419" s="1" t="s">
        <v>1606</v>
      </c>
      <c r="Q419" s="1" t="s">
        <v>1607</v>
      </c>
      <c r="R419" s="1" t="s">
        <v>1608</v>
      </c>
      <c r="S419" s="1" t="s">
        <v>78</v>
      </c>
      <c r="T419" s="1" t="s">
        <v>102</v>
      </c>
      <c r="U419" s="1" t="s">
        <v>114</v>
      </c>
      <c r="V419" s="1" t="s">
        <v>1609</v>
      </c>
      <c r="W419" s="1" t="s">
        <v>90</v>
      </c>
      <c r="X419" s="1" t="s">
        <v>87</v>
      </c>
      <c r="Y419">
        <v>0</v>
      </c>
      <c r="Z419">
        <v>0</v>
      </c>
      <c r="AA419" s="1" t="s">
        <v>82</v>
      </c>
      <c r="AB419">
        <v>1657.5</v>
      </c>
      <c r="AC419" s="1" t="s">
        <v>371</v>
      </c>
      <c r="AD419">
        <v>1</v>
      </c>
      <c r="AE419" s="1" t="s">
        <v>78</v>
      </c>
      <c r="AF419">
        <v>0</v>
      </c>
      <c r="AG419" s="1" t="s">
        <v>101</v>
      </c>
      <c r="AH419" s="1" t="s">
        <v>82</v>
      </c>
      <c r="AI419" s="1" t="s">
        <v>82</v>
      </c>
      <c r="AJ419" s="1" t="s">
        <v>372</v>
      </c>
      <c r="AK419" s="1" t="s">
        <v>82</v>
      </c>
      <c r="AL419" s="1" t="s">
        <v>82</v>
      </c>
      <c r="AM419" s="1" t="s">
        <v>82</v>
      </c>
      <c r="AN419" s="1" t="s">
        <v>93</v>
      </c>
      <c r="AO419">
        <v>535</v>
      </c>
    </row>
    <row r="420" spans="1:41" x14ac:dyDescent="0.25">
      <c r="A420">
        <v>557</v>
      </c>
      <c r="B420" s="1" t="s">
        <v>77</v>
      </c>
      <c r="C420" s="2">
        <v>44547.375428240739</v>
      </c>
      <c r="D420" s="1" t="s">
        <v>1610</v>
      </c>
      <c r="E420">
        <v>521</v>
      </c>
      <c r="F420" s="1" t="s">
        <v>79</v>
      </c>
      <c r="G420" s="1" t="s">
        <v>1077</v>
      </c>
      <c r="H420" s="1" t="s">
        <v>141</v>
      </c>
      <c r="I420" s="1" t="s">
        <v>463</v>
      </c>
      <c r="J420" s="1" t="s">
        <v>1604</v>
      </c>
      <c r="K420" s="1" t="s">
        <v>309</v>
      </c>
      <c r="L420" s="1" t="s">
        <v>373</v>
      </c>
      <c r="M420" s="1" t="s">
        <v>82</v>
      </c>
      <c r="N420" s="1" t="s">
        <v>1605</v>
      </c>
      <c r="O420" s="1" t="s">
        <v>369</v>
      </c>
      <c r="P420" s="1" t="s">
        <v>1611</v>
      </c>
      <c r="Q420" s="1" t="s">
        <v>1612</v>
      </c>
      <c r="R420" s="1" t="s">
        <v>1613</v>
      </c>
      <c r="S420" s="1" t="s">
        <v>78</v>
      </c>
      <c r="T420" s="1" t="s">
        <v>102</v>
      </c>
      <c r="U420" s="1" t="s">
        <v>114</v>
      </c>
      <c r="V420" s="1" t="s">
        <v>1609</v>
      </c>
      <c r="W420" s="1" t="s">
        <v>90</v>
      </c>
      <c r="X420" s="1" t="s">
        <v>102</v>
      </c>
      <c r="Y420">
        <v>0</v>
      </c>
      <c r="Z420">
        <v>0</v>
      </c>
      <c r="AA420" s="1" t="s">
        <v>82</v>
      </c>
      <c r="AB420">
        <v>1657.5</v>
      </c>
      <c r="AC420" s="1" t="s">
        <v>371</v>
      </c>
      <c r="AD420">
        <v>1</v>
      </c>
      <c r="AE420" s="1" t="s">
        <v>78</v>
      </c>
      <c r="AF420">
        <v>0</v>
      </c>
      <c r="AG420" s="1" t="s">
        <v>101</v>
      </c>
      <c r="AH420" s="1" t="s">
        <v>82</v>
      </c>
      <c r="AI420" s="1" t="s">
        <v>82</v>
      </c>
      <c r="AJ420" s="1" t="s">
        <v>372</v>
      </c>
      <c r="AK420" s="1" t="s">
        <v>82</v>
      </c>
      <c r="AL420" s="1" t="s">
        <v>82</v>
      </c>
      <c r="AM420" s="1" t="s">
        <v>82</v>
      </c>
      <c r="AN420" s="1" t="s">
        <v>93</v>
      </c>
      <c r="AO420">
        <v>535</v>
      </c>
    </row>
    <row r="421" spans="1:41" x14ac:dyDescent="0.25">
      <c r="A421">
        <v>169</v>
      </c>
      <c r="B421" s="1" t="s">
        <v>153</v>
      </c>
      <c r="C421" s="2">
        <v>44024.504953703705</v>
      </c>
      <c r="D421" s="1" t="s">
        <v>1614</v>
      </c>
      <c r="E421">
        <v>188</v>
      </c>
      <c r="F421" s="1" t="s">
        <v>94</v>
      </c>
      <c r="G421" s="1" t="s">
        <v>82</v>
      </c>
      <c r="H421" s="1" t="s">
        <v>106</v>
      </c>
      <c r="I421" s="1" t="s">
        <v>1581</v>
      </c>
      <c r="J421" s="1" t="s">
        <v>82</v>
      </c>
      <c r="K421" s="1" t="s">
        <v>97</v>
      </c>
      <c r="L421" s="1" t="s">
        <v>97</v>
      </c>
      <c r="M421" s="1" t="s">
        <v>1581</v>
      </c>
      <c r="N421" s="1" t="s">
        <v>1237</v>
      </c>
      <c r="O421" s="1" t="s">
        <v>1238</v>
      </c>
      <c r="P421" s="1" t="s">
        <v>1615</v>
      </c>
      <c r="Q421" s="1" t="s">
        <v>82</v>
      </c>
      <c r="R421" s="1" t="s">
        <v>82</v>
      </c>
      <c r="S421" s="1" t="s">
        <v>82</v>
      </c>
      <c r="T421" s="1" t="s">
        <v>87</v>
      </c>
      <c r="U421" s="1" t="s">
        <v>88</v>
      </c>
      <c r="V421" s="1" t="s">
        <v>82</v>
      </c>
      <c r="W421" s="1" t="s">
        <v>90</v>
      </c>
      <c r="X421" s="1" t="s">
        <v>87</v>
      </c>
      <c r="Y421">
        <v>0</v>
      </c>
      <c r="Z421">
        <v>0</v>
      </c>
      <c r="AA421" s="1" t="s">
        <v>82</v>
      </c>
      <c r="AB421">
        <v>1560</v>
      </c>
      <c r="AC421" s="1" t="s">
        <v>104</v>
      </c>
      <c r="AD421">
        <v>1</v>
      </c>
      <c r="AE421" s="1" t="s">
        <v>78</v>
      </c>
      <c r="AF421">
        <v>2149</v>
      </c>
      <c r="AG421" s="1" t="s">
        <v>82</v>
      </c>
      <c r="AH421" s="1" t="s">
        <v>82</v>
      </c>
      <c r="AI421" s="1" t="s">
        <v>89</v>
      </c>
      <c r="AJ421" s="1" t="s">
        <v>105</v>
      </c>
      <c r="AK421" s="1" t="s">
        <v>82</v>
      </c>
      <c r="AL421" s="1" t="s">
        <v>82</v>
      </c>
      <c r="AM421" s="1" t="s">
        <v>82</v>
      </c>
      <c r="AN421" s="1" t="s">
        <v>93</v>
      </c>
      <c r="AO421">
        <v>186</v>
      </c>
    </row>
    <row r="422" spans="1:41" x14ac:dyDescent="0.25">
      <c r="A422">
        <v>170</v>
      </c>
      <c r="B422" s="1" t="s">
        <v>153</v>
      </c>
      <c r="C422" s="2">
        <v>44089.581493055557</v>
      </c>
      <c r="D422" s="1" t="s">
        <v>1616</v>
      </c>
      <c r="E422">
        <v>184</v>
      </c>
      <c r="F422" s="1" t="s">
        <v>79</v>
      </c>
      <c r="G422" s="1" t="s">
        <v>82</v>
      </c>
      <c r="H422" s="1" t="s">
        <v>106</v>
      </c>
      <c r="I422" s="1" t="s">
        <v>1617</v>
      </c>
      <c r="J422" s="1" t="s">
        <v>463</v>
      </c>
      <c r="K422" s="1" t="s">
        <v>83</v>
      </c>
      <c r="L422" s="1" t="s">
        <v>83</v>
      </c>
      <c r="M422" s="1" t="s">
        <v>1617</v>
      </c>
      <c r="N422" s="1" t="s">
        <v>1237</v>
      </c>
      <c r="O422" s="1" t="s">
        <v>369</v>
      </c>
      <c r="P422" s="1" t="s">
        <v>1618</v>
      </c>
      <c r="Q422" s="1" t="s">
        <v>82</v>
      </c>
      <c r="R422" s="1" t="s">
        <v>101</v>
      </c>
      <c r="S422" s="1" t="s">
        <v>82</v>
      </c>
      <c r="T422" s="1" t="s">
        <v>87</v>
      </c>
      <c r="U422" s="1" t="s">
        <v>88</v>
      </c>
      <c r="V422" s="1" t="s">
        <v>82</v>
      </c>
      <c r="W422" s="1" t="s">
        <v>90</v>
      </c>
      <c r="X422" s="1" t="s">
        <v>102</v>
      </c>
      <c r="Y422">
        <v>0</v>
      </c>
      <c r="Z422">
        <v>0</v>
      </c>
      <c r="AA422" s="1" t="s">
        <v>82</v>
      </c>
      <c r="AB422">
        <v>1560</v>
      </c>
      <c r="AC422" s="1" t="s">
        <v>104</v>
      </c>
      <c r="AD422">
        <v>1</v>
      </c>
      <c r="AE422" s="1" t="s">
        <v>78</v>
      </c>
      <c r="AF422">
        <v>2148</v>
      </c>
      <c r="AG422" s="1" t="s">
        <v>82</v>
      </c>
      <c r="AH422" s="1" t="s">
        <v>82</v>
      </c>
      <c r="AI422" s="1" t="s">
        <v>89</v>
      </c>
      <c r="AJ422" s="1" t="s">
        <v>105</v>
      </c>
      <c r="AK422" s="1" t="s">
        <v>82</v>
      </c>
      <c r="AL422" s="1" t="s">
        <v>82</v>
      </c>
      <c r="AM422" s="1" t="s">
        <v>82</v>
      </c>
      <c r="AN422" s="1" t="s">
        <v>93</v>
      </c>
      <c r="AO422">
        <v>186</v>
      </c>
    </row>
    <row r="423" spans="1:41" x14ac:dyDescent="0.25">
      <c r="A423">
        <v>128</v>
      </c>
      <c r="B423" s="1" t="s">
        <v>77</v>
      </c>
      <c r="C423" s="2">
        <v>44382.390150462961</v>
      </c>
      <c r="D423" s="1" t="s">
        <v>1619</v>
      </c>
      <c r="E423">
        <v>83</v>
      </c>
      <c r="F423" s="1" t="s">
        <v>79</v>
      </c>
      <c r="G423" s="1" t="s">
        <v>78</v>
      </c>
      <c r="H423" s="1" t="s">
        <v>80</v>
      </c>
      <c r="I423" s="1" t="s">
        <v>1356</v>
      </c>
      <c r="J423" s="1" t="s">
        <v>1620</v>
      </c>
      <c r="K423" s="1" t="s">
        <v>82</v>
      </c>
      <c r="L423" s="1" t="s">
        <v>1621</v>
      </c>
      <c r="M423" s="1" t="s">
        <v>1356</v>
      </c>
      <c r="N423" s="1" t="s">
        <v>1622</v>
      </c>
      <c r="O423" s="1" t="s">
        <v>1520</v>
      </c>
      <c r="P423" s="1" t="s">
        <v>1623</v>
      </c>
      <c r="Q423" s="1" t="s">
        <v>78</v>
      </c>
      <c r="R423" s="1" t="s">
        <v>1624</v>
      </c>
      <c r="S423" s="1" t="s">
        <v>78</v>
      </c>
      <c r="T423" s="1" t="s">
        <v>102</v>
      </c>
      <c r="U423" s="1" t="s">
        <v>88</v>
      </c>
      <c r="V423" s="1" t="s">
        <v>813</v>
      </c>
      <c r="W423" s="1" t="s">
        <v>90</v>
      </c>
      <c r="X423" s="1" t="s">
        <v>87</v>
      </c>
      <c r="Y423">
        <v>0</v>
      </c>
      <c r="Z423">
        <v>0</v>
      </c>
      <c r="AA423" s="1" t="s">
        <v>82</v>
      </c>
      <c r="AB423">
        <v>1852</v>
      </c>
      <c r="AC423" s="1" t="s">
        <v>1625</v>
      </c>
      <c r="AD423">
        <v>1</v>
      </c>
      <c r="AE423" s="1" t="s">
        <v>78</v>
      </c>
      <c r="AF423">
        <v>1852</v>
      </c>
      <c r="AG423" s="1" t="s">
        <v>78</v>
      </c>
      <c r="AH423" s="1" t="s">
        <v>82</v>
      </c>
      <c r="AI423" s="1" t="s">
        <v>82</v>
      </c>
      <c r="AJ423" s="1" t="s">
        <v>82</v>
      </c>
      <c r="AK423" s="1" t="s">
        <v>82</v>
      </c>
      <c r="AL423" s="1" t="s">
        <v>82</v>
      </c>
      <c r="AM423" s="1" t="s">
        <v>82</v>
      </c>
      <c r="AN423" s="1" t="s">
        <v>93</v>
      </c>
      <c r="AO423">
        <v>218</v>
      </c>
    </row>
    <row r="424" spans="1:41" x14ac:dyDescent="0.25">
      <c r="A424">
        <v>684</v>
      </c>
      <c r="B424" s="1" t="s">
        <v>139</v>
      </c>
      <c r="C424" s="2">
        <v>44398.653831018521</v>
      </c>
      <c r="D424" s="1" t="s">
        <v>1626</v>
      </c>
      <c r="E424">
        <v>83</v>
      </c>
      <c r="F424" s="1" t="s">
        <v>79</v>
      </c>
      <c r="G424" s="1" t="s">
        <v>78</v>
      </c>
      <c r="H424" s="1" t="s">
        <v>141</v>
      </c>
      <c r="I424" s="1" t="s">
        <v>1627</v>
      </c>
      <c r="J424" s="1" t="s">
        <v>1620</v>
      </c>
      <c r="K424" s="1" t="s">
        <v>1457</v>
      </c>
      <c r="L424" s="1" t="s">
        <v>1457</v>
      </c>
      <c r="M424" s="1" t="s">
        <v>82</v>
      </c>
      <c r="N424" s="1" t="s">
        <v>1622</v>
      </c>
      <c r="O424" s="1" t="s">
        <v>1520</v>
      </c>
      <c r="P424" s="1" t="s">
        <v>1623</v>
      </c>
      <c r="Q424" s="1" t="s">
        <v>78</v>
      </c>
      <c r="R424" s="1" t="s">
        <v>101</v>
      </c>
      <c r="S424" s="1" t="s">
        <v>78</v>
      </c>
      <c r="T424" s="1" t="s">
        <v>102</v>
      </c>
      <c r="U424" s="1" t="s">
        <v>114</v>
      </c>
      <c r="V424" s="1" t="s">
        <v>813</v>
      </c>
      <c r="W424" s="1" t="s">
        <v>90</v>
      </c>
      <c r="X424" s="1" t="s">
        <v>102</v>
      </c>
      <c r="Y424">
        <v>0</v>
      </c>
      <c r="Z424">
        <v>0</v>
      </c>
      <c r="AA424" s="1" t="s">
        <v>82</v>
      </c>
      <c r="AB424">
        <v>1852</v>
      </c>
      <c r="AC424" s="1" t="s">
        <v>104</v>
      </c>
      <c r="AD424">
        <v>1</v>
      </c>
      <c r="AE424" s="1" t="s">
        <v>78</v>
      </c>
      <c r="AF424">
        <v>0</v>
      </c>
      <c r="AG424" s="1" t="s">
        <v>78</v>
      </c>
      <c r="AH424" s="1" t="s">
        <v>82</v>
      </c>
      <c r="AI424" s="1" t="s">
        <v>82</v>
      </c>
      <c r="AJ424" s="1" t="s">
        <v>101</v>
      </c>
      <c r="AK424" s="1" t="s">
        <v>82</v>
      </c>
      <c r="AL424" s="1" t="s">
        <v>82</v>
      </c>
      <c r="AM424" s="1" t="s">
        <v>82</v>
      </c>
      <c r="AN424" s="1" t="s">
        <v>93</v>
      </c>
      <c r="AO424">
        <v>218</v>
      </c>
    </row>
    <row r="425" spans="1:41" x14ac:dyDescent="0.25">
      <c r="A425">
        <v>326</v>
      </c>
      <c r="B425" s="1" t="s">
        <v>153</v>
      </c>
      <c r="C425" s="2">
        <v>44234.874328703707</v>
      </c>
      <c r="D425" s="1" t="s">
        <v>1628</v>
      </c>
      <c r="E425">
        <v>195</v>
      </c>
      <c r="F425" s="1" t="s">
        <v>79</v>
      </c>
      <c r="G425" s="1" t="s">
        <v>844</v>
      </c>
      <c r="H425" s="1" t="s">
        <v>141</v>
      </c>
      <c r="I425" s="1" t="s">
        <v>1629</v>
      </c>
      <c r="J425" s="1" t="s">
        <v>1630</v>
      </c>
      <c r="K425" s="1" t="s">
        <v>82</v>
      </c>
      <c r="L425" s="1" t="s">
        <v>131</v>
      </c>
      <c r="M425" s="1" t="s">
        <v>82</v>
      </c>
      <c r="N425" s="1" t="s">
        <v>1631</v>
      </c>
      <c r="O425" s="1" t="s">
        <v>2023</v>
      </c>
      <c r="P425" s="1" t="s">
        <v>1632</v>
      </c>
      <c r="Q425" s="1" t="s">
        <v>82</v>
      </c>
      <c r="R425" s="1" t="s">
        <v>101</v>
      </c>
      <c r="S425" s="1" t="s">
        <v>82</v>
      </c>
      <c r="T425" s="1" t="s">
        <v>102</v>
      </c>
      <c r="U425" s="1" t="s">
        <v>114</v>
      </c>
      <c r="V425" s="1" t="s">
        <v>2078</v>
      </c>
      <c r="W425" s="1" t="s">
        <v>90</v>
      </c>
      <c r="X425" s="1" t="s">
        <v>102</v>
      </c>
      <c r="Y425">
        <v>0</v>
      </c>
      <c r="Z425">
        <v>0</v>
      </c>
      <c r="AA425" s="1" t="s">
        <v>82</v>
      </c>
      <c r="AB425">
        <v>2100.8000000000002</v>
      </c>
      <c r="AC425" s="1" t="s">
        <v>825</v>
      </c>
      <c r="AD425">
        <v>1</v>
      </c>
      <c r="AE425" s="1" t="s">
        <v>78</v>
      </c>
      <c r="AF425">
        <v>0</v>
      </c>
      <c r="AG425" s="1" t="s">
        <v>101</v>
      </c>
      <c r="AH425" s="1" t="s">
        <v>82</v>
      </c>
      <c r="AI425" s="1" t="s">
        <v>82</v>
      </c>
      <c r="AJ425" s="1" t="s">
        <v>826</v>
      </c>
      <c r="AK425" s="1" t="s">
        <v>82</v>
      </c>
      <c r="AL425" s="1" t="s">
        <v>82</v>
      </c>
      <c r="AM425" s="1" t="s">
        <v>82</v>
      </c>
      <c r="AN425" s="1" t="s">
        <v>93</v>
      </c>
      <c r="AO425">
        <v>283</v>
      </c>
    </row>
    <row r="426" spans="1:41" x14ac:dyDescent="0.25">
      <c r="A426">
        <v>163</v>
      </c>
      <c r="B426" s="1" t="s">
        <v>153</v>
      </c>
      <c r="C426" s="2">
        <v>44233.703425925924</v>
      </c>
      <c r="D426" s="1" t="s">
        <v>1633</v>
      </c>
      <c r="E426">
        <v>77</v>
      </c>
      <c r="F426" s="1" t="s">
        <v>79</v>
      </c>
      <c r="G426" s="1" t="s">
        <v>82</v>
      </c>
      <c r="H426" s="1" t="s">
        <v>141</v>
      </c>
      <c r="I426" s="1" t="s">
        <v>875</v>
      </c>
      <c r="J426" s="1" t="s">
        <v>1634</v>
      </c>
      <c r="K426" s="1" t="s">
        <v>1200</v>
      </c>
      <c r="L426" s="1" t="s">
        <v>1200</v>
      </c>
      <c r="M426" s="1" t="s">
        <v>82</v>
      </c>
      <c r="N426" s="1" t="s">
        <v>1635</v>
      </c>
      <c r="O426" s="1" t="s">
        <v>943</v>
      </c>
      <c r="P426" s="1" t="s">
        <v>101</v>
      </c>
      <c r="Q426" s="1" t="s">
        <v>82</v>
      </c>
      <c r="R426" s="1" t="s">
        <v>82</v>
      </c>
      <c r="S426" s="1" t="s">
        <v>82</v>
      </c>
      <c r="T426" s="1" t="s">
        <v>102</v>
      </c>
      <c r="U426" s="1" t="s">
        <v>114</v>
      </c>
      <c r="V426" s="1" t="s">
        <v>890</v>
      </c>
      <c r="W426" s="1" t="s">
        <v>90</v>
      </c>
      <c r="X426" s="1" t="s">
        <v>102</v>
      </c>
      <c r="Y426">
        <v>0</v>
      </c>
      <c r="Z426">
        <v>0</v>
      </c>
      <c r="AA426" s="1" t="s">
        <v>82</v>
      </c>
      <c r="AB426">
        <v>1620.8</v>
      </c>
      <c r="AC426" s="1" t="s">
        <v>1636</v>
      </c>
      <c r="AD426">
        <v>1</v>
      </c>
      <c r="AE426" s="1" t="s">
        <v>78</v>
      </c>
      <c r="AF426">
        <v>0</v>
      </c>
      <c r="AG426" s="1" t="s">
        <v>82</v>
      </c>
      <c r="AH426" s="1" t="s">
        <v>82</v>
      </c>
      <c r="AI426" s="1" t="s">
        <v>89</v>
      </c>
      <c r="AJ426" s="1" t="s">
        <v>1203</v>
      </c>
      <c r="AK426" s="1" t="s">
        <v>82</v>
      </c>
      <c r="AL426" s="1" t="s">
        <v>82</v>
      </c>
      <c r="AM426" s="1" t="s">
        <v>82</v>
      </c>
      <c r="AN426" s="1" t="s">
        <v>93</v>
      </c>
      <c r="AO426">
        <v>175</v>
      </c>
    </row>
    <row r="427" spans="1:41" x14ac:dyDescent="0.25">
      <c r="A427">
        <v>419</v>
      </c>
      <c r="B427" s="1" t="s">
        <v>153</v>
      </c>
      <c r="C427" s="2">
        <v>44233.703090277777</v>
      </c>
      <c r="D427" s="1" t="s">
        <v>1637</v>
      </c>
      <c r="E427">
        <v>499</v>
      </c>
      <c r="F427" s="1" t="s">
        <v>156</v>
      </c>
      <c r="G427" s="1" t="s">
        <v>82</v>
      </c>
      <c r="H427" s="1" t="s">
        <v>141</v>
      </c>
      <c r="I427" s="1" t="s">
        <v>524</v>
      </c>
      <c r="J427" s="1" t="s">
        <v>979</v>
      </c>
      <c r="K427" s="1" t="s">
        <v>82</v>
      </c>
      <c r="L427" s="1" t="s">
        <v>1638</v>
      </c>
      <c r="M427" s="1" t="s">
        <v>82</v>
      </c>
      <c r="N427" s="1" t="s">
        <v>1635</v>
      </c>
      <c r="O427" s="1" t="s">
        <v>2071</v>
      </c>
      <c r="P427" s="1" t="s">
        <v>101</v>
      </c>
      <c r="Q427" s="1" t="s">
        <v>82</v>
      </c>
      <c r="R427" s="1" t="s">
        <v>1327</v>
      </c>
      <c r="S427" s="1" t="s">
        <v>82</v>
      </c>
      <c r="T427" s="1" t="s">
        <v>102</v>
      </c>
      <c r="U427" s="1" t="s">
        <v>114</v>
      </c>
      <c r="V427" s="1" t="s">
        <v>890</v>
      </c>
      <c r="W427" s="1" t="s">
        <v>90</v>
      </c>
      <c r="X427" s="1" t="s">
        <v>102</v>
      </c>
      <c r="Y427">
        <v>0</v>
      </c>
      <c r="Z427">
        <v>0</v>
      </c>
      <c r="AA427" s="1" t="s">
        <v>82</v>
      </c>
      <c r="AB427">
        <v>1674.5</v>
      </c>
      <c r="AC427" s="1" t="s">
        <v>1123</v>
      </c>
      <c r="AD427">
        <v>1</v>
      </c>
      <c r="AE427" s="1" t="s">
        <v>78</v>
      </c>
      <c r="AF427">
        <v>0</v>
      </c>
      <c r="AG427" s="1" t="s">
        <v>82</v>
      </c>
      <c r="AH427" s="1" t="s">
        <v>82</v>
      </c>
      <c r="AI427" s="1" t="s">
        <v>82</v>
      </c>
      <c r="AJ427" s="1" t="s">
        <v>78</v>
      </c>
      <c r="AK427" s="1" t="s">
        <v>82</v>
      </c>
      <c r="AL427" s="1" t="s">
        <v>82</v>
      </c>
      <c r="AM427" s="1" t="s">
        <v>82</v>
      </c>
      <c r="AN427" s="1" t="s">
        <v>93</v>
      </c>
      <c r="AO427">
        <v>175</v>
      </c>
    </row>
    <row r="428" spans="1:41" x14ac:dyDescent="0.25">
      <c r="A428">
        <v>203</v>
      </c>
      <c r="B428" s="1" t="s">
        <v>77</v>
      </c>
      <c r="C428" s="2">
        <v>44487.780011574076</v>
      </c>
      <c r="D428" s="1" t="s">
        <v>1639</v>
      </c>
      <c r="E428">
        <v>190</v>
      </c>
      <c r="F428" s="1" t="s">
        <v>213</v>
      </c>
      <c r="G428" s="1" t="s">
        <v>117</v>
      </c>
      <c r="H428" s="1" t="s">
        <v>141</v>
      </c>
      <c r="I428" s="1" t="s">
        <v>1640</v>
      </c>
      <c r="J428" s="1" t="s">
        <v>1641</v>
      </c>
      <c r="K428" s="1" t="s">
        <v>974</v>
      </c>
      <c r="L428" s="1" t="s">
        <v>974</v>
      </c>
      <c r="M428" s="1" t="s">
        <v>82</v>
      </c>
      <c r="N428" s="1" t="s">
        <v>1635</v>
      </c>
      <c r="O428" s="1" t="s">
        <v>1642</v>
      </c>
      <c r="P428" s="1" t="s">
        <v>1643</v>
      </c>
      <c r="Q428" s="1" t="s">
        <v>78</v>
      </c>
      <c r="R428" s="1" t="s">
        <v>78</v>
      </c>
      <c r="S428" s="1" t="s">
        <v>78</v>
      </c>
      <c r="T428" s="1" t="s">
        <v>102</v>
      </c>
      <c r="U428" s="1" t="s">
        <v>114</v>
      </c>
      <c r="V428" s="1" t="s">
        <v>869</v>
      </c>
      <c r="W428" s="1" t="s">
        <v>90</v>
      </c>
      <c r="X428" s="1" t="s">
        <v>87</v>
      </c>
      <c r="Y428">
        <v>0</v>
      </c>
      <c r="Z428">
        <v>0</v>
      </c>
      <c r="AA428" s="1" t="s">
        <v>82</v>
      </c>
      <c r="AB428">
        <v>1342</v>
      </c>
      <c r="AC428" s="1" t="s">
        <v>934</v>
      </c>
      <c r="AD428">
        <v>1</v>
      </c>
      <c r="AE428" s="1" t="s">
        <v>78</v>
      </c>
      <c r="AF428">
        <v>0</v>
      </c>
      <c r="AG428" s="1" t="s">
        <v>78</v>
      </c>
      <c r="AH428" s="1" t="s">
        <v>82</v>
      </c>
      <c r="AI428" s="1" t="s">
        <v>89</v>
      </c>
      <c r="AJ428" s="1" t="s">
        <v>1644</v>
      </c>
      <c r="AK428" s="1" t="s">
        <v>82</v>
      </c>
      <c r="AL428" s="1" t="s">
        <v>82</v>
      </c>
      <c r="AM428" s="1" t="s">
        <v>82</v>
      </c>
      <c r="AN428" s="1" t="s">
        <v>93</v>
      </c>
      <c r="AO428">
        <v>175</v>
      </c>
    </row>
    <row r="429" spans="1:41" x14ac:dyDescent="0.25">
      <c r="A429">
        <v>400</v>
      </c>
      <c r="B429" s="1" t="s">
        <v>128</v>
      </c>
      <c r="C429" s="2">
        <v>44294.697974537034</v>
      </c>
      <c r="D429" s="1" t="s">
        <v>1645</v>
      </c>
      <c r="E429">
        <v>221</v>
      </c>
      <c r="F429" s="1" t="s">
        <v>154</v>
      </c>
      <c r="G429" s="1" t="s">
        <v>529</v>
      </c>
      <c r="H429" s="1" t="s">
        <v>141</v>
      </c>
      <c r="I429" s="1" t="s">
        <v>1524</v>
      </c>
      <c r="J429" s="1" t="s">
        <v>1525</v>
      </c>
      <c r="K429" s="1" t="s">
        <v>82</v>
      </c>
      <c r="L429" s="1" t="s">
        <v>1646</v>
      </c>
      <c r="M429" s="1" t="s">
        <v>82</v>
      </c>
      <c r="N429" s="1" t="s">
        <v>1647</v>
      </c>
      <c r="O429" s="1" t="s">
        <v>585</v>
      </c>
      <c r="P429" s="1" t="s">
        <v>1648</v>
      </c>
      <c r="Q429" s="1" t="s">
        <v>82</v>
      </c>
      <c r="R429" s="1" t="s">
        <v>101</v>
      </c>
      <c r="S429" s="1" t="s">
        <v>82</v>
      </c>
      <c r="T429" s="1" t="s">
        <v>102</v>
      </c>
      <c r="U429" s="1" t="s">
        <v>114</v>
      </c>
      <c r="V429" s="1" t="s">
        <v>1649</v>
      </c>
      <c r="W429" s="1" t="s">
        <v>90</v>
      </c>
      <c r="X429" s="1" t="s">
        <v>102</v>
      </c>
      <c r="Y429">
        <v>0</v>
      </c>
      <c r="Z429">
        <v>0</v>
      </c>
      <c r="AA429" s="1" t="s">
        <v>82</v>
      </c>
      <c r="AB429">
        <v>2411.7600000000002</v>
      </c>
      <c r="AC429" s="1" t="s">
        <v>545</v>
      </c>
      <c r="AD429">
        <v>1</v>
      </c>
      <c r="AE429" s="1" t="s">
        <v>78</v>
      </c>
      <c r="AF429">
        <v>0</v>
      </c>
      <c r="AG429" s="1" t="s">
        <v>78</v>
      </c>
      <c r="AH429" s="1" t="s">
        <v>82</v>
      </c>
      <c r="AI429" s="1" t="s">
        <v>82</v>
      </c>
      <c r="AJ429" s="1" t="s">
        <v>101</v>
      </c>
      <c r="AK429" s="1" t="s">
        <v>2079</v>
      </c>
      <c r="AL429" s="1" t="s">
        <v>82</v>
      </c>
      <c r="AM429" s="1" t="s">
        <v>1650</v>
      </c>
      <c r="AN429" s="1" t="s">
        <v>93</v>
      </c>
      <c r="AO429">
        <v>270</v>
      </c>
    </row>
    <row r="430" spans="1:41" x14ac:dyDescent="0.25">
      <c r="A430">
        <v>53</v>
      </c>
      <c r="B430" s="1" t="s">
        <v>153</v>
      </c>
      <c r="C430" s="2">
        <v>44024.595532407409</v>
      </c>
      <c r="D430" s="1" t="s">
        <v>1651</v>
      </c>
      <c r="E430">
        <v>62</v>
      </c>
      <c r="F430" s="1" t="s">
        <v>79</v>
      </c>
      <c r="G430" s="1" t="s">
        <v>82</v>
      </c>
      <c r="H430" s="1" t="s">
        <v>106</v>
      </c>
      <c r="I430" s="1" t="s">
        <v>1652</v>
      </c>
      <c r="J430" s="1" t="s">
        <v>82</v>
      </c>
      <c r="K430" s="1" t="s">
        <v>82</v>
      </c>
      <c r="L430" s="1" t="s">
        <v>82</v>
      </c>
      <c r="M430" s="1" t="s">
        <v>1653</v>
      </c>
      <c r="N430" s="1" t="s">
        <v>1651</v>
      </c>
      <c r="O430" s="1" t="s">
        <v>1253</v>
      </c>
      <c r="P430" s="1" t="s">
        <v>1654</v>
      </c>
      <c r="Q430" s="1" t="s">
        <v>82</v>
      </c>
      <c r="R430" s="1" t="s">
        <v>82</v>
      </c>
      <c r="S430" s="1" t="s">
        <v>82</v>
      </c>
      <c r="T430" s="1" t="s">
        <v>87</v>
      </c>
      <c r="U430" s="1" t="s">
        <v>88</v>
      </c>
      <c r="V430" s="1" t="s">
        <v>1010</v>
      </c>
      <c r="W430" s="1" t="s">
        <v>90</v>
      </c>
      <c r="X430" s="1" t="s">
        <v>87</v>
      </c>
      <c r="Y430">
        <v>0</v>
      </c>
      <c r="Z430">
        <v>0</v>
      </c>
      <c r="AA430" s="1" t="s">
        <v>82</v>
      </c>
      <c r="AB430">
        <v>1572.96</v>
      </c>
      <c r="AC430" s="1" t="s">
        <v>1655</v>
      </c>
      <c r="AD430">
        <v>1</v>
      </c>
      <c r="AE430" s="1" t="s">
        <v>78</v>
      </c>
      <c r="AF430">
        <v>1611.57</v>
      </c>
      <c r="AG430" s="1" t="s">
        <v>82</v>
      </c>
      <c r="AH430" s="1" t="s">
        <v>82</v>
      </c>
      <c r="AI430" s="1" t="s">
        <v>82</v>
      </c>
      <c r="AJ430" s="1" t="s">
        <v>82</v>
      </c>
      <c r="AK430" s="1" t="s">
        <v>82</v>
      </c>
      <c r="AL430" s="1" t="s">
        <v>82</v>
      </c>
      <c r="AM430" s="1" t="s">
        <v>82</v>
      </c>
      <c r="AN430" s="1" t="s">
        <v>93</v>
      </c>
      <c r="AO430">
        <v>226</v>
      </c>
    </row>
    <row r="431" spans="1:41" x14ac:dyDescent="0.25">
      <c r="A431">
        <v>704</v>
      </c>
      <c r="B431" s="1" t="s">
        <v>77</v>
      </c>
      <c r="C431" s="2">
        <v>44546.569062499999</v>
      </c>
      <c r="D431" s="1" t="s">
        <v>1656</v>
      </c>
      <c r="E431">
        <v>622</v>
      </c>
      <c r="F431" s="1" t="s">
        <v>154</v>
      </c>
      <c r="G431" s="1" t="s">
        <v>1422</v>
      </c>
      <c r="H431" s="1" t="s">
        <v>106</v>
      </c>
      <c r="I431" s="1" t="s">
        <v>82</v>
      </c>
      <c r="J431" s="1" t="s">
        <v>82</v>
      </c>
      <c r="K431" s="1" t="s">
        <v>318</v>
      </c>
      <c r="L431" s="1" t="s">
        <v>318</v>
      </c>
      <c r="M431" s="1" t="s">
        <v>400</v>
      </c>
      <c r="N431" s="1" t="s">
        <v>1657</v>
      </c>
      <c r="O431" s="1" t="s">
        <v>533</v>
      </c>
      <c r="P431" s="1" t="s">
        <v>1658</v>
      </c>
      <c r="Q431" s="1" t="s">
        <v>1659</v>
      </c>
      <c r="R431" s="1" t="s">
        <v>1660</v>
      </c>
      <c r="S431" s="1" t="s">
        <v>78</v>
      </c>
      <c r="T431" s="1" t="s">
        <v>87</v>
      </c>
      <c r="U431" s="1" t="s">
        <v>114</v>
      </c>
      <c r="V431" s="1" t="s">
        <v>89</v>
      </c>
      <c r="W431" s="1" t="s">
        <v>90</v>
      </c>
      <c r="X431" s="1" t="s">
        <v>87</v>
      </c>
      <c r="Y431">
        <v>0</v>
      </c>
      <c r="Z431">
        <v>0</v>
      </c>
      <c r="AA431" s="1" t="s">
        <v>82</v>
      </c>
      <c r="AB431">
        <v>2655.47</v>
      </c>
      <c r="AC431" s="1" t="s">
        <v>1430</v>
      </c>
      <c r="AD431">
        <v>1</v>
      </c>
      <c r="AE431" s="1" t="s">
        <v>78</v>
      </c>
      <c r="AF431">
        <v>3635.54</v>
      </c>
      <c r="AG431" s="1" t="s">
        <v>78</v>
      </c>
      <c r="AH431" s="1" t="s">
        <v>82</v>
      </c>
      <c r="AI431" s="1" t="s">
        <v>82</v>
      </c>
      <c r="AJ431" s="1" t="s">
        <v>78</v>
      </c>
      <c r="AK431" s="1" t="s">
        <v>82</v>
      </c>
      <c r="AL431" s="1" t="s">
        <v>82</v>
      </c>
      <c r="AM431" s="1" t="s">
        <v>82</v>
      </c>
      <c r="AN431" s="1" t="s">
        <v>93</v>
      </c>
      <c r="AO431">
        <v>269</v>
      </c>
    </row>
    <row r="432" spans="1:41" x14ac:dyDescent="0.25">
      <c r="A432">
        <v>157</v>
      </c>
      <c r="B432" s="1" t="s">
        <v>153</v>
      </c>
      <c r="C432" s="2">
        <v>44097.842499999999</v>
      </c>
      <c r="D432" s="1" t="s">
        <v>1661</v>
      </c>
      <c r="E432">
        <v>83</v>
      </c>
      <c r="F432" s="1" t="s">
        <v>79</v>
      </c>
      <c r="G432" s="1" t="s">
        <v>82</v>
      </c>
      <c r="H432" s="1" t="s">
        <v>106</v>
      </c>
      <c r="I432" s="1" t="s">
        <v>109</v>
      </c>
      <c r="J432" s="1" t="s">
        <v>82</v>
      </c>
      <c r="K432" s="1" t="s">
        <v>82</v>
      </c>
      <c r="L432" s="1" t="s">
        <v>1566</v>
      </c>
      <c r="M432" s="1" t="s">
        <v>109</v>
      </c>
      <c r="N432" s="1" t="s">
        <v>1662</v>
      </c>
      <c r="O432" s="1" t="s">
        <v>1520</v>
      </c>
      <c r="P432" s="1" t="s">
        <v>1663</v>
      </c>
      <c r="Q432" s="1" t="s">
        <v>82</v>
      </c>
      <c r="R432" s="1" t="s">
        <v>82</v>
      </c>
      <c r="S432" s="1" t="s">
        <v>82</v>
      </c>
      <c r="T432" s="1" t="s">
        <v>87</v>
      </c>
      <c r="U432" s="1" t="s">
        <v>88</v>
      </c>
      <c r="V432" s="1" t="s">
        <v>82</v>
      </c>
      <c r="W432" s="1" t="s">
        <v>90</v>
      </c>
      <c r="X432" s="1" t="s">
        <v>87</v>
      </c>
      <c r="Y432">
        <v>0</v>
      </c>
      <c r="Z432">
        <v>0</v>
      </c>
      <c r="AA432" s="1" t="s">
        <v>82</v>
      </c>
      <c r="AB432">
        <v>1852</v>
      </c>
      <c r="AC432" s="1" t="s">
        <v>115</v>
      </c>
      <c r="AD432">
        <v>1</v>
      </c>
      <c r="AE432" s="1" t="s">
        <v>78</v>
      </c>
      <c r="AF432">
        <v>2644.62</v>
      </c>
      <c r="AG432" s="1" t="s">
        <v>82</v>
      </c>
      <c r="AH432" s="1" t="s">
        <v>82</v>
      </c>
      <c r="AI432" s="1" t="s">
        <v>89</v>
      </c>
      <c r="AJ432" s="1" t="s">
        <v>101</v>
      </c>
      <c r="AK432" s="1" t="s">
        <v>82</v>
      </c>
      <c r="AL432" s="1" t="s">
        <v>82</v>
      </c>
      <c r="AM432" s="1" t="s">
        <v>82</v>
      </c>
      <c r="AN432" s="1" t="s">
        <v>93</v>
      </c>
      <c r="AO432">
        <v>244</v>
      </c>
    </row>
    <row r="433" spans="1:41" x14ac:dyDescent="0.25">
      <c r="A433">
        <v>310</v>
      </c>
      <c r="B433" s="1" t="s">
        <v>153</v>
      </c>
      <c r="C433" s="2">
        <v>44286.448761574073</v>
      </c>
      <c r="D433" s="1" t="s">
        <v>1664</v>
      </c>
      <c r="E433">
        <v>193</v>
      </c>
      <c r="F433" s="1" t="s">
        <v>79</v>
      </c>
      <c r="G433" s="1" t="s">
        <v>1522</v>
      </c>
      <c r="H433" s="1" t="s">
        <v>106</v>
      </c>
      <c r="I433" s="1" t="s">
        <v>1527</v>
      </c>
      <c r="J433" s="1" t="s">
        <v>82</v>
      </c>
      <c r="K433" s="1" t="s">
        <v>82</v>
      </c>
      <c r="L433" s="1" t="s">
        <v>131</v>
      </c>
      <c r="M433" s="1" t="s">
        <v>1527</v>
      </c>
      <c r="N433" s="1" t="s">
        <v>1665</v>
      </c>
      <c r="O433" s="1" t="s">
        <v>1523</v>
      </c>
      <c r="P433" s="1" t="s">
        <v>1666</v>
      </c>
      <c r="Q433" s="1" t="s">
        <v>82</v>
      </c>
      <c r="R433" s="1" t="s">
        <v>82</v>
      </c>
      <c r="S433" s="1" t="s">
        <v>82</v>
      </c>
      <c r="T433" s="1" t="s">
        <v>87</v>
      </c>
      <c r="U433" s="1" t="s">
        <v>88</v>
      </c>
      <c r="V433" s="1" t="s">
        <v>82</v>
      </c>
      <c r="W433" s="1" t="s">
        <v>90</v>
      </c>
      <c r="X433" s="1" t="s">
        <v>87</v>
      </c>
      <c r="Y433">
        <v>0</v>
      </c>
      <c r="Z433">
        <v>0</v>
      </c>
      <c r="AA433" s="1" t="s">
        <v>82</v>
      </c>
      <c r="AB433">
        <v>1560.6</v>
      </c>
      <c r="AC433" s="1" t="s">
        <v>825</v>
      </c>
      <c r="AD433">
        <v>1</v>
      </c>
      <c r="AE433" s="1" t="s">
        <v>78</v>
      </c>
      <c r="AF433">
        <v>2148.7199999999998</v>
      </c>
      <c r="AG433" s="1" t="s">
        <v>82</v>
      </c>
      <c r="AH433" s="1" t="s">
        <v>82</v>
      </c>
      <c r="AI433" s="1" t="s">
        <v>82</v>
      </c>
      <c r="AJ433" s="1" t="s">
        <v>826</v>
      </c>
      <c r="AK433" s="1" t="s">
        <v>82</v>
      </c>
      <c r="AL433" s="1" t="s">
        <v>82</v>
      </c>
      <c r="AM433" s="1" t="s">
        <v>82</v>
      </c>
      <c r="AN433" s="1" t="s">
        <v>93</v>
      </c>
      <c r="AO433">
        <v>351</v>
      </c>
    </row>
    <row r="434" spans="1:41" x14ac:dyDescent="0.25">
      <c r="A434">
        <v>389</v>
      </c>
      <c r="B434" s="1" t="s">
        <v>153</v>
      </c>
      <c r="C434" s="2">
        <v>44297.640335648146</v>
      </c>
      <c r="D434" s="1" t="s">
        <v>1667</v>
      </c>
      <c r="E434">
        <v>224</v>
      </c>
      <c r="F434" s="1" t="s">
        <v>154</v>
      </c>
      <c r="G434" s="1" t="s">
        <v>135</v>
      </c>
      <c r="H434" s="1" t="s">
        <v>106</v>
      </c>
      <c r="I434" s="1" t="s">
        <v>82</v>
      </c>
      <c r="J434" s="1" t="s">
        <v>82</v>
      </c>
      <c r="K434" s="1" t="s">
        <v>82</v>
      </c>
      <c r="L434" s="1" t="s">
        <v>82</v>
      </c>
      <c r="M434" s="1" t="s">
        <v>1668</v>
      </c>
      <c r="N434" s="1" t="s">
        <v>1669</v>
      </c>
      <c r="O434" s="1" t="s">
        <v>2042</v>
      </c>
      <c r="P434" s="1" t="s">
        <v>1670</v>
      </c>
      <c r="Q434" s="1" t="s">
        <v>82</v>
      </c>
      <c r="R434" s="1" t="s">
        <v>880</v>
      </c>
      <c r="S434" s="1" t="s">
        <v>82</v>
      </c>
      <c r="T434" s="1" t="s">
        <v>102</v>
      </c>
      <c r="U434" s="1" t="s">
        <v>88</v>
      </c>
      <c r="V434" s="1" t="s">
        <v>82</v>
      </c>
      <c r="W434" s="1" t="s">
        <v>90</v>
      </c>
      <c r="X434" s="1" t="s">
        <v>87</v>
      </c>
      <c r="Y434">
        <v>0</v>
      </c>
      <c r="Z434">
        <v>0</v>
      </c>
      <c r="AA434" s="1" t="s">
        <v>82</v>
      </c>
      <c r="AB434">
        <v>1712</v>
      </c>
      <c r="AC434" s="1" t="s">
        <v>588</v>
      </c>
      <c r="AD434">
        <v>1</v>
      </c>
      <c r="AE434" s="1" t="s">
        <v>78</v>
      </c>
      <c r="AF434">
        <v>2479</v>
      </c>
      <c r="AG434" s="1" t="s">
        <v>82</v>
      </c>
      <c r="AH434" s="1" t="s">
        <v>82</v>
      </c>
      <c r="AI434" s="1" t="s">
        <v>82</v>
      </c>
      <c r="AJ434" s="1" t="s">
        <v>101</v>
      </c>
      <c r="AK434" s="1" t="s">
        <v>82</v>
      </c>
      <c r="AL434" s="1" t="s">
        <v>82</v>
      </c>
      <c r="AM434" s="1" t="s">
        <v>82</v>
      </c>
      <c r="AN434" s="1" t="s">
        <v>93</v>
      </c>
      <c r="AO434">
        <v>338</v>
      </c>
    </row>
    <row r="435" spans="1:41" x14ac:dyDescent="0.25">
      <c r="A435">
        <v>318</v>
      </c>
      <c r="B435" s="1" t="s">
        <v>77</v>
      </c>
      <c r="C435" s="2">
        <v>44312.607523148145</v>
      </c>
      <c r="D435" s="1" t="s">
        <v>1671</v>
      </c>
      <c r="E435">
        <v>160</v>
      </c>
      <c r="F435" s="1" t="s">
        <v>94</v>
      </c>
      <c r="G435" s="1" t="s">
        <v>822</v>
      </c>
      <c r="H435" s="1" t="s">
        <v>141</v>
      </c>
      <c r="I435" s="1" t="s">
        <v>1288</v>
      </c>
      <c r="J435" s="1" t="s">
        <v>1672</v>
      </c>
      <c r="K435" s="1" t="s">
        <v>82</v>
      </c>
      <c r="L435" s="1" t="s">
        <v>1288</v>
      </c>
      <c r="M435" s="1" t="s">
        <v>82</v>
      </c>
      <c r="N435" s="1" t="s">
        <v>1673</v>
      </c>
      <c r="O435" s="1" t="s">
        <v>2040</v>
      </c>
      <c r="P435" s="1" t="s">
        <v>101</v>
      </c>
      <c r="Q435" s="1" t="s">
        <v>82</v>
      </c>
      <c r="R435" s="1" t="s">
        <v>78</v>
      </c>
      <c r="S435" s="1" t="s">
        <v>82</v>
      </c>
      <c r="T435" s="1" t="s">
        <v>102</v>
      </c>
      <c r="U435" s="1" t="s">
        <v>114</v>
      </c>
      <c r="V435" s="1" t="s">
        <v>620</v>
      </c>
      <c r="W435" s="1" t="s">
        <v>90</v>
      </c>
      <c r="X435" s="1" t="s">
        <v>102</v>
      </c>
      <c r="Y435">
        <v>0</v>
      </c>
      <c r="Z435">
        <v>0</v>
      </c>
      <c r="AA435" s="1" t="s">
        <v>82</v>
      </c>
      <c r="AB435">
        <v>1734.96</v>
      </c>
      <c r="AC435" s="1" t="s">
        <v>825</v>
      </c>
      <c r="AD435">
        <v>1</v>
      </c>
      <c r="AE435" s="1" t="s">
        <v>78</v>
      </c>
      <c r="AF435">
        <v>0</v>
      </c>
      <c r="AG435" s="1" t="s">
        <v>78</v>
      </c>
      <c r="AH435" s="1" t="s">
        <v>82</v>
      </c>
      <c r="AI435" s="1" t="s">
        <v>82</v>
      </c>
      <c r="AJ435" s="1" t="s">
        <v>826</v>
      </c>
      <c r="AK435" s="1" t="s">
        <v>82</v>
      </c>
      <c r="AL435" s="1" t="s">
        <v>82</v>
      </c>
      <c r="AM435" s="1" t="s">
        <v>82</v>
      </c>
      <c r="AN435" s="1" t="s">
        <v>93</v>
      </c>
      <c r="AO435">
        <v>271</v>
      </c>
    </row>
    <row r="436" spans="1:41" x14ac:dyDescent="0.25">
      <c r="A436">
        <v>289</v>
      </c>
      <c r="B436" s="1" t="s">
        <v>153</v>
      </c>
      <c r="C436" s="2">
        <v>44074.637291666666</v>
      </c>
      <c r="D436" s="1" t="s">
        <v>1674</v>
      </c>
      <c r="E436">
        <v>63</v>
      </c>
      <c r="F436" s="1" t="s">
        <v>79</v>
      </c>
      <c r="G436" s="1" t="s">
        <v>82</v>
      </c>
      <c r="H436" s="1" t="s">
        <v>106</v>
      </c>
      <c r="I436" s="1" t="s">
        <v>1675</v>
      </c>
      <c r="J436" s="1" t="s">
        <v>1676</v>
      </c>
      <c r="K436" s="1" t="s">
        <v>123</v>
      </c>
      <c r="L436" s="1" t="s">
        <v>123</v>
      </c>
      <c r="M436" s="1" t="s">
        <v>630</v>
      </c>
      <c r="N436" s="1" t="s">
        <v>1677</v>
      </c>
      <c r="O436" s="1" t="s">
        <v>85</v>
      </c>
      <c r="P436" s="1" t="s">
        <v>1678</v>
      </c>
      <c r="Q436" s="1" t="s">
        <v>82</v>
      </c>
      <c r="R436" s="1" t="s">
        <v>101</v>
      </c>
      <c r="S436" s="1" t="s">
        <v>82</v>
      </c>
      <c r="T436" s="1" t="s">
        <v>87</v>
      </c>
      <c r="U436" s="1" t="s">
        <v>88</v>
      </c>
      <c r="V436" s="1" t="s">
        <v>82</v>
      </c>
      <c r="W436" s="1" t="s">
        <v>90</v>
      </c>
      <c r="X436" s="1" t="s">
        <v>102</v>
      </c>
      <c r="Y436">
        <v>0</v>
      </c>
      <c r="Z436">
        <v>0</v>
      </c>
      <c r="AA436" s="1" t="s">
        <v>82</v>
      </c>
      <c r="AB436">
        <v>1470.95</v>
      </c>
      <c r="AC436" s="1" t="s">
        <v>91</v>
      </c>
      <c r="AD436">
        <v>1</v>
      </c>
      <c r="AE436" s="1" t="s">
        <v>78</v>
      </c>
      <c r="AF436">
        <v>1983.47</v>
      </c>
      <c r="AG436" s="1" t="s">
        <v>82</v>
      </c>
      <c r="AH436" s="1" t="s">
        <v>82</v>
      </c>
      <c r="AI436" s="1" t="s">
        <v>89</v>
      </c>
      <c r="AJ436" s="1" t="s">
        <v>127</v>
      </c>
      <c r="AK436" s="1" t="s">
        <v>82</v>
      </c>
      <c r="AL436" s="1" t="s">
        <v>82</v>
      </c>
      <c r="AM436" s="1" t="s">
        <v>82</v>
      </c>
      <c r="AN436" s="1" t="s">
        <v>93</v>
      </c>
      <c r="AO436">
        <v>235</v>
      </c>
    </row>
    <row r="437" spans="1:41" x14ac:dyDescent="0.25">
      <c r="A437">
        <v>300</v>
      </c>
      <c r="B437" s="1" t="s">
        <v>153</v>
      </c>
      <c r="C437" s="2">
        <v>44082.409930555557</v>
      </c>
      <c r="D437" s="1" t="s">
        <v>1679</v>
      </c>
      <c r="E437">
        <v>137</v>
      </c>
      <c r="F437" s="1" t="s">
        <v>154</v>
      </c>
      <c r="G437" s="1" t="s">
        <v>1097</v>
      </c>
      <c r="H437" s="1" t="s">
        <v>106</v>
      </c>
      <c r="I437" s="1" t="s">
        <v>1680</v>
      </c>
      <c r="J437" s="1" t="s">
        <v>1681</v>
      </c>
      <c r="K437" s="1" t="s">
        <v>1682</v>
      </c>
      <c r="L437" s="1" t="s">
        <v>82</v>
      </c>
      <c r="M437" s="1" t="s">
        <v>1680</v>
      </c>
      <c r="N437" s="1" t="s">
        <v>1683</v>
      </c>
      <c r="O437" s="1" t="s">
        <v>1100</v>
      </c>
      <c r="P437" s="1" t="s">
        <v>1684</v>
      </c>
      <c r="Q437" s="1" t="s">
        <v>82</v>
      </c>
      <c r="R437" s="1" t="s">
        <v>1685</v>
      </c>
      <c r="S437" s="1" t="s">
        <v>82</v>
      </c>
      <c r="T437" s="1" t="s">
        <v>87</v>
      </c>
      <c r="U437" s="1" t="s">
        <v>88</v>
      </c>
      <c r="V437" s="1" t="s">
        <v>82</v>
      </c>
      <c r="W437" s="1" t="s">
        <v>90</v>
      </c>
      <c r="X437" s="1" t="s">
        <v>102</v>
      </c>
      <c r="Y437">
        <v>0</v>
      </c>
      <c r="Z437">
        <v>0</v>
      </c>
      <c r="AA437" s="1" t="s">
        <v>82</v>
      </c>
      <c r="AB437">
        <v>1919.95</v>
      </c>
      <c r="AC437" s="1" t="s">
        <v>825</v>
      </c>
      <c r="AD437">
        <v>1</v>
      </c>
      <c r="AE437" s="1" t="s">
        <v>78</v>
      </c>
      <c r="AF437">
        <v>2644.63</v>
      </c>
      <c r="AG437" s="1" t="s">
        <v>82</v>
      </c>
      <c r="AH437" s="1" t="s">
        <v>82</v>
      </c>
      <c r="AI437" s="1" t="s">
        <v>82</v>
      </c>
      <c r="AJ437" s="1" t="s">
        <v>826</v>
      </c>
      <c r="AK437" s="1" t="s">
        <v>82</v>
      </c>
      <c r="AL437" s="1" t="s">
        <v>82</v>
      </c>
      <c r="AM437" s="1" t="s">
        <v>82</v>
      </c>
      <c r="AN437" s="1" t="s">
        <v>93</v>
      </c>
      <c r="AO437">
        <v>240</v>
      </c>
    </row>
    <row r="438" spans="1:41" x14ac:dyDescent="0.25">
      <c r="A438">
        <v>290</v>
      </c>
      <c r="B438" s="1" t="s">
        <v>77</v>
      </c>
      <c r="C438" s="2">
        <v>44461.59883101852</v>
      </c>
      <c r="D438" s="1" t="s">
        <v>1686</v>
      </c>
      <c r="E438">
        <v>63</v>
      </c>
      <c r="F438" s="1" t="s">
        <v>79</v>
      </c>
      <c r="G438" s="1" t="s">
        <v>78</v>
      </c>
      <c r="H438" s="1" t="s">
        <v>106</v>
      </c>
      <c r="I438" s="1" t="s">
        <v>630</v>
      </c>
      <c r="J438" s="1" t="s">
        <v>1676</v>
      </c>
      <c r="K438" s="1" t="s">
        <v>123</v>
      </c>
      <c r="L438" s="1" t="s">
        <v>123</v>
      </c>
      <c r="M438" s="1" t="s">
        <v>630</v>
      </c>
      <c r="N438" s="1" t="s">
        <v>1687</v>
      </c>
      <c r="O438" s="1" t="s">
        <v>85</v>
      </c>
      <c r="P438" s="1" t="s">
        <v>1688</v>
      </c>
      <c r="Q438" s="1" t="s">
        <v>78</v>
      </c>
      <c r="R438" s="1" t="s">
        <v>101</v>
      </c>
      <c r="S438" s="1" t="s">
        <v>78</v>
      </c>
      <c r="T438" s="1" t="s">
        <v>87</v>
      </c>
      <c r="U438" s="1" t="s">
        <v>88</v>
      </c>
      <c r="V438" s="1" t="s">
        <v>89</v>
      </c>
      <c r="W438" s="1" t="s">
        <v>90</v>
      </c>
      <c r="X438" s="1" t="s">
        <v>87</v>
      </c>
      <c r="Y438">
        <v>0</v>
      </c>
      <c r="Z438">
        <v>0</v>
      </c>
      <c r="AA438" s="1" t="s">
        <v>82</v>
      </c>
      <c r="AB438">
        <v>1470.95</v>
      </c>
      <c r="AC438" s="1" t="s">
        <v>91</v>
      </c>
      <c r="AD438">
        <v>1</v>
      </c>
      <c r="AE438" s="1" t="s">
        <v>78</v>
      </c>
      <c r="AF438">
        <v>1983.47</v>
      </c>
      <c r="AG438" s="1" t="s">
        <v>78</v>
      </c>
      <c r="AH438" s="1" t="s">
        <v>82</v>
      </c>
      <c r="AI438" s="1" t="s">
        <v>89</v>
      </c>
      <c r="AJ438" s="1" t="s">
        <v>127</v>
      </c>
      <c r="AK438" s="1" t="s">
        <v>82</v>
      </c>
      <c r="AL438" s="1" t="s">
        <v>82</v>
      </c>
      <c r="AM438" s="1" t="s">
        <v>82</v>
      </c>
      <c r="AN438" s="1" t="s">
        <v>93</v>
      </c>
      <c r="AO438">
        <v>236</v>
      </c>
    </row>
    <row r="439" spans="1:41" x14ac:dyDescent="0.25">
      <c r="A439">
        <v>172</v>
      </c>
      <c r="B439" s="1" t="s">
        <v>77</v>
      </c>
      <c r="C439" s="2">
        <v>44461.598900462966</v>
      </c>
      <c r="D439" s="1" t="s">
        <v>1689</v>
      </c>
      <c r="E439">
        <v>186</v>
      </c>
      <c r="F439" s="1" t="s">
        <v>213</v>
      </c>
      <c r="G439" s="1" t="s">
        <v>78</v>
      </c>
      <c r="H439" s="1" t="s">
        <v>106</v>
      </c>
      <c r="I439" s="1" t="s">
        <v>630</v>
      </c>
      <c r="J439" s="1" t="s">
        <v>1676</v>
      </c>
      <c r="K439" s="1" t="s">
        <v>83</v>
      </c>
      <c r="L439" s="1" t="s">
        <v>83</v>
      </c>
      <c r="M439" s="1" t="s">
        <v>630</v>
      </c>
      <c r="N439" s="1" t="s">
        <v>1687</v>
      </c>
      <c r="O439" s="1" t="s">
        <v>949</v>
      </c>
      <c r="P439" s="1" t="s">
        <v>1690</v>
      </c>
      <c r="Q439" s="1" t="s">
        <v>78</v>
      </c>
      <c r="R439" s="1" t="s">
        <v>101</v>
      </c>
      <c r="S439" s="1" t="s">
        <v>78</v>
      </c>
      <c r="T439" s="1" t="s">
        <v>87</v>
      </c>
      <c r="U439" s="1" t="s">
        <v>88</v>
      </c>
      <c r="V439" s="1" t="s">
        <v>89</v>
      </c>
      <c r="W439" s="1" t="s">
        <v>90</v>
      </c>
      <c r="X439" s="1" t="s">
        <v>87</v>
      </c>
      <c r="Y439">
        <v>0</v>
      </c>
      <c r="Z439">
        <v>0</v>
      </c>
      <c r="AA439" s="1" t="s">
        <v>82</v>
      </c>
      <c r="AB439">
        <v>1577</v>
      </c>
      <c r="AC439" s="1" t="s">
        <v>104</v>
      </c>
      <c r="AD439">
        <v>1</v>
      </c>
      <c r="AE439" s="1" t="s">
        <v>78</v>
      </c>
      <c r="AF439">
        <v>2148</v>
      </c>
      <c r="AG439" s="1" t="s">
        <v>78</v>
      </c>
      <c r="AH439" s="1" t="s">
        <v>82</v>
      </c>
      <c r="AI439" s="1" t="s">
        <v>89</v>
      </c>
      <c r="AJ439" s="1" t="s">
        <v>105</v>
      </c>
      <c r="AK439" s="1" t="s">
        <v>82</v>
      </c>
      <c r="AL439" s="1" t="s">
        <v>82</v>
      </c>
      <c r="AM439" s="1" t="s">
        <v>82</v>
      </c>
      <c r="AN439" s="1" t="s">
        <v>93</v>
      </c>
      <c r="AO439">
        <v>236</v>
      </c>
    </row>
    <row r="440" spans="1:41" x14ac:dyDescent="0.25">
      <c r="A440">
        <v>231</v>
      </c>
      <c r="B440" s="1" t="s">
        <v>77</v>
      </c>
      <c r="C440" s="2">
        <v>44419.703680555554</v>
      </c>
      <c r="D440" s="1" t="s">
        <v>1691</v>
      </c>
      <c r="E440">
        <v>65</v>
      </c>
      <c r="F440" s="1" t="s">
        <v>79</v>
      </c>
      <c r="G440" s="1" t="s">
        <v>78</v>
      </c>
      <c r="H440" s="1" t="s">
        <v>141</v>
      </c>
      <c r="I440" s="1" t="s">
        <v>456</v>
      </c>
      <c r="J440" s="1" t="s">
        <v>1692</v>
      </c>
      <c r="K440" s="1" t="s">
        <v>108</v>
      </c>
      <c r="L440" s="1" t="s">
        <v>109</v>
      </c>
      <c r="M440" s="1" t="s">
        <v>82</v>
      </c>
      <c r="N440" s="1" t="s">
        <v>1691</v>
      </c>
      <c r="O440" s="1" t="s">
        <v>85</v>
      </c>
      <c r="P440" s="1" t="s">
        <v>1693</v>
      </c>
      <c r="Q440" s="1" t="s">
        <v>78</v>
      </c>
      <c r="R440" s="1" t="s">
        <v>1694</v>
      </c>
      <c r="S440" s="1" t="s">
        <v>78</v>
      </c>
      <c r="T440" s="1" t="s">
        <v>102</v>
      </c>
      <c r="U440" s="1" t="s">
        <v>114</v>
      </c>
      <c r="V440" s="1" t="s">
        <v>612</v>
      </c>
      <c r="W440" s="1" t="s">
        <v>90</v>
      </c>
      <c r="X440" s="1" t="s">
        <v>87</v>
      </c>
      <c r="Y440">
        <v>0</v>
      </c>
      <c r="Z440">
        <v>0</v>
      </c>
      <c r="AA440" s="1" t="s">
        <v>82</v>
      </c>
      <c r="AB440">
        <v>1470.95</v>
      </c>
      <c r="AC440" s="1" t="s">
        <v>115</v>
      </c>
      <c r="AD440">
        <v>1</v>
      </c>
      <c r="AE440" s="1" t="s">
        <v>78</v>
      </c>
      <c r="AF440">
        <v>0</v>
      </c>
      <c r="AG440" s="1" t="s">
        <v>78</v>
      </c>
      <c r="AH440" s="1" t="s">
        <v>82</v>
      </c>
      <c r="AI440" s="1" t="s">
        <v>89</v>
      </c>
      <c r="AJ440" s="1" t="s">
        <v>116</v>
      </c>
      <c r="AK440" s="1" t="s">
        <v>82</v>
      </c>
      <c r="AL440" s="1" t="s">
        <v>82</v>
      </c>
      <c r="AM440" s="1" t="s">
        <v>82</v>
      </c>
      <c r="AN440" s="1" t="s">
        <v>93</v>
      </c>
      <c r="AO440">
        <v>463</v>
      </c>
    </row>
    <row r="441" spans="1:41" x14ac:dyDescent="0.25">
      <c r="A441">
        <v>320</v>
      </c>
      <c r="B441" s="1" t="s">
        <v>153</v>
      </c>
      <c r="C441" s="2">
        <v>44113.4846412037</v>
      </c>
      <c r="D441" s="1" t="s">
        <v>1695</v>
      </c>
      <c r="E441">
        <v>159</v>
      </c>
      <c r="F441" s="1" t="s">
        <v>79</v>
      </c>
      <c r="G441" s="1" t="s">
        <v>822</v>
      </c>
      <c r="H441" s="1" t="s">
        <v>106</v>
      </c>
      <c r="I441" s="1" t="s">
        <v>1055</v>
      </c>
      <c r="J441" s="1" t="s">
        <v>1696</v>
      </c>
      <c r="K441" s="1" t="s">
        <v>82</v>
      </c>
      <c r="L441" s="1" t="s">
        <v>131</v>
      </c>
      <c r="M441" s="1" t="s">
        <v>1055</v>
      </c>
      <c r="N441" s="1" t="s">
        <v>1697</v>
      </c>
      <c r="O441" s="1" t="s">
        <v>2040</v>
      </c>
      <c r="P441" s="1" t="s">
        <v>1698</v>
      </c>
      <c r="Q441" s="1" t="s">
        <v>82</v>
      </c>
      <c r="R441" s="1" t="s">
        <v>1699</v>
      </c>
      <c r="S441" s="1" t="s">
        <v>82</v>
      </c>
      <c r="T441" s="1" t="s">
        <v>87</v>
      </c>
      <c r="U441" s="1" t="s">
        <v>88</v>
      </c>
      <c r="V441" s="1" t="s">
        <v>82</v>
      </c>
      <c r="W441" s="1" t="s">
        <v>90</v>
      </c>
      <c r="X441" s="1" t="s">
        <v>102</v>
      </c>
      <c r="Y441">
        <v>0</v>
      </c>
      <c r="Z441">
        <v>0</v>
      </c>
      <c r="AA441" s="1" t="s">
        <v>82</v>
      </c>
      <c r="AB441">
        <v>1734.96</v>
      </c>
      <c r="AC441" s="1" t="s">
        <v>825</v>
      </c>
      <c r="AD441">
        <v>1</v>
      </c>
      <c r="AE441" s="1" t="s">
        <v>78</v>
      </c>
      <c r="AF441">
        <v>2478.5100000000002</v>
      </c>
      <c r="AG441" s="1" t="s">
        <v>82</v>
      </c>
      <c r="AH441" s="1" t="s">
        <v>82</v>
      </c>
      <c r="AI441" s="1" t="s">
        <v>82</v>
      </c>
      <c r="AJ441" s="1" t="s">
        <v>826</v>
      </c>
      <c r="AK441" s="1" t="s">
        <v>82</v>
      </c>
      <c r="AL441" s="1" t="s">
        <v>82</v>
      </c>
      <c r="AM441" s="1" t="s">
        <v>82</v>
      </c>
      <c r="AN441" s="1" t="s">
        <v>93</v>
      </c>
      <c r="AO441">
        <v>250</v>
      </c>
    </row>
    <row r="442" spans="1:41" x14ac:dyDescent="0.25">
      <c r="A442">
        <v>646</v>
      </c>
      <c r="B442" s="1" t="s">
        <v>77</v>
      </c>
      <c r="C442" s="2">
        <v>44539.720821759256</v>
      </c>
      <c r="D442" s="1" t="s">
        <v>1700</v>
      </c>
      <c r="E442">
        <v>622</v>
      </c>
      <c r="F442" s="1" t="s">
        <v>154</v>
      </c>
      <c r="G442" s="1" t="s">
        <v>529</v>
      </c>
      <c r="H442" s="1" t="s">
        <v>141</v>
      </c>
      <c r="I442" s="1" t="s">
        <v>1098</v>
      </c>
      <c r="J442" s="1" t="s">
        <v>1099</v>
      </c>
      <c r="K442" s="1" t="s">
        <v>530</v>
      </c>
      <c r="L442" s="1" t="s">
        <v>616</v>
      </c>
      <c r="M442" s="1" t="s">
        <v>82</v>
      </c>
      <c r="N442" s="1" t="s">
        <v>1701</v>
      </c>
      <c r="O442" s="1" t="s">
        <v>533</v>
      </c>
      <c r="P442" s="1" t="s">
        <v>1702</v>
      </c>
      <c r="Q442" s="1" t="s">
        <v>1703</v>
      </c>
      <c r="R442" s="1" t="s">
        <v>78</v>
      </c>
      <c r="S442" s="1" t="s">
        <v>78</v>
      </c>
      <c r="T442" s="1" t="s">
        <v>102</v>
      </c>
      <c r="U442" s="1" t="s">
        <v>114</v>
      </c>
      <c r="V442" s="1" t="s">
        <v>1704</v>
      </c>
      <c r="W442" s="1" t="s">
        <v>90</v>
      </c>
      <c r="X442" s="1" t="s">
        <v>87</v>
      </c>
      <c r="Y442">
        <v>0</v>
      </c>
      <c r="Z442">
        <v>0</v>
      </c>
      <c r="AA442" s="1" t="s">
        <v>82</v>
      </c>
      <c r="AB442">
        <v>2587</v>
      </c>
      <c r="AC442" s="1" t="s">
        <v>537</v>
      </c>
      <c r="AD442">
        <v>1</v>
      </c>
      <c r="AE442" s="1" t="s">
        <v>78</v>
      </c>
      <c r="AF442">
        <v>0</v>
      </c>
      <c r="AG442" s="1" t="s">
        <v>78</v>
      </c>
      <c r="AH442" s="1" t="s">
        <v>82</v>
      </c>
      <c r="AI442" s="1" t="s">
        <v>82</v>
      </c>
      <c r="AJ442" s="1" t="s">
        <v>538</v>
      </c>
      <c r="AK442" s="1" t="s">
        <v>82</v>
      </c>
      <c r="AL442" s="1" t="s">
        <v>82</v>
      </c>
      <c r="AM442" s="1" t="s">
        <v>82</v>
      </c>
      <c r="AN442" s="1" t="s">
        <v>93</v>
      </c>
      <c r="AO442">
        <v>721</v>
      </c>
    </row>
    <row r="443" spans="1:41" x14ac:dyDescent="0.25">
      <c r="A443">
        <v>417</v>
      </c>
      <c r="B443" s="1" t="s">
        <v>162</v>
      </c>
      <c r="C443" s="2">
        <v>44593.465185185189</v>
      </c>
      <c r="D443" s="1" t="s">
        <v>1705</v>
      </c>
      <c r="E443">
        <v>132</v>
      </c>
      <c r="F443" s="1" t="s">
        <v>154</v>
      </c>
      <c r="G443" s="1" t="s">
        <v>78</v>
      </c>
      <c r="H443" s="1" t="s">
        <v>141</v>
      </c>
      <c r="I443" s="1" t="s">
        <v>900</v>
      </c>
      <c r="J443" s="1" t="s">
        <v>1706</v>
      </c>
      <c r="K443" s="1" t="s">
        <v>1707</v>
      </c>
      <c r="L443" s="1" t="s">
        <v>1708</v>
      </c>
      <c r="M443" s="1" t="s">
        <v>82</v>
      </c>
      <c r="N443" s="1" t="s">
        <v>2080</v>
      </c>
      <c r="O443" s="1" t="s">
        <v>155</v>
      </c>
      <c r="P443" s="1" t="s">
        <v>101</v>
      </c>
      <c r="Q443" s="1" t="s">
        <v>78</v>
      </c>
      <c r="R443" s="1" t="s">
        <v>78</v>
      </c>
      <c r="S443" s="1" t="s">
        <v>78</v>
      </c>
      <c r="T443" s="1" t="s">
        <v>102</v>
      </c>
      <c r="U443" s="1" t="s">
        <v>114</v>
      </c>
      <c r="V443" s="1" t="s">
        <v>1704</v>
      </c>
      <c r="W443" s="1" t="s">
        <v>90</v>
      </c>
      <c r="X443" s="1" t="s">
        <v>87</v>
      </c>
      <c r="Y443">
        <v>0</v>
      </c>
      <c r="Z443">
        <v>0</v>
      </c>
      <c r="AA443" s="1" t="s">
        <v>82</v>
      </c>
      <c r="AB443">
        <v>1525.09</v>
      </c>
      <c r="AC443" s="1" t="s">
        <v>1708</v>
      </c>
      <c r="AD443">
        <v>1</v>
      </c>
      <c r="AE443" s="1" t="s">
        <v>78</v>
      </c>
      <c r="AF443">
        <v>0</v>
      </c>
      <c r="AG443" s="1" t="s">
        <v>78</v>
      </c>
      <c r="AH443" s="1" t="s">
        <v>82</v>
      </c>
      <c r="AI443" s="1" t="s">
        <v>82</v>
      </c>
      <c r="AJ443" s="1" t="s">
        <v>1709</v>
      </c>
      <c r="AK443" s="1" t="s">
        <v>82</v>
      </c>
      <c r="AL443" s="1" t="s">
        <v>82</v>
      </c>
      <c r="AM443" s="1" t="s">
        <v>1710</v>
      </c>
      <c r="AN443" s="1" t="s">
        <v>93</v>
      </c>
      <c r="AO443">
        <v>741</v>
      </c>
    </row>
    <row r="444" spans="1:41" x14ac:dyDescent="0.25">
      <c r="A444">
        <v>43</v>
      </c>
      <c r="B444" s="1" t="s">
        <v>1711</v>
      </c>
      <c r="C444" s="2">
        <v>43971.383993055555</v>
      </c>
      <c r="D444" s="1" t="s">
        <v>1712</v>
      </c>
      <c r="E444">
        <v>62</v>
      </c>
      <c r="F444" s="1" t="s">
        <v>94</v>
      </c>
      <c r="G444" s="1" t="s">
        <v>82</v>
      </c>
      <c r="H444" s="1" t="s">
        <v>106</v>
      </c>
      <c r="I444" s="1" t="s">
        <v>1713</v>
      </c>
      <c r="J444" s="1" t="s">
        <v>82</v>
      </c>
      <c r="K444" s="1" t="s">
        <v>82</v>
      </c>
      <c r="L444" s="1" t="s">
        <v>82</v>
      </c>
      <c r="M444" s="1" t="s">
        <v>1713</v>
      </c>
      <c r="N444" s="1" t="s">
        <v>1714</v>
      </c>
      <c r="O444" s="1" t="s">
        <v>981</v>
      </c>
      <c r="P444" s="1" t="s">
        <v>101</v>
      </c>
      <c r="Q444" s="1" t="s">
        <v>82</v>
      </c>
      <c r="R444" s="1" t="s">
        <v>82</v>
      </c>
      <c r="S444" s="1" t="s">
        <v>82</v>
      </c>
      <c r="T444" s="1" t="s">
        <v>87</v>
      </c>
      <c r="U444" s="1" t="s">
        <v>88</v>
      </c>
      <c r="V444" s="1" t="s">
        <v>89</v>
      </c>
      <c r="W444" s="1" t="s">
        <v>90</v>
      </c>
      <c r="X444" s="1" t="s">
        <v>87</v>
      </c>
      <c r="Y444">
        <v>0</v>
      </c>
      <c r="Z444">
        <v>0</v>
      </c>
      <c r="AA444" s="1" t="s">
        <v>82</v>
      </c>
      <c r="AB444">
        <v>1572.96</v>
      </c>
      <c r="AC444" s="1" t="s">
        <v>803</v>
      </c>
      <c r="AD444">
        <v>1</v>
      </c>
      <c r="AE444" s="1" t="s">
        <v>78</v>
      </c>
      <c r="AF444">
        <v>1611</v>
      </c>
      <c r="AG444" s="1" t="s">
        <v>82</v>
      </c>
      <c r="AH444" s="1" t="s">
        <v>82</v>
      </c>
      <c r="AI444" s="1" t="s">
        <v>82</v>
      </c>
      <c r="AJ444" s="1" t="s">
        <v>82</v>
      </c>
      <c r="AK444" s="1" t="s">
        <v>82</v>
      </c>
      <c r="AL444" s="1" t="s">
        <v>82</v>
      </c>
      <c r="AM444" s="1" t="s">
        <v>82</v>
      </c>
      <c r="AN444" s="1" t="s">
        <v>93</v>
      </c>
      <c r="AO444">
        <v>170</v>
      </c>
    </row>
    <row r="445" spans="1:41" x14ac:dyDescent="0.25">
      <c r="A445">
        <v>228</v>
      </c>
      <c r="B445" s="1" t="s">
        <v>820</v>
      </c>
      <c r="C445" s="2">
        <v>44299.566747685189</v>
      </c>
      <c r="D445" s="1" t="s">
        <v>1715</v>
      </c>
      <c r="E445">
        <v>63</v>
      </c>
      <c r="F445" s="1" t="s">
        <v>79</v>
      </c>
      <c r="G445" s="1" t="s">
        <v>78</v>
      </c>
      <c r="H445" s="1" t="s">
        <v>141</v>
      </c>
      <c r="I445" s="1" t="s">
        <v>1716</v>
      </c>
      <c r="J445" s="1" t="s">
        <v>1717</v>
      </c>
      <c r="K445" s="1" t="s">
        <v>123</v>
      </c>
      <c r="L445" s="1" t="s">
        <v>123</v>
      </c>
      <c r="M445" s="1" t="s">
        <v>82</v>
      </c>
      <c r="N445" s="1" t="s">
        <v>1718</v>
      </c>
      <c r="O445" s="1" t="s">
        <v>85</v>
      </c>
      <c r="P445" s="1" t="s">
        <v>138</v>
      </c>
      <c r="Q445" s="1" t="s">
        <v>82</v>
      </c>
      <c r="R445" s="1" t="s">
        <v>138</v>
      </c>
      <c r="S445" s="1" t="s">
        <v>82</v>
      </c>
      <c r="T445" s="1" t="s">
        <v>102</v>
      </c>
      <c r="U445" s="1" t="s">
        <v>114</v>
      </c>
      <c r="V445" s="1" t="s">
        <v>612</v>
      </c>
      <c r="W445" s="1" t="s">
        <v>90</v>
      </c>
      <c r="X445" s="1" t="s">
        <v>102</v>
      </c>
      <c r="Y445">
        <v>0</v>
      </c>
      <c r="Z445">
        <v>0</v>
      </c>
      <c r="AA445" s="1" t="s">
        <v>82</v>
      </c>
      <c r="AB445">
        <v>1470.95</v>
      </c>
      <c r="AC445" s="1" t="s">
        <v>91</v>
      </c>
      <c r="AD445">
        <v>1</v>
      </c>
      <c r="AE445" s="1" t="s">
        <v>78</v>
      </c>
      <c r="AF445">
        <v>0</v>
      </c>
      <c r="AG445" s="1" t="s">
        <v>78</v>
      </c>
      <c r="AH445" s="1" t="s">
        <v>82</v>
      </c>
      <c r="AI445" s="1" t="s">
        <v>89</v>
      </c>
      <c r="AJ445" s="1" t="s">
        <v>127</v>
      </c>
      <c r="AK445" s="1" t="s">
        <v>82</v>
      </c>
      <c r="AL445" s="1" t="s">
        <v>82</v>
      </c>
      <c r="AM445" s="1" t="s">
        <v>82</v>
      </c>
      <c r="AN445" s="1" t="s">
        <v>93</v>
      </c>
      <c r="AO445">
        <v>349</v>
      </c>
    </row>
    <row r="446" spans="1:41" x14ac:dyDescent="0.25">
      <c r="A446">
        <v>227</v>
      </c>
      <c r="B446" s="1" t="s">
        <v>153</v>
      </c>
      <c r="C446" s="2">
        <v>44299.583194444444</v>
      </c>
      <c r="D446" s="1" t="s">
        <v>1719</v>
      </c>
      <c r="E446">
        <v>63</v>
      </c>
      <c r="F446" s="1" t="s">
        <v>79</v>
      </c>
      <c r="G446" s="1" t="s">
        <v>78</v>
      </c>
      <c r="H446" s="1" t="s">
        <v>141</v>
      </c>
      <c r="I446" s="1" t="s">
        <v>1716</v>
      </c>
      <c r="J446" s="1" t="s">
        <v>1717</v>
      </c>
      <c r="K446" s="1" t="s">
        <v>123</v>
      </c>
      <c r="L446" s="1" t="s">
        <v>123</v>
      </c>
      <c r="M446" s="1" t="s">
        <v>82</v>
      </c>
      <c r="N446" s="1" t="s">
        <v>1718</v>
      </c>
      <c r="O446" s="1" t="s">
        <v>85</v>
      </c>
      <c r="P446" s="1" t="s">
        <v>138</v>
      </c>
      <c r="Q446" s="1" t="s">
        <v>82</v>
      </c>
      <c r="R446" s="1" t="s">
        <v>138</v>
      </c>
      <c r="S446" s="1" t="s">
        <v>82</v>
      </c>
      <c r="T446" s="1" t="s">
        <v>102</v>
      </c>
      <c r="U446" s="1" t="s">
        <v>114</v>
      </c>
      <c r="V446" s="1" t="s">
        <v>612</v>
      </c>
      <c r="W446" s="1" t="s">
        <v>90</v>
      </c>
      <c r="X446" s="1" t="s">
        <v>102</v>
      </c>
      <c r="Y446">
        <v>0</v>
      </c>
      <c r="Z446">
        <v>0</v>
      </c>
      <c r="AA446" s="1" t="s">
        <v>82</v>
      </c>
      <c r="AB446">
        <v>1470.95</v>
      </c>
      <c r="AC446" s="1" t="s">
        <v>91</v>
      </c>
      <c r="AD446">
        <v>1</v>
      </c>
      <c r="AE446" s="1" t="s">
        <v>78</v>
      </c>
      <c r="AF446">
        <v>0</v>
      </c>
      <c r="AG446" s="1" t="s">
        <v>78</v>
      </c>
      <c r="AH446" s="1" t="s">
        <v>82</v>
      </c>
      <c r="AI446" s="1" t="s">
        <v>89</v>
      </c>
      <c r="AJ446" s="1" t="s">
        <v>127</v>
      </c>
      <c r="AK446" s="1" t="s">
        <v>82</v>
      </c>
      <c r="AL446" s="1" t="s">
        <v>82</v>
      </c>
      <c r="AM446" s="1" t="s">
        <v>82</v>
      </c>
      <c r="AN446" s="1" t="s">
        <v>93</v>
      </c>
      <c r="AO446">
        <v>349</v>
      </c>
    </row>
    <row r="447" spans="1:41" x14ac:dyDescent="0.25">
      <c r="A447">
        <v>450</v>
      </c>
      <c r="B447" s="1" t="s">
        <v>77</v>
      </c>
      <c r="C447" s="2">
        <v>44370.735231481478</v>
      </c>
      <c r="D447" s="1" t="s">
        <v>1720</v>
      </c>
      <c r="E447">
        <v>431</v>
      </c>
      <c r="F447" s="1" t="s">
        <v>154</v>
      </c>
      <c r="G447" s="1" t="s">
        <v>117</v>
      </c>
      <c r="H447" s="1" t="s">
        <v>141</v>
      </c>
      <c r="I447" s="1" t="s">
        <v>1472</v>
      </c>
      <c r="J447" s="1" t="s">
        <v>1721</v>
      </c>
      <c r="K447" s="1" t="s">
        <v>188</v>
      </c>
      <c r="L447" s="1" t="s">
        <v>1361</v>
      </c>
      <c r="M447" s="1" t="s">
        <v>82</v>
      </c>
      <c r="N447" s="1" t="s">
        <v>1722</v>
      </c>
      <c r="O447" s="1" t="s">
        <v>2027</v>
      </c>
      <c r="P447" s="1" t="s">
        <v>1723</v>
      </c>
      <c r="Q447" s="1" t="s">
        <v>1724</v>
      </c>
      <c r="R447" s="1" t="s">
        <v>1725</v>
      </c>
      <c r="S447" s="1" t="s">
        <v>78</v>
      </c>
      <c r="T447" s="1" t="s">
        <v>102</v>
      </c>
      <c r="U447" s="1" t="s">
        <v>114</v>
      </c>
      <c r="V447" s="1" t="s">
        <v>620</v>
      </c>
      <c r="W447" s="1" t="s">
        <v>90</v>
      </c>
      <c r="X447" s="1" t="s">
        <v>102</v>
      </c>
      <c r="Y447">
        <v>0</v>
      </c>
      <c r="Z447">
        <v>0</v>
      </c>
      <c r="AA447" s="1" t="s">
        <v>82</v>
      </c>
      <c r="AB447">
        <v>1563.5</v>
      </c>
      <c r="AC447" s="1" t="s">
        <v>177</v>
      </c>
      <c r="AD447">
        <v>1</v>
      </c>
      <c r="AE447" s="1" t="s">
        <v>78</v>
      </c>
      <c r="AF447">
        <v>0</v>
      </c>
      <c r="AG447" s="1" t="s">
        <v>176</v>
      </c>
      <c r="AH447" s="1" t="s">
        <v>82</v>
      </c>
      <c r="AI447" s="1" t="s">
        <v>82</v>
      </c>
      <c r="AJ447" s="1" t="s">
        <v>198</v>
      </c>
      <c r="AK447" s="1" t="s">
        <v>82</v>
      </c>
      <c r="AL447" s="1" t="s">
        <v>82</v>
      </c>
      <c r="AM447" s="1" t="s">
        <v>82</v>
      </c>
      <c r="AN447" s="1" t="s">
        <v>93</v>
      </c>
      <c r="AO447">
        <v>448</v>
      </c>
    </row>
    <row r="448" spans="1:41" x14ac:dyDescent="0.25">
      <c r="A448">
        <v>645</v>
      </c>
      <c r="B448" s="1" t="s">
        <v>153</v>
      </c>
      <c r="C448" s="2">
        <v>44300.459560185183</v>
      </c>
      <c r="D448" s="1" t="s">
        <v>1726</v>
      </c>
      <c r="E448">
        <v>622</v>
      </c>
      <c r="F448" s="1" t="s">
        <v>154</v>
      </c>
      <c r="G448" s="1" t="s">
        <v>1084</v>
      </c>
      <c r="H448" s="1" t="s">
        <v>106</v>
      </c>
      <c r="I448" s="1" t="s">
        <v>131</v>
      </c>
      <c r="J448" s="1" t="s">
        <v>131</v>
      </c>
      <c r="K448" s="1" t="s">
        <v>530</v>
      </c>
      <c r="L448" s="1" t="s">
        <v>131</v>
      </c>
      <c r="M448" s="1" t="s">
        <v>1139</v>
      </c>
      <c r="N448" s="1" t="s">
        <v>1727</v>
      </c>
      <c r="O448" s="1" t="s">
        <v>533</v>
      </c>
      <c r="P448" s="1" t="s">
        <v>101</v>
      </c>
      <c r="Q448" s="1" t="s">
        <v>82</v>
      </c>
      <c r="R448" s="1" t="s">
        <v>78</v>
      </c>
      <c r="S448" s="1" t="s">
        <v>82</v>
      </c>
      <c r="T448" s="1" t="s">
        <v>87</v>
      </c>
      <c r="U448" s="1" t="s">
        <v>88</v>
      </c>
      <c r="V448" s="1" t="s">
        <v>89</v>
      </c>
      <c r="W448" s="1" t="s">
        <v>90</v>
      </c>
      <c r="X448" s="1" t="s">
        <v>87</v>
      </c>
      <c r="Y448">
        <v>0</v>
      </c>
      <c r="Z448">
        <v>0</v>
      </c>
      <c r="AA448" s="1" t="s">
        <v>82</v>
      </c>
      <c r="AB448">
        <v>2587</v>
      </c>
      <c r="AC448" s="1" t="s">
        <v>537</v>
      </c>
      <c r="AD448">
        <v>1</v>
      </c>
      <c r="AE448" s="1" t="s">
        <v>78</v>
      </c>
      <c r="AF448">
        <v>3635.54</v>
      </c>
      <c r="AG448" s="1" t="s">
        <v>78</v>
      </c>
      <c r="AH448" s="1" t="s">
        <v>82</v>
      </c>
      <c r="AI448" s="1" t="s">
        <v>82</v>
      </c>
      <c r="AJ448" s="1" t="s">
        <v>538</v>
      </c>
      <c r="AK448" s="1" t="s">
        <v>82</v>
      </c>
      <c r="AL448" s="1" t="s">
        <v>82</v>
      </c>
      <c r="AM448" s="1" t="s">
        <v>82</v>
      </c>
      <c r="AN448" s="1" t="s">
        <v>93</v>
      </c>
      <c r="AO448">
        <v>359</v>
      </c>
    </row>
    <row r="449" spans="1:41" x14ac:dyDescent="0.25">
      <c r="A449">
        <v>678</v>
      </c>
      <c r="B449" s="1" t="s">
        <v>181</v>
      </c>
      <c r="C449" s="2">
        <v>44350.484710648147</v>
      </c>
      <c r="D449" s="1" t="s">
        <v>1728</v>
      </c>
      <c r="E449">
        <v>624</v>
      </c>
      <c r="F449" s="1" t="s">
        <v>94</v>
      </c>
      <c r="G449" s="1" t="s">
        <v>78</v>
      </c>
      <c r="H449" s="1" t="s">
        <v>141</v>
      </c>
      <c r="I449" s="1" t="s">
        <v>168</v>
      </c>
      <c r="J449" s="1" t="s">
        <v>1729</v>
      </c>
      <c r="K449" s="1" t="s">
        <v>915</v>
      </c>
      <c r="L449" s="1" t="s">
        <v>1139</v>
      </c>
      <c r="M449" s="1" t="s">
        <v>82</v>
      </c>
      <c r="N449" s="1" t="s">
        <v>1730</v>
      </c>
      <c r="O449" s="1" t="s">
        <v>1731</v>
      </c>
      <c r="P449" s="1" t="s">
        <v>1732</v>
      </c>
      <c r="Q449" s="1" t="s">
        <v>78</v>
      </c>
      <c r="R449" s="1" t="s">
        <v>78</v>
      </c>
      <c r="S449" s="1" t="s">
        <v>78</v>
      </c>
      <c r="T449" s="1" t="s">
        <v>102</v>
      </c>
      <c r="U449" s="1" t="s">
        <v>114</v>
      </c>
      <c r="V449" s="1" t="s">
        <v>1733</v>
      </c>
      <c r="W449" s="1" t="s">
        <v>90</v>
      </c>
      <c r="X449" s="1" t="s">
        <v>102</v>
      </c>
      <c r="Y449">
        <v>1</v>
      </c>
      <c r="Z449">
        <v>0</v>
      </c>
      <c r="AA449" s="1" t="s">
        <v>82</v>
      </c>
      <c r="AB449">
        <v>4007.5</v>
      </c>
      <c r="AC449" s="1" t="s">
        <v>1734</v>
      </c>
      <c r="AD449">
        <v>1</v>
      </c>
      <c r="AE449" s="1" t="s">
        <v>78</v>
      </c>
      <c r="AF449">
        <v>0</v>
      </c>
      <c r="AG449" s="1" t="s">
        <v>78</v>
      </c>
      <c r="AH449" s="1" t="s">
        <v>82</v>
      </c>
      <c r="AI449" s="1" t="s">
        <v>82</v>
      </c>
      <c r="AJ449" s="1" t="s">
        <v>1735</v>
      </c>
      <c r="AK449" s="1" t="s">
        <v>82</v>
      </c>
      <c r="AL449" s="1" t="s">
        <v>82</v>
      </c>
      <c r="AM449" s="1" t="s">
        <v>82</v>
      </c>
      <c r="AN449" s="1" t="s">
        <v>93</v>
      </c>
      <c r="AO449">
        <v>228</v>
      </c>
    </row>
    <row r="450" spans="1:41" x14ac:dyDescent="0.25">
      <c r="A450">
        <v>398</v>
      </c>
      <c r="B450" s="1" t="s">
        <v>77</v>
      </c>
      <c r="C450" s="2">
        <v>44501.660995370374</v>
      </c>
      <c r="D450" s="1" t="s">
        <v>1736</v>
      </c>
      <c r="E450">
        <v>53</v>
      </c>
      <c r="F450" s="1" t="s">
        <v>94</v>
      </c>
      <c r="G450" s="1" t="s">
        <v>235</v>
      </c>
      <c r="H450" s="1" t="s">
        <v>141</v>
      </c>
      <c r="I450" s="1" t="s">
        <v>545</v>
      </c>
      <c r="J450" s="1" t="s">
        <v>1519</v>
      </c>
      <c r="K450" s="1" t="s">
        <v>82</v>
      </c>
      <c r="L450" s="1" t="s">
        <v>1737</v>
      </c>
      <c r="M450" s="1" t="s">
        <v>82</v>
      </c>
      <c r="N450" s="1" t="s">
        <v>1738</v>
      </c>
      <c r="O450" s="1" t="s">
        <v>1739</v>
      </c>
      <c r="P450" s="1" t="s">
        <v>1740</v>
      </c>
      <c r="Q450" s="1" t="s">
        <v>78</v>
      </c>
      <c r="R450" s="1" t="s">
        <v>78</v>
      </c>
      <c r="S450" s="1" t="s">
        <v>78</v>
      </c>
      <c r="T450" s="1" t="s">
        <v>102</v>
      </c>
      <c r="U450" s="1" t="s">
        <v>114</v>
      </c>
      <c r="V450" s="1" t="s">
        <v>1517</v>
      </c>
      <c r="W450" s="1" t="s">
        <v>90</v>
      </c>
      <c r="X450" s="1" t="s">
        <v>102</v>
      </c>
      <c r="Y450">
        <v>1</v>
      </c>
      <c r="Z450">
        <v>0</v>
      </c>
      <c r="AA450" s="1" t="s">
        <v>82</v>
      </c>
      <c r="AB450">
        <v>3121.88</v>
      </c>
      <c r="AC450" s="1" t="s">
        <v>1737</v>
      </c>
      <c r="AD450">
        <v>1</v>
      </c>
      <c r="AE450" s="1" t="s">
        <v>78</v>
      </c>
      <c r="AF450">
        <v>0</v>
      </c>
      <c r="AG450" s="1" t="s">
        <v>78</v>
      </c>
      <c r="AH450" s="1" t="s">
        <v>82</v>
      </c>
      <c r="AI450" s="1" t="s">
        <v>82</v>
      </c>
      <c r="AJ450" s="1" t="s">
        <v>78</v>
      </c>
      <c r="AK450" s="1" t="s">
        <v>82</v>
      </c>
      <c r="AL450" s="1" t="s">
        <v>82</v>
      </c>
      <c r="AM450" s="1" t="s">
        <v>82</v>
      </c>
      <c r="AN450" s="1" t="s">
        <v>93</v>
      </c>
      <c r="AO450">
        <v>260</v>
      </c>
    </row>
    <row r="451" spans="1:41" x14ac:dyDescent="0.25">
      <c r="A451">
        <v>687</v>
      </c>
      <c r="B451" s="1" t="s">
        <v>1741</v>
      </c>
      <c r="C451" s="2">
        <v>44445.609166666669</v>
      </c>
      <c r="D451" s="1" t="s">
        <v>1742</v>
      </c>
      <c r="E451">
        <v>634</v>
      </c>
      <c r="F451" s="1" t="s">
        <v>154</v>
      </c>
      <c r="G451" s="1" t="s">
        <v>134</v>
      </c>
      <c r="H451" s="1" t="s">
        <v>106</v>
      </c>
      <c r="I451" s="1" t="s">
        <v>447</v>
      </c>
      <c r="J451" s="1" t="s">
        <v>82</v>
      </c>
      <c r="K451" s="1" t="s">
        <v>447</v>
      </c>
      <c r="L451" s="1" t="s">
        <v>1743</v>
      </c>
      <c r="M451" s="1" t="s">
        <v>447</v>
      </c>
      <c r="N451" s="1" t="s">
        <v>1744</v>
      </c>
      <c r="O451" s="1" t="s">
        <v>1745</v>
      </c>
      <c r="P451" s="1" t="s">
        <v>138</v>
      </c>
      <c r="Q451" s="1" t="s">
        <v>78</v>
      </c>
      <c r="R451" s="1" t="s">
        <v>138</v>
      </c>
      <c r="S451" s="1" t="s">
        <v>78</v>
      </c>
      <c r="T451" s="1" t="s">
        <v>87</v>
      </c>
      <c r="U451" s="1" t="s">
        <v>114</v>
      </c>
      <c r="V451" s="1" t="s">
        <v>89</v>
      </c>
      <c r="W451" s="1" t="s">
        <v>90</v>
      </c>
      <c r="X451" s="1" t="s">
        <v>87</v>
      </c>
      <c r="Y451">
        <v>0</v>
      </c>
      <c r="Z451">
        <v>0</v>
      </c>
      <c r="AA451" s="1" t="s">
        <v>82</v>
      </c>
      <c r="AB451">
        <v>0</v>
      </c>
      <c r="AC451" s="1" t="s">
        <v>447</v>
      </c>
      <c r="AD451">
        <v>1</v>
      </c>
      <c r="AE451" s="1" t="s">
        <v>78</v>
      </c>
      <c r="AF451">
        <v>0</v>
      </c>
      <c r="AG451" s="1" t="s">
        <v>78</v>
      </c>
      <c r="AH451" s="1" t="s">
        <v>82</v>
      </c>
      <c r="AI451" s="1" t="s">
        <v>82</v>
      </c>
      <c r="AJ451" s="1" t="s">
        <v>78</v>
      </c>
      <c r="AK451" s="1" t="s">
        <v>82</v>
      </c>
      <c r="AL451" s="1" t="s">
        <v>82</v>
      </c>
      <c r="AM451" s="1" t="s">
        <v>82</v>
      </c>
      <c r="AN451" s="1" t="s">
        <v>93</v>
      </c>
      <c r="AO451">
        <v>184</v>
      </c>
    </row>
    <row r="452" spans="1:41" x14ac:dyDescent="0.25">
      <c r="A452">
        <v>688</v>
      </c>
      <c r="B452" s="1" t="s">
        <v>1741</v>
      </c>
      <c r="C452" s="2">
        <v>44459.557893518519</v>
      </c>
      <c r="D452" s="1" t="s">
        <v>1746</v>
      </c>
      <c r="E452">
        <v>634</v>
      </c>
      <c r="F452" s="1" t="s">
        <v>154</v>
      </c>
      <c r="G452" s="1" t="s">
        <v>134</v>
      </c>
      <c r="H452" s="1" t="s">
        <v>106</v>
      </c>
      <c r="I452" s="1" t="s">
        <v>1747</v>
      </c>
      <c r="J452" s="1" t="s">
        <v>82</v>
      </c>
      <c r="K452" s="1" t="s">
        <v>1747</v>
      </c>
      <c r="L452" s="1" t="s">
        <v>1747</v>
      </c>
      <c r="M452" s="1" t="s">
        <v>1747</v>
      </c>
      <c r="N452" s="1" t="s">
        <v>1744</v>
      </c>
      <c r="O452" s="1" t="s">
        <v>1748</v>
      </c>
      <c r="P452" s="1" t="s">
        <v>176</v>
      </c>
      <c r="Q452" s="1" t="s">
        <v>78</v>
      </c>
      <c r="R452" s="1" t="s">
        <v>82</v>
      </c>
      <c r="S452" s="1" t="s">
        <v>78</v>
      </c>
      <c r="T452" s="1" t="s">
        <v>87</v>
      </c>
      <c r="U452" s="1" t="s">
        <v>114</v>
      </c>
      <c r="V452" s="1" t="s">
        <v>89</v>
      </c>
      <c r="W452" s="1" t="s">
        <v>437</v>
      </c>
      <c r="X452" s="1" t="s">
        <v>87</v>
      </c>
      <c r="Y452">
        <v>0</v>
      </c>
      <c r="Z452">
        <v>0</v>
      </c>
      <c r="AA452" s="1" t="s">
        <v>82</v>
      </c>
      <c r="AB452">
        <v>0</v>
      </c>
      <c r="AC452" s="1" t="s">
        <v>1747</v>
      </c>
      <c r="AD452">
        <v>1</v>
      </c>
      <c r="AE452" s="1" t="s">
        <v>78</v>
      </c>
      <c r="AF452">
        <v>0</v>
      </c>
      <c r="AG452" s="1" t="s">
        <v>78</v>
      </c>
      <c r="AH452" s="1" t="s">
        <v>82</v>
      </c>
      <c r="AI452" s="1" t="s">
        <v>82</v>
      </c>
      <c r="AJ452" s="1" t="s">
        <v>78</v>
      </c>
      <c r="AK452" s="1" t="s">
        <v>82</v>
      </c>
      <c r="AL452" s="1" t="s">
        <v>82</v>
      </c>
      <c r="AM452" s="1" t="s">
        <v>82</v>
      </c>
      <c r="AN452" s="1" t="s">
        <v>93</v>
      </c>
      <c r="AO452">
        <v>184</v>
      </c>
    </row>
    <row r="453" spans="1:41" x14ac:dyDescent="0.25">
      <c r="A453">
        <v>689</v>
      </c>
      <c r="B453" s="1" t="s">
        <v>1741</v>
      </c>
      <c r="C453" s="2">
        <v>44439.906423611108</v>
      </c>
      <c r="D453" s="1" t="s">
        <v>1749</v>
      </c>
      <c r="E453">
        <v>634</v>
      </c>
      <c r="F453" s="1" t="s">
        <v>154</v>
      </c>
      <c r="G453" s="1" t="s">
        <v>134</v>
      </c>
      <c r="H453" s="1" t="s">
        <v>106</v>
      </c>
      <c r="I453" s="1" t="s">
        <v>1747</v>
      </c>
      <c r="J453" s="1" t="s">
        <v>82</v>
      </c>
      <c r="K453" s="1" t="s">
        <v>1747</v>
      </c>
      <c r="L453" s="1" t="s">
        <v>1747</v>
      </c>
      <c r="M453" s="1" t="s">
        <v>1747</v>
      </c>
      <c r="N453" s="1" t="s">
        <v>1744</v>
      </c>
      <c r="O453" s="1" t="s">
        <v>1750</v>
      </c>
      <c r="P453" s="1" t="s">
        <v>176</v>
      </c>
      <c r="Q453" s="1" t="s">
        <v>78</v>
      </c>
      <c r="R453" s="1" t="s">
        <v>82</v>
      </c>
      <c r="S453" s="1" t="s">
        <v>78</v>
      </c>
      <c r="T453" s="1" t="s">
        <v>87</v>
      </c>
      <c r="U453" s="1" t="s">
        <v>114</v>
      </c>
      <c r="V453" s="1" t="s">
        <v>89</v>
      </c>
      <c r="W453" s="1" t="s">
        <v>90</v>
      </c>
      <c r="X453" s="1" t="s">
        <v>87</v>
      </c>
      <c r="Y453">
        <v>0</v>
      </c>
      <c r="Z453">
        <v>0</v>
      </c>
      <c r="AA453" s="1" t="s">
        <v>82</v>
      </c>
      <c r="AB453">
        <v>0</v>
      </c>
      <c r="AC453" s="1" t="s">
        <v>1747</v>
      </c>
      <c r="AD453">
        <v>1</v>
      </c>
      <c r="AE453" s="1" t="s">
        <v>78</v>
      </c>
      <c r="AF453">
        <v>0</v>
      </c>
      <c r="AG453" s="1" t="s">
        <v>78</v>
      </c>
      <c r="AH453" s="1" t="s">
        <v>82</v>
      </c>
      <c r="AI453" s="1" t="s">
        <v>82</v>
      </c>
      <c r="AJ453" s="1" t="s">
        <v>78</v>
      </c>
      <c r="AK453" s="1" t="s">
        <v>82</v>
      </c>
      <c r="AL453" s="1" t="s">
        <v>82</v>
      </c>
      <c r="AM453" s="1" t="s">
        <v>82</v>
      </c>
      <c r="AN453" s="1" t="s">
        <v>93</v>
      </c>
      <c r="AO453">
        <v>184</v>
      </c>
    </row>
    <row r="454" spans="1:41" x14ac:dyDescent="0.25">
      <c r="A454">
        <v>690</v>
      </c>
      <c r="B454" s="1" t="s">
        <v>1741</v>
      </c>
      <c r="C454" s="2">
        <v>44439.906493055554</v>
      </c>
      <c r="D454" s="1" t="s">
        <v>1751</v>
      </c>
      <c r="E454">
        <v>634</v>
      </c>
      <c r="F454" s="1" t="s">
        <v>154</v>
      </c>
      <c r="G454" s="1" t="s">
        <v>134</v>
      </c>
      <c r="H454" s="1" t="s">
        <v>106</v>
      </c>
      <c r="I454" s="1" t="s">
        <v>1747</v>
      </c>
      <c r="J454" s="1" t="s">
        <v>82</v>
      </c>
      <c r="K454" s="1" t="s">
        <v>1747</v>
      </c>
      <c r="L454" s="1" t="s">
        <v>1747</v>
      </c>
      <c r="M454" s="1" t="s">
        <v>1747</v>
      </c>
      <c r="N454" s="1" t="s">
        <v>1744</v>
      </c>
      <c r="O454" s="1" t="s">
        <v>1752</v>
      </c>
      <c r="P454" s="1" t="s">
        <v>176</v>
      </c>
      <c r="Q454" s="1" t="s">
        <v>78</v>
      </c>
      <c r="R454" s="1" t="s">
        <v>82</v>
      </c>
      <c r="S454" s="1" t="s">
        <v>78</v>
      </c>
      <c r="T454" s="1" t="s">
        <v>87</v>
      </c>
      <c r="U454" s="1" t="s">
        <v>114</v>
      </c>
      <c r="V454" s="1" t="s">
        <v>89</v>
      </c>
      <c r="W454" s="1" t="s">
        <v>90</v>
      </c>
      <c r="X454" s="1" t="s">
        <v>87</v>
      </c>
      <c r="Y454">
        <v>0</v>
      </c>
      <c r="Z454">
        <v>0</v>
      </c>
      <c r="AA454" s="1" t="s">
        <v>82</v>
      </c>
      <c r="AB454">
        <v>0</v>
      </c>
      <c r="AC454" s="1" t="s">
        <v>1747</v>
      </c>
      <c r="AD454">
        <v>1</v>
      </c>
      <c r="AE454" s="1" t="s">
        <v>78</v>
      </c>
      <c r="AF454">
        <v>0</v>
      </c>
      <c r="AG454" s="1" t="s">
        <v>78</v>
      </c>
      <c r="AH454" s="1" t="s">
        <v>82</v>
      </c>
      <c r="AI454" s="1" t="s">
        <v>82</v>
      </c>
      <c r="AJ454" s="1" t="s">
        <v>78</v>
      </c>
      <c r="AK454" s="1" t="s">
        <v>82</v>
      </c>
      <c r="AL454" s="1" t="s">
        <v>82</v>
      </c>
      <c r="AM454" s="1" t="s">
        <v>82</v>
      </c>
      <c r="AN454" s="1" t="s">
        <v>93</v>
      </c>
      <c r="AO454">
        <v>184</v>
      </c>
    </row>
    <row r="455" spans="1:41" x14ac:dyDescent="0.25">
      <c r="A455">
        <v>691</v>
      </c>
      <c r="B455" s="1" t="s">
        <v>1741</v>
      </c>
      <c r="C455" s="2">
        <v>44439.906851851854</v>
      </c>
      <c r="D455" s="1" t="s">
        <v>1753</v>
      </c>
      <c r="E455">
        <v>634</v>
      </c>
      <c r="F455" s="1" t="s">
        <v>154</v>
      </c>
      <c r="G455" s="1" t="s">
        <v>134</v>
      </c>
      <c r="H455" s="1" t="s">
        <v>106</v>
      </c>
      <c r="I455" s="1" t="s">
        <v>1747</v>
      </c>
      <c r="J455" s="1" t="s">
        <v>82</v>
      </c>
      <c r="K455" s="1" t="s">
        <v>1747</v>
      </c>
      <c r="L455" s="1" t="s">
        <v>1747</v>
      </c>
      <c r="M455" s="1" t="s">
        <v>1747</v>
      </c>
      <c r="N455" s="1" t="s">
        <v>1744</v>
      </c>
      <c r="O455" s="1" t="s">
        <v>1754</v>
      </c>
      <c r="P455" s="1" t="s">
        <v>176</v>
      </c>
      <c r="Q455" s="1" t="s">
        <v>78</v>
      </c>
      <c r="R455" s="1" t="s">
        <v>82</v>
      </c>
      <c r="S455" s="1" t="s">
        <v>78</v>
      </c>
      <c r="T455" s="1" t="s">
        <v>87</v>
      </c>
      <c r="U455" s="1" t="s">
        <v>114</v>
      </c>
      <c r="V455" s="1" t="s">
        <v>89</v>
      </c>
      <c r="W455" s="1" t="s">
        <v>90</v>
      </c>
      <c r="X455" s="1" t="s">
        <v>87</v>
      </c>
      <c r="Y455">
        <v>0</v>
      </c>
      <c r="Z455">
        <v>0</v>
      </c>
      <c r="AA455" s="1" t="s">
        <v>82</v>
      </c>
      <c r="AB455">
        <v>0</v>
      </c>
      <c r="AC455" s="1" t="s">
        <v>1747</v>
      </c>
      <c r="AD455">
        <v>1</v>
      </c>
      <c r="AE455" s="1" t="s">
        <v>78</v>
      </c>
      <c r="AF455">
        <v>0</v>
      </c>
      <c r="AG455" s="1" t="s">
        <v>78</v>
      </c>
      <c r="AH455" s="1" t="s">
        <v>82</v>
      </c>
      <c r="AI455" s="1" t="s">
        <v>82</v>
      </c>
      <c r="AJ455" s="1" t="s">
        <v>78</v>
      </c>
      <c r="AK455" s="1" t="s">
        <v>82</v>
      </c>
      <c r="AL455" s="1" t="s">
        <v>82</v>
      </c>
      <c r="AM455" s="1" t="s">
        <v>82</v>
      </c>
      <c r="AN455" s="1" t="s">
        <v>93</v>
      </c>
      <c r="AO455">
        <v>184</v>
      </c>
    </row>
    <row r="456" spans="1:41" x14ac:dyDescent="0.25">
      <c r="A456">
        <v>692</v>
      </c>
      <c r="B456" s="1" t="s">
        <v>1741</v>
      </c>
      <c r="C456" s="2">
        <v>44439.90693287037</v>
      </c>
      <c r="D456" s="1" t="s">
        <v>1755</v>
      </c>
      <c r="E456">
        <v>634</v>
      </c>
      <c r="F456" s="1" t="s">
        <v>154</v>
      </c>
      <c r="G456" s="1" t="s">
        <v>134</v>
      </c>
      <c r="H456" s="1" t="s">
        <v>106</v>
      </c>
      <c r="I456" s="1" t="s">
        <v>1747</v>
      </c>
      <c r="J456" s="1" t="s">
        <v>82</v>
      </c>
      <c r="K456" s="1" t="s">
        <v>1747</v>
      </c>
      <c r="L456" s="1" t="s">
        <v>1747</v>
      </c>
      <c r="M456" s="1" t="s">
        <v>1747</v>
      </c>
      <c r="N456" s="1" t="s">
        <v>1744</v>
      </c>
      <c r="O456" s="1" t="s">
        <v>1756</v>
      </c>
      <c r="P456" s="1" t="s">
        <v>176</v>
      </c>
      <c r="Q456" s="1" t="s">
        <v>78</v>
      </c>
      <c r="R456" s="1" t="s">
        <v>82</v>
      </c>
      <c r="S456" s="1" t="s">
        <v>78</v>
      </c>
      <c r="T456" s="1" t="s">
        <v>87</v>
      </c>
      <c r="U456" s="1" t="s">
        <v>114</v>
      </c>
      <c r="V456" s="1" t="s">
        <v>89</v>
      </c>
      <c r="W456" s="1" t="s">
        <v>90</v>
      </c>
      <c r="X456" s="1" t="s">
        <v>87</v>
      </c>
      <c r="Y456">
        <v>0</v>
      </c>
      <c r="Z456">
        <v>0</v>
      </c>
      <c r="AA456" s="1" t="s">
        <v>82</v>
      </c>
      <c r="AB456">
        <v>0</v>
      </c>
      <c r="AC456" s="1" t="s">
        <v>1747</v>
      </c>
      <c r="AD456">
        <v>1</v>
      </c>
      <c r="AE456" s="1" t="s">
        <v>78</v>
      </c>
      <c r="AF456">
        <v>0</v>
      </c>
      <c r="AG456" s="1" t="s">
        <v>78</v>
      </c>
      <c r="AH456" s="1" t="s">
        <v>82</v>
      </c>
      <c r="AI456" s="1" t="s">
        <v>82</v>
      </c>
      <c r="AJ456" s="1" t="s">
        <v>78</v>
      </c>
      <c r="AK456" s="1" t="s">
        <v>82</v>
      </c>
      <c r="AL456" s="1" t="s">
        <v>82</v>
      </c>
      <c r="AM456" s="1" t="s">
        <v>82</v>
      </c>
      <c r="AN456" s="1" t="s">
        <v>93</v>
      </c>
      <c r="AO456">
        <v>184</v>
      </c>
    </row>
    <row r="457" spans="1:41" x14ac:dyDescent="0.25">
      <c r="A457">
        <v>693</v>
      </c>
      <c r="B457" s="1" t="s">
        <v>1741</v>
      </c>
      <c r="C457" s="2">
        <v>44439.906990740739</v>
      </c>
      <c r="D457" s="1" t="s">
        <v>1757</v>
      </c>
      <c r="E457">
        <v>634</v>
      </c>
      <c r="F457" s="1" t="s">
        <v>154</v>
      </c>
      <c r="G457" s="1" t="s">
        <v>134</v>
      </c>
      <c r="H457" s="1" t="s">
        <v>106</v>
      </c>
      <c r="I457" s="1" t="s">
        <v>1747</v>
      </c>
      <c r="J457" s="1" t="s">
        <v>82</v>
      </c>
      <c r="K457" s="1" t="s">
        <v>1747</v>
      </c>
      <c r="L457" s="1" t="s">
        <v>1747</v>
      </c>
      <c r="M457" s="1" t="s">
        <v>1747</v>
      </c>
      <c r="N457" s="1" t="s">
        <v>1744</v>
      </c>
      <c r="O457" s="1" t="s">
        <v>1758</v>
      </c>
      <c r="P457" s="1" t="s">
        <v>176</v>
      </c>
      <c r="Q457" s="1" t="s">
        <v>78</v>
      </c>
      <c r="R457" s="1" t="s">
        <v>82</v>
      </c>
      <c r="S457" s="1" t="s">
        <v>78</v>
      </c>
      <c r="T457" s="1" t="s">
        <v>87</v>
      </c>
      <c r="U457" s="1" t="s">
        <v>114</v>
      </c>
      <c r="V457" s="1" t="s">
        <v>89</v>
      </c>
      <c r="W457" s="1" t="s">
        <v>90</v>
      </c>
      <c r="X457" s="1" t="s">
        <v>87</v>
      </c>
      <c r="Y457">
        <v>0</v>
      </c>
      <c r="Z457">
        <v>0</v>
      </c>
      <c r="AA457" s="1" t="s">
        <v>82</v>
      </c>
      <c r="AB457">
        <v>0</v>
      </c>
      <c r="AC457" s="1" t="s">
        <v>1747</v>
      </c>
      <c r="AD457">
        <v>1</v>
      </c>
      <c r="AE457" s="1" t="s">
        <v>78</v>
      </c>
      <c r="AF457">
        <v>0</v>
      </c>
      <c r="AG457" s="1" t="s">
        <v>78</v>
      </c>
      <c r="AH457" s="1" t="s">
        <v>82</v>
      </c>
      <c r="AI457" s="1" t="s">
        <v>82</v>
      </c>
      <c r="AJ457" s="1" t="s">
        <v>78</v>
      </c>
      <c r="AK457" s="1" t="s">
        <v>82</v>
      </c>
      <c r="AL457" s="1" t="s">
        <v>82</v>
      </c>
      <c r="AM457" s="1" t="s">
        <v>82</v>
      </c>
      <c r="AN457" s="1" t="s">
        <v>93</v>
      </c>
      <c r="AO457">
        <v>184</v>
      </c>
    </row>
    <row r="458" spans="1:41" x14ac:dyDescent="0.25">
      <c r="A458">
        <v>694</v>
      </c>
      <c r="B458" s="1" t="s">
        <v>1741</v>
      </c>
      <c r="C458" s="2">
        <v>44439.907129629632</v>
      </c>
      <c r="D458" s="1" t="s">
        <v>1759</v>
      </c>
      <c r="E458">
        <v>634</v>
      </c>
      <c r="F458" s="1" t="s">
        <v>154</v>
      </c>
      <c r="G458" s="1" t="s">
        <v>134</v>
      </c>
      <c r="H458" s="1" t="s">
        <v>106</v>
      </c>
      <c r="I458" s="1" t="s">
        <v>1747</v>
      </c>
      <c r="J458" s="1" t="s">
        <v>82</v>
      </c>
      <c r="K458" s="1" t="s">
        <v>1747</v>
      </c>
      <c r="L458" s="1" t="s">
        <v>1747</v>
      </c>
      <c r="M458" s="1" t="s">
        <v>1747</v>
      </c>
      <c r="N458" s="1" t="s">
        <v>1744</v>
      </c>
      <c r="O458" s="1" t="s">
        <v>1760</v>
      </c>
      <c r="P458" s="1" t="s">
        <v>176</v>
      </c>
      <c r="Q458" s="1" t="s">
        <v>78</v>
      </c>
      <c r="R458" s="1" t="s">
        <v>82</v>
      </c>
      <c r="S458" s="1" t="s">
        <v>78</v>
      </c>
      <c r="T458" s="1" t="s">
        <v>87</v>
      </c>
      <c r="U458" s="1" t="s">
        <v>114</v>
      </c>
      <c r="V458" s="1" t="s">
        <v>89</v>
      </c>
      <c r="W458" s="1" t="s">
        <v>90</v>
      </c>
      <c r="X458" s="1" t="s">
        <v>87</v>
      </c>
      <c r="Y458">
        <v>0</v>
      </c>
      <c r="Z458">
        <v>0</v>
      </c>
      <c r="AA458" s="1" t="s">
        <v>82</v>
      </c>
      <c r="AB458">
        <v>0</v>
      </c>
      <c r="AC458" s="1" t="s">
        <v>1747</v>
      </c>
      <c r="AD458">
        <v>1</v>
      </c>
      <c r="AE458" s="1" t="s">
        <v>78</v>
      </c>
      <c r="AF458">
        <v>0</v>
      </c>
      <c r="AG458" s="1" t="s">
        <v>78</v>
      </c>
      <c r="AH458" s="1" t="s">
        <v>82</v>
      </c>
      <c r="AI458" s="1" t="s">
        <v>82</v>
      </c>
      <c r="AJ458" s="1" t="s">
        <v>78</v>
      </c>
      <c r="AK458" s="1" t="s">
        <v>82</v>
      </c>
      <c r="AL458" s="1" t="s">
        <v>82</v>
      </c>
      <c r="AM458" s="1" t="s">
        <v>82</v>
      </c>
      <c r="AN458" s="1" t="s">
        <v>93</v>
      </c>
      <c r="AO458">
        <v>184</v>
      </c>
    </row>
    <row r="459" spans="1:41" x14ac:dyDescent="0.25">
      <c r="A459">
        <v>695</v>
      </c>
      <c r="B459" s="1" t="s">
        <v>1741</v>
      </c>
      <c r="C459" s="2">
        <v>44439.907199074078</v>
      </c>
      <c r="D459" s="1" t="s">
        <v>1761</v>
      </c>
      <c r="E459">
        <v>634</v>
      </c>
      <c r="F459" s="1" t="s">
        <v>154</v>
      </c>
      <c r="G459" s="1" t="s">
        <v>134</v>
      </c>
      <c r="H459" s="1" t="s">
        <v>106</v>
      </c>
      <c r="I459" s="1" t="s">
        <v>1747</v>
      </c>
      <c r="J459" s="1" t="s">
        <v>82</v>
      </c>
      <c r="K459" s="1" t="s">
        <v>1747</v>
      </c>
      <c r="L459" s="1" t="s">
        <v>1747</v>
      </c>
      <c r="M459" s="1" t="s">
        <v>1747</v>
      </c>
      <c r="N459" s="1" t="s">
        <v>1744</v>
      </c>
      <c r="O459" s="1" t="s">
        <v>1762</v>
      </c>
      <c r="P459" s="1" t="s">
        <v>176</v>
      </c>
      <c r="Q459" s="1" t="s">
        <v>78</v>
      </c>
      <c r="R459" s="1" t="s">
        <v>82</v>
      </c>
      <c r="S459" s="1" t="s">
        <v>78</v>
      </c>
      <c r="T459" s="1" t="s">
        <v>87</v>
      </c>
      <c r="U459" s="1" t="s">
        <v>114</v>
      </c>
      <c r="V459" s="1" t="s">
        <v>89</v>
      </c>
      <c r="W459" s="1" t="s">
        <v>90</v>
      </c>
      <c r="X459" s="1" t="s">
        <v>87</v>
      </c>
      <c r="Y459">
        <v>0</v>
      </c>
      <c r="Z459">
        <v>0</v>
      </c>
      <c r="AA459" s="1" t="s">
        <v>82</v>
      </c>
      <c r="AB459">
        <v>0</v>
      </c>
      <c r="AC459" s="1" t="s">
        <v>1747</v>
      </c>
      <c r="AD459">
        <v>1</v>
      </c>
      <c r="AE459" s="1" t="s">
        <v>78</v>
      </c>
      <c r="AF459">
        <v>0</v>
      </c>
      <c r="AG459" s="1" t="s">
        <v>78</v>
      </c>
      <c r="AH459" s="1" t="s">
        <v>82</v>
      </c>
      <c r="AI459" s="1" t="s">
        <v>82</v>
      </c>
      <c r="AJ459" s="1" t="s">
        <v>78</v>
      </c>
      <c r="AK459" s="1" t="s">
        <v>82</v>
      </c>
      <c r="AL459" s="1" t="s">
        <v>82</v>
      </c>
      <c r="AM459" s="1" t="s">
        <v>82</v>
      </c>
      <c r="AN459" s="1" t="s">
        <v>93</v>
      </c>
      <c r="AO459">
        <v>184</v>
      </c>
    </row>
    <row r="460" spans="1:41" x14ac:dyDescent="0.25">
      <c r="A460">
        <v>696</v>
      </c>
      <c r="B460" s="1" t="s">
        <v>1741</v>
      </c>
      <c r="C460" s="2">
        <v>44439.907314814816</v>
      </c>
      <c r="D460" s="1" t="s">
        <v>1763</v>
      </c>
      <c r="E460">
        <v>634</v>
      </c>
      <c r="F460" s="1" t="s">
        <v>154</v>
      </c>
      <c r="G460" s="1" t="s">
        <v>134</v>
      </c>
      <c r="H460" s="1" t="s">
        <v>106</v>
      </c>
      <c r="I460" s="1" t="s">
        <v>1747</v>
      </c>
      <c r="J460" s="1" t="s">
        <v>82</v>
      </c>
      <c r="K460" s="1" t="s">
        <v>1747</v>
      </c>
      <c r="L460" s="1" t="s">
        <v>1747</v>
      </c>
      <c r="M460" s="1" t="s">
        <v>1747</v>
      </c>
      <c r="N460" s="1" t="s">
        <v>1744</v>
      </c>
      <c r="O460" s="1" t="s">
        <v>1764</v>
      </c>
      <c r="P460" s="1" t="s">
        <v>176</v>
      </c>
      <c r="Q460" s="1" t="s">
        <v>78</v>
      </c>
      <c r="R460" s="1" t="s">
        <v>82</v>
      </c>
      <c r="S460" s="1" t="s">
        <v>78</v>
      </c>
      <c r="T460" s="1" t="s">
        <v>87</v>
      </c>
      <c r="U460" s="1" t="s">
        <v>114</v>
      </c>
      <c r="V460" s="1" t="s">
        <v>89</v>
      </c>
      <c r="W460" s="1" t="s">
        <v>90</v>
      </c>
      <c r="X460" s="1" t="s">
        <v>87</v>
      </c>
      <c r="Y460">
        <v>0</v>
      </c>
      <c r="Z460">
        <v>0</v>
      </c>
      <c r="AA460" s="1" t="s">
        <v>82</v>
      </c>
      <c r="AB460">
        <v>0</v>
      </c>
      <c r="AC460" s="1" t="s">
        <v>1747</v>
      </c>
      <c r="AD460">
        <v>1</v>
      </c>
      <c r="AE460" s="1" t="s">
        <v>78</v>
      </c>
      <c r="AF460">
        <v>0</v>
      </c>
      <c r="AG460" s="1" t="s">
        <v>78</v>
      </c>
      <c r="AH460" s="1" t="s">
        <v>82</v>
      </c>
      <c r="AI460" s="1" t="s">
        <v>82</v>
      </c>
      <c r="AJ460" s="1" t="s">
        <v>78</v>
      </c>
      <c r="AK460" s="1" t="s">
        <v>82</v>
      </c>
      <c r="AL460" s="1" t="s">
        <v>82</v>
      </c>
      <c r="AM460" s="1" t="s">
        <v>82</v>
      </c>
      <c r="AN460" s="1" t="s">
        <v>93</v>
      </c>
      <c r="AO460">
        <v>184</v>
      </c>
    </row>
    <row r="461" spans="1:41" x14ac:dyDescent="0.25">
      <c r="A461">
        <v>697</v>
      </c>
      <c r="B461" s="1" t="s">
        <v>1741</v>
      </c>
      <c r="C461" s="2">
        <v>44439.907314814816</v>
      </c>
      <c r="D461" s="1" t="s">
        <v>1765</v>
      </c>
      <c r="E461">
        <v>634</v>
      </c>
      <c r="F461" s="1" t="s">
        <v>154</v>
      </c>
      <c r="G461" s="1" t="s">
        <v>134</v>
      </c>
      <c r="H461" s="1" t="s">
        <v>106</v>
      </c>
      <c r="I461" s="1" t="s">
        <v>1747</v>
      </c>
      <c r="J461" s="1" t="s">
        <v>82</v>
      </c>
      <c r="K461" s="1" t="s">
        <v>1747</v>
      </c>
      <c r="L461" s="1" t="s">
        <v>1747</v>
      </c>
      <c r="M461" s="1" t="s">
        <v>1747</v>
      </c>
      <c r="N461" s="1" t="s">
        <v>1744</v>
      </c>
      <c r="O461" s="1" t="s">
        <v>1766</v>
      </c>
      <c r="P461" s="1" t="s">
        <v>176</v>
      </c>
      <c r="Q461" s="1" t="s">
        <v>78</v>
      </c>
      <c r="R461" s="1" t="s">
        <v>82</v>
      </c>
      <c r="S461" s="1" t="s">
        <v>78</v>
      </c>
      <c r="T461" s="1" t="s">
        <v>87</v>
      </c>
      <c r="U461" s="1" t="s">
        <v>114</v>
      </c>
      <c r="V461" s="1" t="s">
        <v>89</v>
      </c>
      <c r="W461" s="1" t="s">
        <v>90</v>
      </c>
      <c r="X461" s="1" t="s">
        <v>87</v>
      </c>
      <c r="Y461">
        <v>0</v>
      </c>
      <c r="Z461">
        <v>0</v>
      </c>
      <c r="AA461" s="1" t="s">
        <v>82</v>
      </c>
      <c r="AB461">
        <v>0</v>
      </c>
      <c r="AC461" s="1" t="s">
        <v>1747</v>
      </c>
      <c r="AD461">
        <v>1</v>
      </c>
      <c r="AE461" s="1" t="s">
        <v>78</v>
      </c>
      <c r="AF461">
        <v>0</v>
      </c>
      <c r="AG461" s="1" t="s">
        <v>78</v>
      </c>
      <c r="AH461" s="1" t="s">
        <v>82</v>
      </c>
      <c r="AI461" s="1" t="s">
        <v>82</v>
      </c>
      <c r="AJ461" s="1" t="s">
        <v>78</v>
      </c>
      <c r="AK461" s="1" t="s">
        <v>82</v>
      </c>
      <c r="AL461" s="1" t="s">
        <v>82</v>
      </c>
      <c r="AM461" s="1" t="s">
        <v>82</v>
      </c>
      <c r="AN461" s="1" t="s">
        <v>93</v>
      </c>
      <c r="AO461">
        <v>184</v>
      </c>
    </row>
    <row r="462" spans="1:41" x14ac:dyDescent="0.25">
      <c r="A462">
        <v>698</v>
      </c>
      <c r="B462" s="1" t="s">
        <v>1741</v>
      </c>
      <c r="C462" s="2">
        <v>44439.907314814816</v>
      </c>
      <c r="D462" s="1" t="s">
        <v>1767</v>
      </c>
      <c r="E462">
        <v>634</v>
      </c>
      <c r="F462" s="1" t="s">
        <v>154</v>
      </c>
      <c r="G462" s="1" t="s">
        <v>134</v>
      </c>
      <c r="H462" s="1" t="s">
        <v>106</v>
      </c>
      <c r="I462" s="1" t="s">
        <v>1747</v>
      </c>
      <c r="J462" s="1" t="s">
        <v>82</v>
      </c>
      <c r="K462" s="1" t="s">
        <v>1747</v>
      </c>
      <c r="L462" s="1" t="s">
        <v>1747</v>
      </c>
      <c r="M462" s="1" t="s">
        <v>1747</v>
      </c>
      <c r="N462" s="1" t="s">
        <v>1744</v>
      </c>
      <c r="O462" s="1" t="s">
        <v>1768</v>
      </c>
      <c r="P462" s="1" t="s">
        <v>176</v>
      </c>
      <c r="Q462" s="1" t="s">
        <v>78</v>
      </c>
      <c r="R462" s="1" t="s">
        <v>82</v>
      </c>
      <c r="S462" s="1" t="s">
        <v>78</v>
      </c>
      <c r="T462" s="1" t="s">
        <v>87</v>
      </c>
      <c r="U462" s="1" t="s">
        <v>114</v>
      </c>
      <c r="V462" s="1" t="s">
        <v>89</v>
      </c>
      <c r="W462" s="1" t="s">
        <v>90</v>
      </c>
      <c r="X462" s="1" t="s">
        <v>87</v>
      </c>
      <c r="Y462">
        <v>0</v>
      </c>
      <c r="Z462">
        <v>0</v>
      </c>
      <c r="AA462" s="1" t="s">
        <v>82</v>
      </c>
      <c r="AB462">
        <v>0</v>
      </c>
      <c r="AC462" s="1" t="s">
        <v>1747</v>
      </c>
      <c r="AD462">
        <v>1</v>
      </c>
      <c r="AE462" s="1" t="s">
        <v>78</v>
      </c>
      <c r="AF462">
        <v>0</v>
      </c>
      <c r="AG462" s="1" t="s">
        <v>78</v>
      </c>
      <c r="AH462" s="1" t="s">
        <v>82</v>
      </c>
      <c r="AI462" s="1" t="s">
        <v>82</v>
      </c>
      <c r="AJ462" s="1" t="s">
        <v>78</v>
      </c>
      <c r="AK462" s="1" t="s">
        <v>82</v>
      </c>
      <c r="AL462" s="1" t="s">
        <v>82</v>
      </c>
      <c r="AM462" s="1" t="s">
        <v>82</v>
      </c>
      <c r="AN462" s="1" t="s">
        <v>93</v>
      </c>
      <c r="AO462">
        <v>184</v>
      </c>
    </row>
    <row r="463" spans="1:41" x14ac:dyDescent="0.25">
      <c r="A463">
        <v>699</v>
      </c>
      <c r="B463" s="1" t="s">
        <v>1741</v>
      </c>
      <c r="C463" s="2">
        <v>44439.907314814816</v>
      </c>
      <c r="D463" s="1" t="s">
        <v>1769</v>
      </c>
      <c r="E463">
        <v>634</v>
      </c>
      <c r="F463" s="1" t="s">
        <v>154</v>
      </c>
      <c r="G463" s="1" t="s">
        <v>134</v>
      </c>
      <c r="H463" s="1" t="s">
        <v>106</v>
      </c>
      <c r="I463" s="1" t="s">
        <v>1747</v>
      </c>
      <c r="J463" s="1" t="s">
        <v>82</v>
      </c>
      <c r="K463" s="1" t="s">
        <v>1747</v>
      </c>
      <c r="L463" s="1" t="s">
        <v>1747</v>
      </c>
      <c r="M463" s="1" t="s">
        <v>1747</v>
      </c>
      <c r="N463" s="1" t="s">
        <v>1744</v>
      </c>
      <c r="O463" s="1" t="s">
        <v>1770</v>
      </c>
      <c r="P463" s="1" t="s">
        <v>176</v>
      </c>
      <c r="Q463" s="1" t="s">
        <v>78</v>
      </c>
      <c r="R463" s="1" t="s">
        <v>82</v>
      </c>
      <c r="S463" s="1" t="s">
        <v>78</v>
      </c>
      <c r="T463" s="1" t="s">
        <v>87</v>
      </c>
      <c r="U463" s="1" t="s">
        <v>114</v>
      </c>
      <c r="V463" s="1" t="s">
        <v>89</v>
      </c>
      <c r="W463" s="1" t="s">
        <v>90</v>
      </c>
      <c r="X463" s="1" t="s">
        <v>87</v>
      </c>
      <c r="Y463">
        <v>0</v>
      </c>
      <c r="Z463">
        <v>0</v>
      </c>
      <c r="AA463" s="1" t="s">
        <v>82</v>
      </c>
      <c r="AB463">
        <v>0</v>
      </c>
      <c r="AC463" s="1" t="s">
        <v>1747</v>
      </c>
      <c r="AD463">
        <v>1</v>
      </c>
      <c r="AE463" s="1" t="s">
        <v>78</v>
      </c>
      <c r="AF463">
        <v>0</v>
      </c>
      <c r="AG463" s="1" t="s">
        <v>78</v>
      </c>
      <c r="AH463" s="1" t="s">
        <v>82</v>
      </c>
      <c r="AI463" s="1" t="s">
        <v>82</v>
      </c>
      <c r="AJ463" s="1" t="s">
        <v>78</v>
      </c>
      <c r="AK463" s="1" t="s">
        <v>82</v>
      </c>
      <c r="AL463" s="1" t="s">
        <v>82</v>
      </c>
      <c r="AM463" s="1" t="s">
        <v>82</v>
      </c>
      <c r="AN463" s="1" t="s">
        <v>93</v>
      </c>
      <c r="AO463">
        <v>184</v>
      </c>
    </row>
    <row r="464" spans="1:41" x14ac:dyDescent="0.25">
      <c r="A464">
        <v>700</v>
      </c>
      <c r="B464" s="1" t="s">
        <v>1741</v>
      </c>
      <c r="C464" s="2">
        <v>44439.907314814816</v>
      </c>
      <c r="D464" s="1" t="s">
        <v>1771</v>
      </c>
      <c r="E464">
        <v>634</v>
      </c>
      <c r="F464" s="1" t="s">
        <v>154</v>
      </c>
      <c r="G464" s="1" t="s">
        <v>134</v>
      </c>
      <c r="H464" s="1" t="s">
        <v>106</v>
      </c>
      <c r="I464" s="1" t="s">
        <v>1747</v>
      </c>
      <c r="J464" s="1" t="s">
        <v>82</v>
      </c>
      <c r="K464" s="1" t="s">
        <v>1747</v>
      </c>
      <c r="L464" s="1" t="s">
        <v>1747</v>
      </c>
      <c r="M464" s="1" t="s">
        <v>1747</v>
      </c>
      <c r="N464" s="1" t="s">
        <v>1744</v>
      </c>
      <c r="O464" s="1" t="s">
        <v>1772</v>
      </c>
      <c r="P464" s="1" t="s">
        <v>176</v>
      </c>
      <c r="Q464" s="1" t="s">
        <v>78</v>
      </c>
      <c r="R464" s="1" t="s">
        <v>82</v>
      </c>
      <c r="S464" s="1" t="s">
        <v>78</v>
      </c>
      <c r="T464" s="1" t="s">
        <v>87</v>
      </c>
      <c r="U464" s="1" t="s">
        <v>114</v>
      </c>
      <c r="V464" s="1" t="s">
        <v>89</v>
      </c>
      <c r="W464" s="1" t="s">
        <v>90</v>
      </c>
      <c r="X464" s="1" t="s">
        <v>87</v>
      </c>
      <c r="Y464">
        <v>0</v>
      </c>
      <c r="Z464">
        <v>0</v>
      </c>
      <c r="AA464" s="1" t="s">
        <v>82</v>
      </c>
      <c r="AB464">
        <v>0</v>
      </c>
      <c r="AC464" s="1" t="s">
        <v>1747</v>
      </c>
      <c r="AD464">
        <v>1</v>
      </c>
      <c r="AE464" s="1" t="s">
        <v>78</v>
      </c>
      <c r="AF464">
        <v>0</v>
      </c>
      <c r="AG464" s="1" t="s">
        <v>78</v>
      </c>
      <c r="AH464" s="1" t="s">
        <v>82</v>
      </c>
      <c r="AI464" s="1" t="s">
        <v>82</v>
      </c>
      <c r="AJ464" s="1" t="s">
        <v>78</v>
      </c>
      <c r="AK464" s="1" t="s">
        <v>82</v>
      </c>
      <c r="AL464" s="1" t="s">
        <v>82</v>
      </c>
      <c r="AM464" s="1" t="s">
        <v>82</v>
      </c>
      <c r="AN464" s="1" t="s">
        <v>93</v>
      </c>
      <c r="AO464">
        <v>184</v>
      </c>
    </row>
    <row r="465" spans="1:41" x14ac:dyDescent="0.25">
      <c r="A465">
        <v>701</v>
      </c>
      <c r="B465" s="1" t="s">
        <v>1741</v>
      </c>
      <c r="C465" s="2">
        <v>44459.558020833334</v>
      </c>
      <c r="D465" s="1" t="s">
        <v>1773</v>
      </c>
      <c r="E465">
        <v>634</v>
      </c>
      <c r="F465" s="1" t="s">
        <v>154</v>
      </c>
      <c r="G465" s="1" t="s">
        <v>134</v>
      </c>
      <c r="H465" s="1" t="s">
        <v>106</v>
      </c>
      <c r="I465" s="1" t="s">
        <v>1747</v>
      </c>
      <c r="J465" s="1" t="s">
        <v>82</v>
      </c>
      <c r="K465" s="1" t="s">
        <v>1747</v>
      </c>
      <c r="L465" s="1" t="s">
        <v>1747</v>
      </c>
      <c r="M465" s="1" t="s">
        <v>1747</v>
      </c>
      <c r="N465" s="1" t="s">
        <v>1744</v>
      </c>
      <c r="O465" s="1" t="s">
        <v>1774</v>
      </c>
      <c r="P465" s="1" t="s">
        <v>176</v>
      </c>
      <c r="Q465" s="1" t="s">
        <v>78</v>
      </c>
      <c r="R465" s="1" t="s">
        <v>82</v>
      </c>
      <c r="S465" s="1" t="s">
        <v>78</v>
      </c>
      <c r="T465" s="1" t="s">
        <v>87</v>
      </c>
      <c r="U465" s="1" t="s">
        <v>114</v>
      </c>
      <c r="V465" s="1" t="s">
        <v>89</v>
      </c>
      <c r="W465" s="1" t="s">
        <v>437</v>
      </c>
      <c r="X465" s="1" t="s">
        <v>87</v>
      </c>
      <c r="Y465">
        <v>0</v>
      </c>
      <c r="Z465">
        <v>0</v>
      </c>
      <c r="AA465" s="1" t="s">
        <v>82</v>
      </c>
      <c r="AB465">
        <v>0</v>
      </c>
      <c r="AC465" s="1" t="s">
        <v>1747</v>
      </c>
      <c r="AD465">
        <v>1</v>
      </c>
      <c r="AE465" s="1" t="s">
        <v>78</v>
      </c>
      <c r="AF465">
        <v>0</v>
      </c>
      <c r="AG465" s="1" t="s">
        <v>78</v>
      </c>
      <c r="AH465" s="1" t="s">
        <v>82</v>
      </c>
      <c r="AI465" s="1" t="s">
        <v>82</v>
      </c>
      <c r="AJ465" s="1" t="s">
        <v>78</v>
      </c>
      <c r="AK465" s="1" t="s">
        <v>82</v>
      </c>
      <c r="AL465" s="1" t="s">
        <v>82</v>
      </c>
      <c r="AM465" s="1" t="s">
        <v>82</v>
      </c>
      <c r="AN465" s="1" t="s">
        <v>93</v>
      </c>
      <c r="AO465">
        <v>184</v>
      </c>
    </row>
    <row r="466" spans="1:41" x14ac:dyDescent="0.25">
      <c r="A466">
        <v>51</v>
      </c>
      <c r="B466" s="1" t="s">
        <v>153</v>
      </c>
      <c r="C466" s="2">
        <v>44221.830972222226</v>
      </c>
      <c r="D466" s="1" t="s">
        <v>1775</v>
      </c>
      <c r="E466">
        <v>56</v>
      </c>
      <c r="F466" s="1" t="s">
        <v>154</v>
      </c>
      <c r="G466" s="1" t="s">
        <v>82</v>
      </c>
      <c r="H466" s="1" t="s">
        <v>106</v>
      </c>
      <c r="I466" s="1" t="s">
        <v>1776</v>
      </c>
      <c r="J466" s="1" t="s">
        <v>82</v>
      </c>
      <c r="K466" s="1" t="s">
        <v>82</v>
      </c>
      <c r="L466" s="1" t="s">
        <v>82</v>
      </c>
      <c r="M466" s="1" t="s">
        <v>1776</v>
      </c>
      <c r="N466" s="1" t="s">
        <v>1777</v>
      </c>
      <c r="O466" s="1" t="s">
        <v>1348</v>
      </c>
      <c r="P466" s="1" t="s">
        <v>1778</v>
      </c>
      <c r="Q466" s="1" t="s">
        <v>82</v>
      </c>
      <c r="R466" s="1" t="s">
        <v>82</v>
      </c>
      <c r="S466" s="1" t="s">
        <v>82</v>
      </c>
      <c r="T466" s="1" t="s">
        <v>102</v>
      </c>
      <c r="U466" s="1" t="s">
        <v>88</v>
      </c>
      <c r="V466" s="1" t="s">
        <v>1521</v>
      </c>
      <c r="W466" s="1" t="s">
        <v>90</v>
      </c>
      <c r="X466" s="1" t="s">
        <v>87</v>
      </c>
      <c r="Y466">
        <v>0</v>
      </c>
      <c r="Z466">
        <v>0</v>
      </c>
      <c r="AA466" s="1" t="s">
        <v>82</v>
      </c>
      <c r="AB466">
        <v>3310</v>
      </c>
      <c r="AC466" s="1" t="s">
        <v>1779</v>
      </c>
      <c r="AD466">
        <v>1</v>
      </c>
      <c r="AE466" s="1" t="s">
        <v>78</v>
      </c>
      <c r="AF466">
        <v>2500</v>
      </c>
      <c r="AG466" s="1" t="s">
        <v>82</v>
      </c>
      <c r="AH466" s="1" t="s">
        <v>82</v>
      </c>
      <c r="AI466" s="1" t="s">
        <v>82</v>
      </c>
      <c r="AJ466" s="1" t="s">
        <v>82</v>
      </c>
      <c r="AK466" s="1" t="s">
        <v>2030</v>
      </c>
      <c r="AL466" s="1" t="s">
        <v>82</v>
      </c>
      <c r="AM466" s="1" t="s">
        <v>82</v>
      </c>
      <c r="AN466" s="1" t="s">
        <v>93</v>
      </c>
      <c r="AO466">
        <v>173</v>
      </c>
    </row>
    <row r="467" spans="1:41" x14ac:dyDescent="0.25">
      <c r="A467">
        <v>153</v>
      </c>
      <c r="B467" s="1" t="s">
        <v>77</v>
      </c>
      <c r="C467" s="2">
        <v>44419.322418981479</v>
      </c>
      <c r="D467" s="1" t="s">
        <v>1780</v>
      </c>
      <c r="E467">
        <v>64</v>
      </c>
      <c r="F467" s="1" t="s">
        <v>79</v>
      </c>
      <c r="G467" s="1" t="s">
        <v>78</v>
      </c>
      <c r="H467" s="1" t="s">
        <v>106</v>
      </c>
      <c r="I467" s="1" t="s">
        <v>256</v>
      </c>
      <c r="J467" s="1" t="s">
        <v>82</v>
      </c>
      <c r="K467" s="1" t="s">
        <v>83</v>
      </c>
      <c r="L467" s="1" t="s">
        <v>83</v>
      </c>
      <c r="M467" s="1" t="s">
        <v>456</v>
      </c>
      <c r="N467" s="1" t="s">
        <v>1780</v>
      </c>
      <c r="O467" s="1" t="s">
        <v>85</v>
      </c>
      <c r="P467" s="1" t="s">
        <v>1781</v>
      </c>
      <c r="Q467" s="1" t="s">
        <v>1782</v>
      </c>
      <c r="R467" s="1" t="s">
        <v>1783</v>
      </c>
      <c r="S467" s="1" t="s">
        <v>78</v>
      </c>
      <c r="T467" s="1" t="s">
        <v>87</v>
      </c>
      <c r="U467" s="1" t="s">
        <v>114</v>
      </c>
      <c r="V467" s="1" t="s">
        <v>89</v>
      </c>
      <c r="W467" s="1" t="s">
        <v>90</v>
      </c>
      <c r="X467" s="1" t="s">
        <v>87</v>
      </c>
      <c r="Y467">
        <v>0</v>
      </c>
      <c r="Z467">
        <v>0</v>
      </c>
      <c r="AA467" s="1" t="s">
        <v>82</v>
      </c>
      <c r="AB467">
        <v>1470.95</v>
      </c>
      <c r="AC467" s="1" t="s">
        <v>91</v>
      </c>
      <c r="AD467">
        <v>1</v>
      </c>
      <c r="AE467" s="1" t="s">
        <v>78</v>
      </c>
      <c r="AF467">
        <v>1983.47</v>
      </c>
      <c r="AG467" s="1" t="s">
        <v>78</v>
      </c>
      <c r="AH467" s="1" t="s">
        <v>82</v>
      </c>
      <c r="AI467" s="1" t="s">
        <v>89</v>
      </c>
      <c r="AJ467" s="1" t="s">
        <v>92</v>
      </c>
      <c r="AK467" s="1" t="s">
        <v>82</v>
      </c>
      <c r="AL467" s="1" t="s">
        <v>82</v>
      </c>
      <c r="AM467" s="1" t="s">
        <v>82</v>
      </c>
      <c r="AN467" s="1" t="s">
        <v>93</v>
      </c>
      <c r="AO467">
        <v>587</v>
      </c>
    </row>
    <row r="468" spans="1:41" x14ac:dyDescent="0.25">
      <c r="A468">
        <v>357</v>
      </c>
      <c r="B468" s="1" t="s">
        <v>153</v>
      </c>
      <c r="C468" s="2">
        <v>44074.675578703704</v>
      </c>
      <c r="D468" s="1" t="s">
        <v>1784</v>
      </c>
      <c r="E468">
        <v>23</v>
      </c>
      <c r="F468" s="1" t="s">
        <v>94</v>
      </c>
      <c r="G468" s="1" t="s">
        <v>117</v>
      </c>
      <c r="H468" s="1" t="s">
        <v>106</v>
      </c>
      <c r="I468" s="1" t="s">
        <v>1785</v>
      </c>
      <c r="J468" s="1" t="s">
        <v>82</v>
      </c>
      <c r="K468" s="1" t="s">
        <v>82</v>
      </c>
      <c r="L468" s="1" t="s">
        <v>1785</v>
      </c>
      <c r="M468" s="1" t="s">
        <v>630</v>
      </c>
      <c r="N468" s="1" t="s">
        <v>1786</v>
      </c>
      <c r="O468" s="1" t="s">
        <v>543</v>
      </c>
      <c r="P468" s="1" t="s">
        <v>101</v>
      </c>
      <c r="Q468" s="1" t="s">
        <v>82</v>
      </c>
      <c r="R468" s="1" t="s">
        <v>82</v>
      </c>
      <c r="S468" s="1" t="s">
        <v>82</v>
      </c>
      <c r="T468" s="1" t="s">
        <v>87</v>
      </c>
      <c r="U468" s="1" t="s">
        <v>88</v>
      </c>
      <c r="V468" s="1" t="s">
        <v>82</v>
      </c>
      <c r="W468" s="1" t="s">
        <v>90</v>
      </c>
      <c r="X468" s="1" t="s">
        <v>87</v>
      </c>
      <c r="Y468">
        <v>0</v>
      </c>
      <c r="Z468">
        <v>0</v>
      </c>
      <c r="AA468" s="1" t="s">
        <v>82</v>
      </c>
      <c r="AB468">
        <v>1850</v>
      </c>
      <c r="AC468" s="1" t="s">
        <v>1787</v>
      </c>
      <c r="AD468">
        <v>1</v>
      </c>
      <c r="AE468" s="1" t="s">
        <v>78</v>
      </c>
      <c r="AF468">
        <v>2454</v>
      </c>
      <c r="AG468" s="1" t="s">
        <v>82</v>
      </c>
      <c r="AH468" s="1" t="s">
        <v>82</v>
      </c>
      <c r="AI468" s="1" t="s">
        <v>82</v>
      </c>
      <c r="AJ468" s="1" t="s">
        <v>1788</v>
      </c>
      <c r="AK468" s="1" t="s">
        <v>82</v>
      </c>
      <c r="AL468" s="1" t="s">
        <v>82</v>
      </c>
      <c r="AM468" s="1" t="s">
        <v>82</v>
      </c>
      <c r="AN468" s="1" t="s">
        <v>93</v>
      </c>
      <c r="AO468">
        <v>238</v>
      </c>
    </row>
    <row r="469" spans="1:41" x14ac:dyDescent="0.25">
      <c r="A469">
        <v>131</v>
      </c>
      <c r="B469" s="1" t="s">
        <v>181</v>
      </c>
      <c r="C469" s="2">
        <v>44350.489259259259</v>
      </c>
      <c r="D469" s="1" t="s">
        <v>2081</v>
      </c>
      <c r="E469">
        <v>151</v>
      </c>
      <c r="F469" s="1" t="s">
        <v>79</v>
      </c>
      <c r="G469" s="1" t="s">
        <v>78</v>
      </c>
      <c r="H469" s="1" t="s">
        <v>141</v>
      </c>
      <c r="I469" s="1" t="s">
        <v>1789</v>
      </c>
      <c r="J469" s="1" t="s">
        <v>1790</v>
      </c>
      <c r="K469" s="1" t="s">
        <v>82</v>
      </c>
      <c r="L469" s="1" t="s">
        <v>1791</v>
      </c>
      <c r="M469" s="1" t="s">
        <v>82</v>
      </c>
      <c r="N469" s="1" t="s">
        <v>2082</v>
      </c>
      <c r="O469" s="1" t="s">
        <v>2021</v>
      </c>
      <c r="P469" s="1" t="s">
        <v>1792</v>
      </c>
      <c r="Q469" s="1" t="s">
        <v>78</v>
      </c>
      <c r="R469" s="1" t="s">
        <v>78</v>
      </c>
      <c r="S469" s="1" t="s">
        <v>78</v>
      </c>
      <c r="T469" s="1" t="s">
        <v>102</v>
      </c>
      <c r="U469" s="1" t="s">
        <v>114</v>
      </c>
      <c r="V469" s="1" t="s">
        <v>1793</v>
      </c>
      <c r="W469" s="1" t="s">
        <v>90</v>
      </c>
      <c r="X469" s="1" t="s">
        <v>102</v>
      </c>
      <c r="Y469">
        <v>1</v>
      </c>
      <c r="Z469">
        <v>0</v>
      </c>
      <c r="AA469" s="1" t="s">
        <v>82</v>
      </c>
      <c r="AB469">
        <v>1619.26</v>
      </c>
      <c r="AC469" s="1" t="s">
        <v>1625</v>
      </c>
      <c r="AD469">
        <v>1</v>
      </c>
      <c r="AE469" s="1" t="s">
        <v>78</v>
      </c>
      <c r="AF469">
        <v>0</v>
      </c>
      <c r="AG469" s="1" t="s">
        <v>78</v>
      </c>
      <c r="AH469" s="1" t="s">
        <v>82</v>
      </c>
      <c r="AI469" s="1" t="s">
        <v>82</v>
      </c>
      <c r="AJ469" s="1" t="s">
        <v>82</v>
      </c>
      <c r="AK469" s="1" t="s">
        <v>82</v>
      </c>
      <c r="AL469" s="1" t="s">
        <v>82</v>
      </c>
      <c r="AM469" s="1" t="s">
        <v>82</v>
      </c>
      <c r="AN469" s="1" t="s">
        <v>93</v>
      </c>
      <c r="AO469">
        <v>71</v>
      </c>
    </row>
    <row r="470" spans="1:41" x14ac:dyDescent="0.25">
      <c r="A470">
        <v>132</v>
      </c>
      <c r="B470" s="1" t="s">
        <v>181</v>
      </c>
      <c r="C470" s="2">
        <v>44350.489490740743</v>
      </c>
      <c r="D470" s="1" t="s">
        <v>2083</v>
      </c>
      <c r="E470">
        <v>151</v>
      </c>
      <c r="F470" s="1" t="s">
        <v>79</v>
      </c>
      <c r="G470" s="1" t="s">
        <v>78</v>
      </c>
      <c r="H470" s="1" t="s">
        <v>141</v>
      </c>
      <c r="I470" s="1" t="s">
        <v>1789</v>
      </c>
      <c r="J470" s="1" t="s">
        <v>1790</v>
      </c>
      <c r="K470" s="1" t="s">
        <v>82</v>
      </c>
      <c r="L470" s="1" t="s">
        <v>1791</v>
      </c>
      <c r="M470" s="1" t="s">
        <v>82</v>
      </c>
      <c r="N470" s="1" t="s">
        <v>2082</v>
      </c>
      <c r="O470" s="1" t="s">
        <v>2021</v>
      </c>
      <c r="P470" s="1" t="s">
        <v>1794</v>
      </c>
      <c r="Q470" s="1" t="s">
        <v>78</v>
      </c>
      <c r="R470" s="1" t="s">
        <v>78</v>
      </c>
      <c r="S470" s="1" t="s">
        <v>78</v>
      </c>
      <c r="T470" s="1" t="s">
        <v>102</v>
      </c>
      <c r="U470" s="1" t="s">
        <v>114</v>
      </c>
      <c r="V470" s="1" t="s">
        <v>1793</v>
      </c>
      <c r="W470" s="1" t="s">
        <v>90</v>
      </c>
      <c r="X470" s="1" t="s">
        <v>102</v>
      </c>
      <c r="Y470">
        <v>1</v>
      </c>
      <c r="Z470">
        <v>0</v>
      </c>
      <c r="AA470" s="1" t="s">
        <v>82</v>
      </c>
      <c r="AB470">
        <v>1619.26</v>
      </c>
      <c r="AC470" s="1" t="s">
        <v>1625</v>
      </c>
      <c r="AD470">
        <v>1</v>
      </c>
      <c r="AE470" s="1" t="s">
        <v>78</v>
      </c>
      <c r="AF470">
        <v>0</v>
      </c>
      <c r="AG470" s="1" t="s">
        <v>78</v>
      </c>
      <c r="AH470" s="1" t="s">
        <v>82</v>
      </c>
      <c r="AI470" s="1" t="s">
        <v>82</v>
      </c>
      <c r="AJ470" s="1" t="s">
        <v>82</v>
      </c>
      <c r="AK470" s="1" t="s">
        <v>82</v>
      </c>
      <c r="AL470" s="1" t="s">
        <v>82</v>
      </c>
      <c r="AM470" s="1" t="s">
        <v>82</v>
      </c>
      <c r="AN470" s="1" t="s">
        <v>93</v>
      </c>
      <c r="AO470">
        <v>71</v>
      </c>
    </row>
    <row r="471" spans="1:41" x14ac:dyDescent="0.25">
      <c r="A471">
        <v>247</v>
      </c>
      <c r="B471" s="1" t="s">
        <v>128</v>
      </c>
      <c r="C471" s="2">
        <v>44272.706307870372</v>
      </c>
      <c r="D471" s="1" t="s">
        <v>1795</v>
      </c>
      <c r="E471">
        <v>65</v>
      </c>
      <c r="F471" s="1" t="s">
        <v>79</v>
      </c>
      <c r="G471" s="1" t="s">
        <v>82</v>
      </c>
      <c r="H471" s="1" t="s">
        <v>141</v>
      </c>
      <c r="I471" s="1" t="s">
        <v>1796</v>
      </c>
      <c r="J471" s="1" t="s">
        <v>1797</v>
      </c>
      <c r="K471" s="1" t="s">
        <v>108</v>
      </c>
      <c r="L471" s="1" t="s">
        <v>109</v>
      </c>
      <c r="M471" s="1" t="s">
        <v>82</v>
      </c>
      <c r="N471" s="1" t="s">
        <v>1798</v>
      </c>
      <c r="O471" s="1" t="s">
        <v>85</v>
      </c>
      <c r="P471" s="1" t="s">
        <v>138</v>
      </c>
      <c r="Q471" s="1" t="s">
        <v>82</v>
      </c>
      <c r="R471" s="1" t="s">
        <v>138</v>
      </c>
      <c r="S471" s="1" t="s">
        <v>82</v>
      </c>
      <c r="T471" s="1" t="s">
        <v>102</v>
      </c>
      <c r="U471" s="1" t="s">
        <v>114</v>
      </c>
      <c r="V471" s="1" t="s">
        <v>612</v>
      </c>
      <c r="W471" s="1" t="s">
        <v>90</v>
      </c>
      <c r="X471" s="1" t="s">
        <v>102</v>
      </c>
      <c r="Y471">
        <v>0</v>
      </c>
      <c r="Z471">
        <v>0</v>
      </c>
      <c r="AA471" s="1" t="s">
        <v>82</v>
      </c>
      <c r="AB471">
        <v>1470.95</v>
      </c>
      <c r="AC471" s="1" t="s">
        <v>115</v>
      </c>
      <c r="AD471">
        <v>1</v>
      </c>
      <c r="AE471" s="1" t="s">
        <v>78</v>
      </c>
      <c r="AF471">
        <v>0</v>
      </c>
      <c r="AG471" s="1" t="s">
        <v>82</v>
      </c>
      <c r="AH471" s="1" t="s">
        <v>82</v>
      </c>
      <c r="AI471" s="1" t="s">
        <v>89</v>
      </c>
      <c r="AJ471" s="1" t="s">
        <v>116</v>
      </c>
      <c r="AK471" s="1" t="s">
        <v>2084</v>
      </c>
      <c r="AL471" s="1" t="s">
        <v>82</v>
      </c>
      <c r="AM471" s="1" t="s">
        <v>82</v>
      </c>
      <c r="AN471" s="1" t="s">
        <v>93</v>
      </c>
      <c r="AO471">
        <v>336</v>
      </c>
    </row>
    <row r="472" spans="1:41" x14ac:dyDescent="0.25">
      <c r="A472">
        <v>1</v>
      </c>
      <c r="B472" s="1" t="s">
        <v>153</v>
      </c>
      <c r="C472" s="2">
        <v>44081.44939814815</v>
      </c>
      <c r="D472" s="1" t="s">
        <v>1799</v>
      </c>
      <c r="E472">
        <v>625</v>
      </c>
      <c r="F472" s="1" t="s">
        <v>154</v>
      </c>
      <c r="G472" s="1" t="s">
        <v>82</v>
      </c>
      <c r="H472" s="1" t="s">
        <v>106</v>
      </c>
      <c r="I472" s="1" t="s">
        <v>1579</v>
      </c>
      <c r="J472" s="1" t="s">
        <v>82</v>
      </c>
      <c r="K472" s="1" t="s">
        <v>82</v>
      </c>
      <c r="L472" s="1" t="s">
        <v>82</v>
      </c>
      <c r="M472" s="1" t="s">
        <v>1579</v>
      </c>
      <c r="N472" s="1" t="s">
        <v>1800</v>
      </c>
      <c r="O472" s="1" t="s">
        <v>1801</v>
      </c>
      <c r="P472" s="1" t="s">
        <v>1802</v>
      </c>
      <c r="Q472" s="1" t="s">
        <v>82</v>
      </c>
      <c r="R472" s="1" t="s">
        <v>82</v>
      </c>
      <c r="S472" s="1" t="s">
        <v>82</v>
      </c>
      <c r="T472" s="1" t="s">
        <v>87</v>
      </c>
      <c r="U472" s="1" t="s">
        <v>88</v>
      </c>
      <c r="V472" s="1" t="s">
        <v>2085</v>
      </c>
      <c r="W472" s="1" t="s">
        <v>90</v>
      </c>
      <c r="X472" s="1" t="s">
        <v>87</v>
      </c>
      <c r="Y472">
        <v>0</v>
      </c>
      <c r="Z472">
        <v>0</v>
      </c>
      <c r="AA472" s="1" t="s">
        <v>82</v>
      </c>
      <c r="AB472">
        <v>1800</v>
      </c>
      <c r="AC472" s="1" t="s">
        <v>82</v>
      </c>
      <c r="AD472">
        <v>1</v>
      </c>
      <c r="AE472" s="1" t="s">
        <v>78</v>
      </c>
      <c r="AF472">
        <v>800</v>
      </c>
      <c r="AG472" s="1" t="s">
        <v>82</v>
      </c>
      <c r="AH472" s="1" t="s">
        <v>82</v>
      </c>
      <c r="AI472" s="1" t="s">
        <v>82</v>
      </c>
      <c r="AJ472" s="1" t="s">
        <v>82</v>
      </c>
      <c r="AK472" s="1" t="s">
        <v>82</v>
      </c>
      <c r="AL472" s="1" t="s">
        <v>82</v>
      </c>
      <c r="AM472" s="1" t="s">
        <v>82</v>
      </c>
      <c r="AN472" s="1" t="s">
        <v>93</v>
      </c>
      <c r="AO472">
        <v>1</v>
      </c>
    </row>
    <row r="473" spans="1:41" x14ac:dyDescent="0.25">
      <c r="A473">
        <v>2</v>
      </c>
      <c r="B473" s="1" t="s">
        <v>77</v>
      </c>
      <c r="C473" s="2">
        <v>44431.364675925928</v>
      </c>
      <c r="D473" s="1" t="s">
        <v>1803</v>
      </c>
      <c r="E473">
        <v>22</v>
      </c>
      <c r="F473" s="1" t="s">
        <v>94</v>
      </c>
      <c r="G473" s="1" t="s">
        <v>78</v>
      </c>
      <c r="H473" s="1" t="s">
        <v>106</v>
      </c>
      <c r="I473" s="1" t="s">
        <v>1804</v>
      </c>
      <c r="J473" s="1" t="s">
        <v>1805</v>
      </c>
      <c r="K473" s="1" t="s">
        <v>82</v>
      </c>
      <c r="L473" s="1" t="s">
        <v>1806</v>
      </c>
      <c r="M473" s="1" t="s">
        <v>1805</v>
      </c>
      <c r="N473" s="1" t="s">
        <v>1800</v>
      </c>
      <c r="O473" s="1" t="s">
        <v>1807</v>
      </c>
      <c r="P473" s="1" t="s">
        <v>1808</v>
      </c>
      <c r="Q473" s="1" t="s">
        <v>78</v>
      </c>
      <c r="R473" s="1" t="s">
        <v>78</v>
      </c>
      <c r="S473" s="1" t="s">
        <v>78</v>
      </c>
      <c r="T473" s="1" t="s">
        <v>102</v>
      </c>
      <c r="U473" s="1" t="s">
        <v>114</v>
      </c>
      <c r="V473" s="1" t="s">
        <v>903</v>
      </c>
      <c r="W473" s="1" t="s">
        <v>90</v>
      </c>
      <c r="X473" s="1" t="s">
        <v>87</v>
      </c>
      <c r="Y473">
        <v>0</v>
      </c>
      <c r="Z473">
        <v>0</v>
      </c>
      <c r="AA473" s="1" t="s">
        <v>82</v>
      </c>
      <c r="AB473">
        <v>1652</v>
      </c>
      <c r="AC473" s="1" t="s">
        <v>1806</v>
      </c>
      <c r="AD473">
        <v>1</v>
      </c>
      <c r="AE473" s="1" t="s">
        <v>78</v>
      </c>
      <c r="AF473">
        <v>330.56</v>
      </c>
      <c r="AG473" s="1" t="s">
        <v>78</v>
      </c>
      <c r="AH473" s="1" t="s">
        <v>82</v>
      </c>
      <c r="AI473" s="1" t="s">
        <v>82</v>
      </c>
      <c r="AJ473" s="1" t="s">
        <v>82</v>
      </c>
      <c r="AK473" s="1" t="s">
        <v>82</v>
      </c>
      <c r="AL473" s="1" t="s">
        <v>82</v>
      </c>
      <c r="AM473" s="1" t="s">
        <v>82</v>
      </c>
      <c r="AN473" s="1" t="s">
        <v>93</v>
      </c>
      <c r="AO473">
        <v>1</v>
      </c>
    </row>
    <row r="474" spans="1:41" x14ac:dyDescent="0.25">
      <c r="A474">
        <v>4</v>
      </c>
      <c r="B474" s="1" t="s">
        <v>77</v>
      </c>
      <c r="C474" s="2">
        <v>44399.352083333331</v>
      </c>
      <c r="D474" s="1" t="s">
        <v>1809</v>
      </c>
      <c r="E474">
        <v>22</v>
      </c>
      <c r="F474" s="1" t="s">
        <v>94</v>
      </c>
      <c r="G474" s="1" t="s">
        <v>78</v>
      </c>
      <c r="H474" s="1" t="s">
        <v>106</v>
      </c>
      <c r="I474" s="1" t="s">
        <v>1810</v>
      </c>
      <c r="J474" s="1" t="s">
        <v>1811</v>
      </c>
      <c r="K474" s="1" t="s">
        <v>82</v>
      </c>
      <c r="L474" s="1" t="s">
        <v>1804</v>
      </c>
      <c r="M474" s="1" t="s">
        <v>1812</v>
      </c>
      <c r="N474" s="1" t="s">
        <v>1800</v>
      </c>
      <c r="O474" s="1" t="s">
        <v>1813</v>
      </c>
      <c r="P474" s="1" t="s">
        <v>1814</v>
      </c>
      <c r="Q474" s="1" t="s">
        <v>78</v>
      </c>
      <c r="R474" s="1" t="s">
        <v>78</v>
      </c>
      <c r="S474" s="1" t="s">
        <v>78</v>
      </c>
      <c r="T474" s="1" t="s">
        <v>102</v>
      </c>
      <c r="U474" s="1" t="s">
        <v>114</v>
      </c>
      <c r="V474" s="1" t="s">
        <v>2086</v>
      </c>
      <c r="W474" s="1" t="s">
        <v>90</v>
      </c>
      <c r="X474" s="1" t="s">
        <v>87</v>
      </c>
      <c r="Y474">
        <v>0</v>
      </c>
      <c r="Z474">
        <v>0</v>
      </c>
      <c r="AA474" s="1" t="s">
        <v>82</v>
      </c>
      <c r="AB474">
        <v>1652</v>
      </c>
      <c r="AC474" s="1" t="s">
        <v>1804</v>
      </c>
      <c r="AD474">
        <v>1</v>
      </c>
      <c r="AE474" s="1" t="s">
        <v>78</v>
      </c>
      <c r="AF474">
        <v>330.56</v>
      </c>
      <c r="AG474" s="1" t="s">
        <v>78</v>
      </c>
      <c r="AH474" s="1" t="s">
        <v>82</v>
      </c>
      <c r="AI474" s="1" t="s">
        <v>82</v>
      </c>
      <c r="AJ474" s="1" t="s">
        <v>82</v>
      </c>
      <c r="AK474" s="1" t="s">
        <v>82</v>
      </c>
      <c r="AL474" s="1" t="s">
        <v>82</v>
      </c>
      <c r="AM474" s="1" t="s">
        <v>82</v>
      </c>
      <c r="AN474" s="1" t="s">
        <v>93</v>
      </c>
      <c r="AO474">
        <v>1</v>
      </c>
    </row>
    <row r="475" spans="1:41" x14ac:dyDescent="0.25">
      <c r="A475">
        <v>676</v>
      </c>
      <c r="B475" s="1" t="s">
        <v>153</v>
      </c>
      <c r="C475" s="2">
        <v>44280.787094907406</v>
      </c>
      <c r="D475" s="1" t="s">
        <v>1815</v>
      </c>
      <c r="E475">
        <v>629</v>
      </c>
      <c r="F475" s="1" t="s">
        <v>94</v>
      </c>
      <c r="G475" s="1" t="s">
        <v>82</v>
      </c>
      <c r="H475" s="1" t="s">
        <v>122</v>
      </c>
      <c r="I475" s="1" t="s">
        <v>82</v>
      </c>
      <c r="J475" s="1" t="s">
        <v>82</v>
      </c>
      <c r="K475" s="1" t="s">
        <v>131</v>
      </c>
      <c r="L475" s="1" t="s">
        <v>1816</v>
      </c>
      <c r="M475" s="1" t="s">
        <v>82</v>
      </c>
      <c r="N475" s="1" t="s">
        <v>84</v>
      </c>
      <c r="O475" s="1" t="s">
        <v>1817</v>
      </c>
      <c r="P475" s="1" t="s">
        <v>101</v>
      </c>
      <c r="Q475" s="1" t="s">
        <v>82</v>
      </c>
      <c r="R475" s="1" t="s">
        <v>82</v>
      </c>
      <c r="S475" s="1" t="s">
        <v>82</v>
      </c>
      <c r="T475" s="1" t="s">
        <v>87</v>
      </c>
      <c r="U475" s="1" t="s">
        <v>88</v>
      </c>
      <c r="V475" s="1" t="s">
        <v>82</v>
      </c>
      <c r="W475" s="1" t="s">
        <v>90</v>
      </c>
      <c r="X475" s="1" t="s">
        <v>87</v>
      </c>
      <c r="Y475">
        <v>0</v>
      </c>
      <c r="Z475">
        <v>0</v>
      </c>
      <c r="AA475" s="1" t="s">
        <v>82</v>
      </c>
      <c r="AB475">
        <v>4516.5200000000004</v>
      </c>
      <c r="AC475" s="1" t="s">
        <v>1816</v>
      </c>
      <c r="AD475">
        <v>1</v>
      </c>
      <c r="AE475" s="1" t="s">
        <v>78</v>
      </c>
      <c r="AF475">
        <v>0</v>
      </c>
      <c r="AG475" s="1" t="s">
        <v>82</v>
      </c>
      <c r="AH475" s="1" t="s">
        <v>84</v>
      </c>
      <c r="AI475" s="1" t="s">
        <v>82</v>
      </c>
      <c r="AJ475" s="1" t="s">
        <v>101</v>
      </c>
      <c r="AK475" s="1" t="s">
        <v>2030</v>
      </c>
      <c r="AL475" s="1" t="s">
        <v>82</v>
      </c>
      <c r="AM475" s="1" t="s">
        <v>82</v>
      </c>
      <c r="AN475" s="1" t="s">
        <v>93</v>
      </c>
      <c r="AO475">
        <v>12</v>
      </c>
    </row>
    <row r="476" spans="1:41" x14ac:dyDescent="0.25">
      <c r="A476">
        <v>271</v>
      </c>
      <c r="B476" s="1" t="s">
        <v>128</v>
      </c>
      <c r="C476" s="2">
        <v>44281.624212962961</v>
      </c>
      <c r="D476" s="1" t="s">
        <v>1818</v>
      </c>
      <c r="E476">
        <v>63</v>
      </c>
      <c r="F476" s="1" t="s">
        <v>79</v>
      </c>
      <c r="G476" s="1" t="s">
        <v>82</v>
      </c>
      <c r="H476" s="1" t="s">
        <v>141</v>
      </c>
      <c r="I476" s="1" t="s">
        <v>1411</v>
      </c>
      <c r="J476" s="1" t="s">
        <v>1412</v>
      </c>
      <c r="K476" s="1" t="s">
        <v>123</v>
      </c>
      <c r="L476" s="1" t="s">
        <v>123</v>
      </c>
      <c r="M476" s="1" t="s">
        <v>82</v>
      </c>
      <c r="N476" s="1" t="s">
        <v>1819</v>
      </c>
      <c r="O476" s="1" t="s">
        <v>85</v>
      </c>
      <c r="P476" s="1" t="s">
        <v>101</v>
      </c>
      <c r="Q476" s="1" t="s">
        <v>82</v>
      </c>
      <c r="R476" s="1" t="s">
        <v>138</v>
      </c>
      <c r="S476" s="1" t="s">
        <v>82</v>
      </c>
      <c r="T476" s="1" t="s">
        <v>102</v>
      </c>
      <c r="U476" s="1" t="s">
        <v>114</v>
      </c>
      <c r="V476" s="1" t="s">
        <v>2087</v>
      </c>
      <c r="W476" s="1" t="s">
        <v>90</v>
      </c>
      <c r="X476" s="1" t="s">
        <v>102</v>
      </c>
      <c r="Y476">
        <v>0</v>
      </c>
      <c r="Z476">
        <v>0</v>
      </c>
      <c r="AA476" s="1" t="s">
        <v>82</v>
      </c>
      <c r="AB476">
        <v>1470.95</v>
      </c>
      <c r="AC476" s="1" t="s">
        <v>91</v>
      </c>
      <c r="AD476">
        <v>1</v>
      </c>
      <c r="AE476" s="1" t="s">
        <v>78</v>
      </c>
      <c r="AF476">
        <v>0</v>
      </c>
      <c r="AG476" s="1" t="s">
        <v>82</v>
      </c>
      <c r="AH476" s="1" t="s">
        <v>82</v>
      </c>
      <c r="AI476" s="1" t="s">
        <v>89</v>
      </c>
      <c r="AJ476" s="1" t="s">
        <v>127</v>
      </c>
      <c r="AK476" s="1" t="s">
        <v>82</v>
      </c>
      <c r="AL476" s="1" t="s">
        <v>82</v>
      </c>
      <c r="AM476" s="1" t="s">
        <v>82</v>
      </c>
      <c r="AN476" s="1" t="s">
        <v>93</v>
      </c>
      <c r="AO476">
        <v>309</v>
      </c>
    </row>
    <row r="477" spans="1:41" x14ac:dyDescent="0.25">
      <c r="A477">
        <v>154</v>
      </c>
      <c r="B477" s="1" t="s">
        <v>128</v>
      </c>
      <c r="C477" s="2">
        <v>44281.623611111114</v>
      </c>
      <c r="D477" s="1" t="s">
        <v>1820</v>
      </c>
      <c r="E477">
        <v>64</v>
      </c>
      <c r="F477" s="1" t="s">
        <v>79</v>
      </c>
      <c r="G477" s="1" t="s">
        <v>82</v>
      </c>
      <c r="H477" s="1" t="s">
        <v>141</v>
      </c>
      <c r="I477" s="1" t="s">
        <v>1411</v>
      </c>
      <c r="J477" s="1" t="s">
        <v>1412</v>
      </c>
      <c r="K477" s="1" t="s">
        <v>83</v>
      </c>
      <c r="L477" s="1" t="s">
        <v>83</v>
      </c>
      <c r="M477" s="1" t="s">
        <v>82</v>
      </c>
      <c r="N477" s="1" t="s">
        <v>1819</v>
      </c>
      <c r="O477" s="1" t="s">
        <v>85</v>
      </c>
      <c r="P477" s="1" t="s">
        <v>138</v>
      </c>
      <c r="Q477" s="1" t="s">
        <v>82</v>
      </c>
      <c r="R477" s="1" t="s">
        <v>138</v>
      </c>
      <c r="S477" s="1" t="s">
        <v>82</v>
      </c>
      <c r="T477" s="1" t="s">
        <v>102</v>
      </c>
      <c r="U477" s="1" t="s">
        <v>114</v>
      </c>
      <c r="V477" s="1" t="s">
        <v>2087</v>
      </c>
      <c r="W477" s="1" t="s">
        <v>90</v>
      </c>
      <c r="X477" s="1" t="s">
        <v>102</v>
      </c>
      <c r="Y477">
        <v>0</v>
      </c>
      <c r="Z477">
        <v>0</v>
      </c>
      <c r="AA477" s="1" t="s">
        <v>82</v>
      </c>
      <c r="AB477">
        <v>1470.95</v>
      </c>
      <c r="AC477" s="1" t="s">
        <v>91</v>
      </c>
      <c r="AD477">
        <v>1</v>
      </c>
      <c r="AE477" s="1" t="s">
        <v>78</v>
      </c>
      <c r="AF477">
        <v>0</v>
      </c>
      <c r="AG477" s="1" t="s">
        <v>82</v>
      </c>
      <c r="AH477" s="1" t="s">
        <v>82</v>
      </c>
      <c r="AI477" s="1" t="s">
        <v>89</v>
      </c>
      <c r="AJ477" s="1" t="s">
        <v>92</v>
      </c>
      <c r="AK477" s="1" t="s">
        <v>82</v>
      </c>
      <c r="AL477" s="1" t="s">
        <v>82</v>
      </c>
      <c r="AM477" s="1" t="s">
        <v>82</v>
      </c>
      <c r="AN477" s="1" t="s">
        <v>93</v>
      </c>
      <c r="AO477">
        <v>309</v>
      </c>
    </row>
    <row r="478" spans="1:41" x14ac:dyDescent="0.25">
      <c r="A478">
        <v>5</v>
      </c>
      <c r="B478" s="1" t="s">
        <v>153</v>
      </c>
      <c r="C478" s="2">
        <v>44195.489490740743</v>
      </c>
      <c r="D478" s="1" t="s">
        <v>1821</v>
      </c>
      <c r="E478">
        <v>7</v>
      </c>
      <c r="F478" s="1" t="s">
        <v>94</v>
      </c>
      <c r="G478" s="1" t="s">
        <v>82</v>
      </c>
      <c r="H478" s="1" t="s">
        <v>106</v>
      </c>
      <c r="I478" s="1" t="s">
        <v>82</v>
      </c>
      <c r="J478" s="1" t="s">
        <v>82</v>
      </c>
      <c r="K478" s="1" t="s">
        <v>82</v>
      </c>
      <c r="L478" s="1" t="s">
        <v>82</v>
      </c>
      <c r="M478" s="1" t="s">
        <v>1822</v>
      </c>
      <c r="N478" s="1" t="s">
        <v>1823</v>
      </c>
      <c r="O478" s="1" t="s">
        <v>1824</v>
      </c>
      <c r="P478" s="1" t="s">
        <v>1825</v>
      </c>
      <c r="Q478" s="1" t="s">
        <v>82</v>
      </c>
      <c r="R478" s="1" t="s">
        <v>82</v>
      </c>
      <c r="S478" s="1" t="s">
        <v>82</v>
      </c>
      <c r="T478" s="1" t="s">
        <v>102</v>
      </c>
      <c r="U478" s="1" t="s">
        <v>88</v>
      </c>
      <c r="V478" s="1" t="s">
        <v>2088</v>
      </c>
      <c r="W478" s="1" t="s">
        <v>90</v>
      </c>
      <c r="X478" s="1" t="s">
        <v>87</v>
      </c>
      <c r="Y478">
        <v>0</v>
      </c>
      <c r="Z478">
        <v>0</v>
      </c>
      <c r="AA478" s="1" t="s">
        <v>82</v>
      </c>
      <c r="AB478">
        <v>1708</v>
      </c>
      <c r="AC478" s="1" t="s">
        <v>577</v>
      </c>
      <c r="AD478">
        <v>1</v>
      </c>
      <c r="AE478" s="1" t="s">
        <v>78</v>
      </c>
      <c r="AF478">
        <v>1314</v>
      </c>
      <c r="AG478" s="1" t="s">
        <v>82</v>
      </c>
      <c r="AH478" s="1" t="s">
        <v>82</v>
      </c>
      <c r="AI478" s="1" t="s">
        <v>82</v>
      </c>
      <c r="AJ478" s="1" t="s">
        <v>82</v>
      </c>
      <c r="AK478" s="1" t="s">
        <v>2077</v>
      </c>
      <c r="AL478" s="1" t="s">
        <v>82</v>
      </c>
      <c r="AM478" s="1" t="s">
        <v>82</v>
      </c>
      <c r="AN478" s="1" t="s">
        <v>93</v>
      </c>
      <c r="AO478">
        <v>2</v>
      </c>
    </row>
    <row r="479" spans="1:41" x14ac:dyDescent="0.25">
      <c r="A479">
        <v>68</v>
      </c>
      <c r="B479" s="1" t="s">
        <v>77</v>
      </c>
      <c r="C479" s="2">
        <v>44589.648298611108</v>
      </c>
      <c r="D479" s="1" t="s">
        <v>1826</v>
      </c>
      <c r="E479">
        <v>5</v>
      </c>
      <c r="F479" s="1" t="s">
        <v>79</v>
      </c>
      <c r="G479" s="1" t="s">
        <v>78</v>
      </c>
      <c r="H479" s="1" t="s">
        <v>106</v>
      </c>
      <c r="I479" s="1" t="s">
        <v>1827</v>
      </c>
      <c r="J479" s="1" t="s">
        <v>1828</v>
      </c>
      <c r="K479" s="1" t="s">
        <v>82</v>
      </c>
      <c r="L479" s="1" t="s">
        <v>381</v>
      </c>
      <c r="M479" s="1" t="s">
        <v>1829</v>
      </c>
      <c r="N479" s="1" t="s">
        <v>1830</v>
      </c>
      <c r="O479" s="1" t="s">
        <v>1831</v>
      </c>
      <c r="P479" s="1" t="s">
        <v>1832</v>
      </c>
      <c r="Q479" s="1" t="s">
        <v>78</v>
      </c>
      <c r="R479" s="1" t="s">
        <v>78</v>
      </c>
      <c r="S479" s="1" t="s">
        <v>78</v>
      </c>
      <c r="T479" s="1" t="s">
        <v>87</v>
      </c>
      <c r="U479" s="1" t="s">
        <v>114</v>
      </c>
      <c r="V479" s="1" t="s">
        <v>89</v>
      </c>
      <c r="W479" s="1" t="s">
        <v>90</v>
      </c>
      <c r="X479" s="1" t="s">
        <v>87</v>
      </c>
      <c r="Y479">
        <v>0</v>
      </c>
      <c r="Z479">
        <v>0</v>
      </c>
      <c r="AA479" s="1" t="s">
        <v>82</v>
      </c>
      <c r="AB479">
        <v>1572.96</v>
      </c>
      <c r="AC479" s="1" t="s">
        <v>962</v>
      </c>
      <c r="AD479">
        <v>1</v>
      </c>
      <c r="AE479" s="1" t="s">
        <v>78</v>
      </c>
      <c r="AF479">
        <v>330.58</v>
      </c>
      <c r="AG479" s="1" t="s">
        <v>1833</v>
      </c>
      <c r="AH479" s="1" t="s">
        <v>82</v>
      </c>
      <c r="AI479" s="1" t="s">
        <v>82</v>
      </c>
      <c r="AJ479" s="1" t="s">
        <v>82</v>
      </c>
      <c r="AK479" s="1" t="s">
        <v>82</v>
      </c>
      <c r="AL479" s="1" t="s">
        <v>82</v>
      </c>
      <c r="AM479" s="1" t="s">
        <v>82</v>
      </c>
      <c r="AN479" s="1" t="s">
        <v>93</v>
      </c>
      <c r="AO479">
        <v>38</v>
      </c>
    </row>
    <row r="480" spans="1:41" x14ac:dyDescent="0.25">
      <c r="A480">
        <v>69</v>
      </c>
      <c r="B480" s="1" t="s">
        <v>77</v>
      </c>
      <c r="C480" s="2">
        <v>44589.648298611108</v>
      </c>
      <c r="D480" s="1" t="s">
        <v>1834</v>
      </c>
      <c r="E480">
        <v>5</v>
      </c>
      <c r="F480" s="1" t="s">
        <v>79</v>
      </c>
      <c r="G480" s="1" t="s">
        <v>78</v>
      </c>
      <c r="H480" s="1" t="s">
        <v>106</v>
      </c>
      <c r="I480" s="1" t="s">
        <v>1827</v>
      </c>
      <c r="J480" s="1" t="s">
        <v>1828</v>
      </c>
      <c r="K480" s="1" t="s">
        <v>82</v>
      </c>
      <c r="L480" s="1" t="s">
        <v>381</v>
      </c>
      <c r="M480" s="1" t="s">
        <v>1829</v>
      </c>
      <c r="N480" s="1" t="s">
        <v>1830</v>
      </c>
      <c r="O480" s="1" t="s">
        <v>1831</v>
      </c>
      <c r="P480" s="1" t="s">
        <v>1835</v>
      </c>
      <c r="Q480" s="1" t="s">
        <v>78</v>
      </c>
      <c r="R480" s="1" t="s">
        <v>78</v>
      </c>
      <c r="S480" s="1" t="s">
        <v>78</v>
      </c>
      <c r="T480" s="1" t="s">
        <v>87</v>
      </c>
      <c r="U480" s="1" t="s">
        <v>114</v>
      </c>
      <c r="V480" s="1" t="s">
        <v>89</v>
      </c>
      <c r="W480" s="1" t="s">
        <v>90</v>
      </c>
      <c r="X480" s="1" t="s">
        <v>87</v>
      </c>
      <c r="Y480">
        <v>0</v>
      </c>
      <c r="Z480">
        <v>0</v>
      </c>
      <c r="AA480" s="1" t="s">
        <v>82</v>
      </c>
      <c r="AB480">
        <v>1572.96</v>
      </c>
      <c r="AC480" s="1" t="s">
        <v>962</v>
      </c>
      <c r="AD480">
        <v>1</v>
      </c>
      <c r="AE480" s="1" t="s">
        <v>78</v>
      </c>
      <c r="AF480">
        <v>330.58</v>
      </c>
      <c r="AG480" s="1" t="s">
        <v>1836</v>
      </c>
      <c r="AH480" s="1" t="s">
        <v>82</v>
      </c>
      <c r="AI480" s="1" t="s">
        <v>82</v>
      </c>
      <c r="AJ480" s="1" t="s">
        <v>82</v>
      </c>
      <c r="AK480" s="1" t="s">
        <v>82</v>
      </c>
      <c r="AL480" s="1" t="s">
        <v>82</v>
      </c>
      <c r="AM480" s="1" t="s">
        <v>82</v>
      </c>
      <c r="AN480" s="1" t="s">
        <v>93</v>
      </c>
      <c r="AO480">
        <v>38</v>
      </c>
    </row>
    <row r="481" spans="1:41" x14ac:dyDescent="0.25">
      <c r="A481">
        <v>70</v>
      </c>
      <c r="B481" s="1" t="s">
        <v>77</v>
      </c>
      <c r="C481" s="2">
        <v>44589.648298611108</v>
      </c>
      <c r="D481" s="1" t="s">
        <v>1837</v>
      </c>
      <c r="E481">
        <v>5</v>
      </c>
      <c r="F481" s="1" t="s">
        <v>79</v>
      </c>
      <c r="G481" s="1" t="s">
        <v>78</v>
      </c>
      <c r="H481" s="1" t="s">
        <v>106</v>
      </c>
      <c r="I481" s="1" t="s">
        <v>1827</v>
      </c>
      <c r="J481" s="1" t="s">
        <v>1828</v>
      </c>
      <c r="K481" s="1" t="s">
        <v>82</v>
      </c>
      <c r="L481" s="1" t="s">
        <v>381</v>
      </c>
      <c r="M481" s="1" t="s">
        <v>1829</v>
      </c>
      <c r="N481" s="1" t="s">
        <v>1830</v>
      </c>
      <c r="O481" s="1" t="s">
        <v>1831</v>
      </c>
      <c r="P481" s="1" t="s">
        <v>1838</v>
      </c>
      <c r="Q481" s="1" t="s">
        <v>78</v>
      </c>
      <c r="R481" s="1" t="s">
        <v>78</v>
      </c>
      <c r="S481" s="1" t="s">
        <v>78</v>
      </c>
      <c r="T481" s="1" t="s">
        <v>87</v>
      </c>
      <c r="U481" s="1" t="s">
        <v>114</v>
      </c>
      <c r="V481" s="1" t="s">
        <v>89</v>
      </c>
      <c r="W481" s="1" t="s">
        <v>90</v>
      </c>
      <c r="X481" s="1" t="s">
        <v>87</v>
      </c>
      <c r="Y481">
        <v>0</v>
      </c>
      <c r="Z481">
        <v>0</v>
      </c>
      <c r="AA481" s="1" t="s">
        <v>82</v>
      </c>
      <c r="AB481">
        <v>1572.96</v>
      </c>
      <c r="AC481" s="1" t="s">
        <v>962</v>
      </c>
      <c r="AD481">
        <v>1</v>
      </c>
      <c r="AE481" s="1" t="s">
        <v>78</v>
      </c>
      <c r="AF481">
        <v>330.58</v>
      </c>
      <c r="AG481" s="1" t="s">
        <v>1839</v>
      </c>
      <c r="AH481" s="1" t="s">
        <v>82</v>
      </c>
      <c r="AI481" s="1" t="s">
        <v>82</v>
      </c>
      <c r="AJ481" s="1" t="s">
        <v>82</v>
      </c>
      <c r="AK481" s="1" t="s">
        <v>82</v>
      </c>
      <c r="AL481" s="1" t="s">
        <v>82</v>
      </c>
      <c r="AM481" s="1" t="s">
        <v>82</v>
      </c>
      <c r="AN481" s="1" t="s">
        <v>93</v>
      </c>
      <c r="AO481">
        <v>38</v>
      </c>
    </row>
    <row r="482" spans="1:41" x14ac:dyDescent="0.25">
      <c r="A482">
        <v>71</v>
      </c>
      <c r="B482" s="1" t="s">
        <v>77</v>
      </c>
      <c r="C482" s="2">
        <v>44589.648298611108</v>
      </c>
      <c r="D482" s="1" t="s">
        <v>1840</v>
      </c>
      <c r="E482">
        <v>5</v>
      </c>
      <c r="F482" s="1" t="s">
        <v>79</v>
      </c>
      <c r="G482" s="1" t="s">
        <v>78</v>
      </c>
      <c r="H482" s="1" t="s">
        <v>106</v>
      </c>
      <c r="I482" s="1" t="s">
        <v>1827</v>
      </c>
      <c r="J482" s="1" t="s">
        <v>1828</v>
      </c>
      <c r="K482" s="1" t="s">
        <v>82</v>
      </c>
      <c r="L482" s="1" t="s">
        <v>962</v>
      </c>
      <c r="M482" s="1" t="s">
        <v>1829</v>
      </c>
      <c r="N482" s="1" t="s">
        <v>1830</v>
      </c>
      <c r="O482" s="1" t="s">
        <v>1831</v>
      </c>
      <c r="P482" s="1" t="s">
        <v>1841</v>
      </c>
      <c r="Q482" s="1" t="s">
        <v>78</v>
      </c>
      <c r="R482" s="1" t="s">
        <v>78</v>
      </c>
      <c r="S482" s="1" t="s">
        <v>78</v>
      </c>
      <c r="T482" s="1" t="s">
        <v>87</v>
      </c>
      <c r="U482" s="1" t="s">
        <v>114</v>
      </c>
      <c r="V482" s="1" t="s">
        <v>89</v>
      </c>
      <c r="W482" s="1" t="s">
        <v>90</v>
      </c>
      <c r="X482" s="1" t="s">
        <v>87</v>
      </c>
      <c r="Y482">
        <v>0</v>
      </c>
      <c r="Z482">
        <v>0</v>
      </c>
      <c r="AA482" s="1" t="s">
        <v>82</v>
      </c>
      <c r="AB482">
        <v>1572.96</v>
      </c>
      <c r="AC482" s="1" t="s">
        <v>962</v>
      </c>
      <c r="AD482">
        <v>1</v>
      </c>
      <c r="AE482" s="1" t="s">
        <v>78</v>
      </c>
      <c r="AF482">
        <v>330.58</v>
      </c>
      <c r="AG482" s="1" t="s">
        <v>1842</v>
      </c>
      <c r="AH482" s="1" t="s">
        <v>82</v>
      </c>
      <c r="AI482" s="1" t="s">
        <v>82</v>
      </c>
      <c r="AJ482" s="1" t="s">
        <v>82</v>
      </c>
      <c r="AK482" s="1" t="s">
        <v>82</v>
      </c>
      <c r="AL482" s="1" t="s">
        <v>82</v>
      </c>
      <c r="AM482" s="1" t="s">
        <v>82</v>
      </c>
      <c r="AN482" s="1" t="s">
        <v>93</v>
      </c>
      <c r="AO482">
        <v>38</v>
      </c>
    </row>
    <row r="483" spans="1:41" x14ac:dyDescent="0.25">
      <c r="A483">
        <v>91</v>
      </c>
      <c r="B483" s="1" t="s">
        <v>77</v>
      </c>
      <c r="C483" s="2">
        <v>44589.648298611108</v>
      </c>
      <c r="D483" s="1" t="s">
        <v>1843</v>
      </c>
      <c r="E483">
        <v>132</v>
      </c>
      <c r="F483" s="1" t="s">
        <v>154</v>
      </c>
      <c r="G483" s="1" t="s">
        <v>78</v>
      </c>
      <c r="H483" s="1" t="s">
        <v>106</v>
      </c>
      <c r="I483" s="1" t="s">
        <v>1827</v>
      </c>
      <c r="J483" s="1" t="s">
        <v>1828</v>
      </c>
      <c r="K483" s="1" t="s">
        <v>82</v>
      </c>
      <c r="L483" s="1" t="s">
        <v>1844</v>
      </c>
      <c r="M483" s="1" t="s">
        <v>1829</v>
      </c>
      <c r="N483" s="1" t="s">
        <v>1830</v>
      </c>
      <c r="O483" s="1" t="s">
        <v>1845</v>
      </c>
      <c r="P483" s="1" t="s">
        <v>101</v>
      </c>
      <c r="Q483" s="1" t="s">
        <v>78</v>
      </c>
      <c r="R483" s="1" t="s">
        <v>78</v>
      </c>
      <c r="S483" s="1" t="s">
        <v>78</v>
      </c>
      <c r="T483" s="1" t="s">
        <v>87</v>
      </c>
      <c r="U483" s="1" t="s">
        <v>114</v>
      </c>
      <c r="V483" s="1" t="s">
        <v>89</v>
      </c>
      <c r="W483" s="1" t="s">
        <v>90</v>
      </c>
      <c r="X483" s="1" t="s">
        <v>87</v>
      </c>
      <c r="Y483">
        <v>0</v>
      </c>
      <c r="Z483">
        <v>0</v>
      </c>
      <c r="AA483" s="1" t="s">
        <v>82</v>
      </c>
      <c r="AB483">
        <v>1375.6</v>
      </c>
      <c r="AC483" s="1" t="s">
        <v>1844</v>
      </c>
      <c r="AD483">
        <v>1</v>
      </c>
      <c r="AE483" s="1" t="s">
        <v>78</v>
      </c>
      <c r="AF483">
        <v>355.37</v>
      </c>
      <c r="AG483" s="1" t="s">
        <v>1846</v>
      </c>
      <c r="AH483" s="1" t="s">
        <v>82</v>
      </c>
      <c r="AI483" s="1" t="s">
        <v>82</v>
      </c>
      <c r="AJ483" s="1" t="s">
        <v>82</v>
      </c>
      <c r="AK483" s="1" t="s">
        <v>82</v>
      </c>
      <c r="AL483" s="1" t="s">
        <v>82</v>
      </c>
      <c r="AM483" s="1" t="s">
        <v>82</v>
      </c>
      <c r="AN483" s="1" t="s">
        <v>93</v>
      </c>
      <c r="AO483">
        <v>38</v>
      </c>
    </row>
    <row r="484" spans="1:41" x14ac:dyDescent="0.25">
      <c r="A484">
        <v>92</v>
      </c>
      <c r="B484" s="1" t="s">
        <v>77</v>
      </c>
      <c r="C484" s="2">
        <v>44589.648298611108</v>
      </c>
      <c r="D484" s="1" t="s">
        <v>1847</v>
      </c>
      <c r="E484">
        <v>132</v>
      </c>
      <c r="F484" s="1" t="s">
        <v>154</v>
      </c>
      <c r="G484" s="1" t="s">
        <v>78</v>
      </c>
      <c r="H484" s="1" t="s">
        <v>106</v>
      </c>
      <c r="I484" s="1" t="s">
        <v>1827</v>
      </c>
      <c r="J484" s="1" t="s">
        <v>1828</v>
      </c>
      <c r="K484" s="1" t="s">
        <v>82</v>
      </c>
      <c r="L484" s="1" t="s">
        <v>1844</v>
      </c>
      <c r="M484" s="1" t="s">
        <v>1829</v>
      </c>
      <c r="N484" s="1" t="s">
        <v>1830</v>
      </c>
      <c r="O484" s="1" t="s">
        <v>1845</v>
      </c>
      <c r="P484" s="1" t="s">
        <v>101</v>
      </c>
      <c r="Q484" s="1" t="s">
        <v>78</v>
      </c>
      <c r="R484" s="1" t="s">
        <v>78</v>
      </c>
      <c r="S484" s="1" t="s">
        <v>78</v>
      </c>
      <c r="T484" s="1" t="s">
        <v>87</v>
      </c>
      <c r="U484" s="1" t="s">
        <v>114</v>
      </c>
      <c r="V484" s="1" t="s">
        <v>89</v>
      </c>
      <c r="W484" s="1" t="s">
        <v>90</v>
      </c>
      <c r="X484" s="1" t="s">
        <v>87</v>
      </c>
      <c r="Y484">
        <v>0</v>
      </c>
      <c r="Z484">
        <v>0</v>
      </c>
      <c r="AA484" s="1" t="s">
        <v>82</v>
      </c>
      <c r="AB484">
        <v>1375.6</v>
      </c>
      <c r="AC484" s="1" t="s">
        <v>1844</v>
      </c>
      <c r="AD484">
        <v>1</v>
      </c>
      <c r="AE484" s="1" t="s">
        <v>78</v>
      </c>
      <c r="AF484">
        <v>355.37</v>
      </c>
      <c r="AG484" s="1" t="s">
        <v>1848</v>
      </c>
      <c r="AH484" s="1" t="s">
        <v>82</v>
      </c>
      <c r="AI484" s="1" t="s">
        <v>82</v>
      </c>
      <c r="AJ484" s="1" t="s">
        <v>82</v>
      </c>
      <c r="AK484" s="1" t="s">
        <v>82</v>
      </c>
      <c r="AL484" s="1" t="s">
        <v>82</v>
      </c>
      <c r="AM484" s="1" t="s">
        <v>82</v>
      </c>
      <c r="AN484" s="1" t="s">
        <v>93</v>
      </c>
      <c r="AO484">
        <v>38</v>
      </c>
    </row>
    <row r="485" spans="1:41" x14ac:dyDescent="0.25">
      <c r="A485">
        <v>93</v>
      </c>
      <c r="B485" s="1" t="s">
        <v>77</v>
      </c>
      <c r="C485" s="2">
        <v>44589.648298611108</v>
      </c>
      <c r="D485" s="1" t="s">
        <v>1849</v>
      </c>
      <c r="E485">
        <v>132</v>
      </c>
      <c r="F485" s="1" t="s">
        <v>154</v>
      </c>
      <c r="G485" s="1" t="s">
        <v>78</v>
      </c>
      <c r="H485" s="1" t="s">
        <v>106</v>
      </c>
      <c r="I485" s="1" t="s">
        <v>1827</v>
      </c>
      <c r="J485" s="1" t="s">
        <v>1828</v>
      </c>
      <c r="K485" s="1" t="s">
        <v>82</v>
      </c>
      <c r="L485" s="1" t="s">
        <v>1844</v>
      </c>
      <c r="M485" s="1" t="s">
        <v>1829</v>
      </c>
      <c r="N485" s="1" t="s">
        <v>1830</v>
      </c>
      <c r="O485" s="1" t="s">
        <v>1845</v>
      </c>
      <c r="P485" s="1" t="s">
        <v>101</v>
      </c>
      <c r="Q485" s="1" t="s">
        <v>78</v>
      </c>
      <c r="R485" s="1" t="s">
        <v>78</v>
      </c>
      <c r="S485" s="1" t="s">
        <v>78</v>
      </c>
      <c r="T485" s="1" t="s">
        <v>87</v>
      </c>
      <c r="U485" s="1" t="s">
        <v>114</v>
      </c>
      <c r="V485" s="1" t="s">
        <v>89</v>
      </c>
      <c r="W485" s="1" t="s">
        <v>90</v>
      </c>
      <c r="X485" s="1" t="s">
        <v>87</v>
      </c>
      <c r="Y485">
        <v>0</v>
      </c>
      <c r="Z485">
        <v>0</v>
      </c>
      <c r="AA485" s="1" t="s">
        <v>82</v>
      </c>
      <c r="AB485">
        <v>1375.6</v>
      </c>
      <c r="AC485" s="1" t="s">
        <v>1844</v>
      </c>
      <c r="AD485">
        <v>1</v>
      </c>
      <c r="AE485" s="1" t="s">
        <v>78</v>
      </c>
      <c r="AF485">
        <v>355.37</v>
      </c>
      <c r="AG485" s="1" t="s">
        <v>1850</v>
      </c>
      <c r="AH485" s="1" t="s">
        <v>82</v>
      </c>
      <c r="AI485" s="1" t="s">
        <v>82</v>
      </c>
      <c r="AJ485" s="1" t="s">
        <v>82</v>
      </c>
      <c r="AK485" s="1" t="s">
        <v>82</v>
      </c>
      <c r="AL485" s="1" t="s">
        <v>82</v>
      </c>
      <c r="AM485" s="1" t="s">
        <v>82</v>
      </c>
      <c r="AN485" s="1" t="s">
        <v>93</v>
      </c>
      <c r="AO485">
        <v>38</v>
      </c>
    </row>
    <row r="486" spans="1:41" x14ac:dyDescent="0.25">
      <c r="A486">
        <v>94</v>
      </c>
      <c r="B486" s="1" t="s">
        <v>77</v>
      </c>
      <c r="C486" s="2">
        <v>44589.648298611108</v>
      </c>
      <c r="D486" s="1" t="s">
        <v>1851</v>
      </c>
      <c r="E486">
        <v>132</v>
      </c>
      <c r="F486" s="1" t="s">
        <v>154</v>
      </c>
      <c r="G486" s="1" t="s">
        <v>78</v>
      </c>
      <c r="H486" s="1" t="s">
        <v>106</v>
      </c>
      <c r="I486" s="1" t="s">
        <v>1827</v>
      </c>
      <c r="J486" s="1" t="s">
        <v>1828</v>
      </c>
      <c r="K486" s="1" t="s">
        <v>82</v>
      </c>
      <c r="L486" s="1" t="s">
        <v>1844</v>
      </c>
      <c r="M486" s="1" t="s">
        <v>1829</v>
      </c>
      <c r="N486" s="1" t="s">
        <v>1830</v>
      </c>
      <c r="O486" s="1" t="s">
        <v>1845</v>
      </c>
      <c r="P486" s="1" t="s">
        <v>101</v>
      </c>
      <c r="Q486" s="1" t="s">
        <v>78</v>
      </c>
      <c r="R486" s="1" t="s">
        <v>78</v>
      </c>
      <c r="S486" s="1" t="s">
        <v>78</v>
      </c>
      <c r="T486" s="1" t="s">
        <v>87</v>
      </c>
      <c r="U486" s="1" t="s">
        <v>114</v>
      </c>
      <c r="V486" s="1" t="s">
        <v>89</v>
      </c>
      <c r="W486" s="1" t="s">
        <v>90</v>
      </c>
      <c r="X486" s="1" t="s">
        <v>87</v>
      </c>
      <c r="Y486">
        <v>0</v>
      </c>
      <c r="Z486">
        <v>0</v>
      </c>
      <c r="AA486" s="1" t="s">
        <v>82</v>
      </c>
      <c r="AB486">
        <v>1375.6</v>
      </c>
      <c r="AC486" s="1" t="s">
        <v>1844</v>
      </c>
      <c r="AD486">
        <v>1</v>
      </c>
      <c r="AE486" s="1" t="s">
        <v>78</v>
      </c>
      <c r="AF486">
        <v>355.37</v>
      </c>
      <c r="AG486" s="1" t="s">
        <v>1852</v>
      </c>
      <c r="AH486" s="1" t="s">
        <v>82</v>
      </c>
      <c r="AI486" s="1" t="s">
        <v>82</v>
      </c>
      <c r="AJ486" s="1" t="s">
        <v>82</v>
      </c>
      <c r="AK486" s="1" t="s">
        <v>82</v>
      </c>
      <c r="AL486" s="1" t="s">
        <v>82</v>
      </c>
      <c r="AM486" s="1" t="s">
        <v>82</v>
      </c>
      <c r="AN486" s="1" t="s">
        <v>93</v>
      </c>
      <c r="AO486">
        <v>38</v>
      </c>
    </row>
    <row r="487" spans="1:41" x14ac:dyDescent="0.25">
      <c r="A487">
        <v>395</v>
      </c>
      <c r="B487" s="1" t="s">
        <v>181</v>
      </c>
      <c r="C487" s="2">
        <v>44350.490358796298</v>
      </c>
      <c r="D487" s="1" t="s">
        <v>1853</v>
      </c>
      <c r="E487">
        <v>135</v>
      </c>
      <c r="F487" s="1" t="s">
        <v>154</v>
      </c>
      <c r="G487" s="1" t="s">
        <v>78</v>
      </c>
      <c r="H487" s="1" t="s">
        <v>141</v>
      </c>
      <c r="I487" s="1" t="s">
        <v>1716</v>
      </c>
      <c r="J487" s="1" t="s">
        <v>1717</v>
      </c>
      <c r="K487" s="1" t="s">
        <v>275</v>
      </c>
      <c r="L487" s="1" t="s">
        <v>915</v>
      </c>
      <c r="M487" s="1" t="s">
        <v>82</v>
      </c>
      <c r="N487" s="1" t="s">
        <v>1854</v>
      </c>
      <c r="O487" s="1" t="s">
        <v>907</v>
      </c>
      <c r="P487" s="1" t="s">
        <v>138</v>
      </c>
      <c r="Q487" s="1" t="s">
        <v>78</v>
      </c>
      <c r="R487" s="1" t="s">
        <v>78</v>
      </c>
      <c r="S487" s="1" t="s">
        <v>78</v>
      </c>
      <c r="T487" s="1" t="s">
        <v>102</v>
      </c>
      <c r="U487" s="1" t="s">
        <v>114</v>
      </c>
      <c r="V487" s="1" t="s">
        <v>1855</v>
      </c>
      <c r="W487" s="1" t="s">
        <v>90</v>
      </c>
      <c r="X487" s="1" t="s">
        <v>102</v>
      </c>
      <c r="Y487">
        <v>1</v>
      </c>
      <c r="Z487">
        <v>0</v>
      </c>
      <c r="AA487" s="1" t="s">
        <v>82</v>
      </c>
      <c r="AB487">
        <v>1298.76</v>
      </c>
      <c r="AC487" s="1" t="s">
        <v>846</v>
      </c>
      <c r="AD487">
        <v>1</v>
      </c>
      <c r="AE487" s="1" t="s">
        <v>78</v>
      </c>
      <c r="AF487">
        <v>0</v>
      </c>
      <c r="AG487" s="1" t="s">
        <v>78</v>
      </c>
      <c r="AH487" s="1" t="s">
        <v>82</v>
      </c>
      <c r="AI487" s="1" t="s">
        <v>82</v>
      </c>
      <c r="AJ487" s="1" t="s">
        <v>78</v>
      </c>
      <c r="AK487" s="1" t="s">
        <v>82</v>
      </c>
      <c r="AL487" s="1" t="s">
        <v>82</v>
      </c>
      <c r="AM487" s="1" t="s">
        <v>82</v>
      </c>
      <c r="AN487" s="1" t="s">
        <v>93</v>
      </c>
      <c r="AO487">
        <v>104</v>
      </c>
    </row>
    <row r="488" spans="1:41" x14ac:dyDescent="0.25">
      <c r="A488">
        <v>394</v>
      </c>
      <c r="B488" s="1" t="s">
        <v>181</v>
      </c>
      <c r="C488" s="2">
        <v>44350.490960648145</v>
      </c>
      <c r="D488" s="1" t="s">
        <v>1856</v>
      </c>
      <c r="E488">
        <v>135</v>
      </c>
      <c r="F488" s="1" t="s">
        <v>154</v>
      </c>
      <c r="G488" s="1" t="s">
        <v>78</v>
      </c>
      <c r="H488" s="1" t="s">
        <v>141</v>
      </c>
      <c r="I488" s="1" t="s">
        <v>1716</v>
      </c>
      <c r="J488" s="1" t="s">
        <v>1717</v>
      </c>
      <c r="K488" s="1" t="s">
        <v>275</v>
      </c>
      <c r="L488" s="1" t="s">
        <v>915</v>
      </c>
      <c r="M488" s="1" t="s">
        <v>82</v>
      </c>
      <c r="N488" s="1" t="s">
        <v>1854</v>
      </c>
      <c r="O488" s="1" t="s">
        <v>907</v>
      </c>
      <c r="P488" s="1" t="s">
        <v>138</v>
      </c>
      <c r="Q488" s="1" t="s">
        <v>78</v>
      </c>
      <c r="R488" s="1" t="s">
        <v>78</v>
      </c>
      <c r="S488" s="1" t="s">
        <v>78</v>
      </c>
      <c r="T488" s="1" t="s">
        <v>102</v>
      </c>
      <c r="U488" s="1" t="s">
        <v>114</v>
      </c>
      <c r="V488" s="1" t="s">
        <v>1855</v>
      </c>
      <c r="W488" s="1" t="s">
        <v>90</v>
      </c>
      <c r="X488" s="1" t="s">
        <v>102</v>
      </c>
      <c r="Y488">
        <v>1</v>
      </c>
      <c r="Z488">
        <v>0</v>
      </c>
      <c r="AA488" s="1" t="s">
        <v>82</v>
      </c>
      <c r="AB488">
        <v>1298.76</v>
      </c>
      <c r="AC488" s="1" t="s">
        <v>846</v>
      </c>
      <c r="AD488">
        <v>1</v>
      </c>
      <c r="AE488" s="1" t="s">
        <v>78</v>
      </c>
      <c r="AF488">
        <v>0</v>
      </c>
      <c r="AG488" s="1" t="s">
        <v>78</v>
      </c>
      <c r="AH488" s="1" t="s">
        <v>82</v>
      </c>
      <c r="AI488" s="1" t="s">
        <v>82</v>
      </c>
      <c r="AJ488" s="1" t="s">
        <v>78</v>
      </c>
      <c r="AK488" s="1" t="s">
        <v>82</v>
      </c>
      <c r="AL488" s="1" t="s">
        <v>82</v>
      </c>
      <c r="AM488" s="1" t="s">
        <v>82</v>
      </c>
      <c r="AN488" s="1" t="s">
        <v>93</v>
      </c>
      <c r="AO488">
        <v>104</v>
      </c>
    </row>
    <row r="489" spans="1:41" x14ac:dyDescent="0.25">
      <c r="A489">
        <v>315</v>
      </c>
      <c r="B489" s="1" t="s">
        <v>153</v>
      </c>
      <c r="C489" s="2">
        <v>44281.676261574074</v>
      </c>
      <c r="D489" s="1" t="s">
        <v>1857</v>
      </c>
      <c r="E489">
        <v>160</v>
      </c>
      <c r="F489" s="1" t="s">
        <v>79</v>
      </c>
      <c r="G489" s="1" t="s">
        <v>822</v>
      </c>
      <c r="H489" s="1" t="s">
        <v>106</v>
      </c>
      <c r="I489" s="1" t="s">
        <v>82</v>
      </c>
      <c r="J489" s="1" t="s">
        <v>82</v>
      </c>
      <c r="K489" s="1" t="s">
        <v>82</v>
      </c>
      <c r="L489" s="1" t="s">
        <v>131</v>
      </c>
      <c r="M489" s="1" t="s">
        <v>185</v>
      </c>
      <c r="N489" s="1" t="s">
        <v>1858</v>
      </c>
      <c r="O489" s="1" t="s">
        <v>2040</v>
      </c>
      <c r="P489" s="1" t="s">
        <v>101</v>
      </c>
      <c r="Q489" s="1" t="s">
        <v>82</v>
      </c>
      <c r="R489" s="1" t="s">
        <v>82</v>
      </c>
      <c r="S489" s="1" t="s">
        <v>82</v>
      </c>
      <c r="T489" s="1" t="s">
        <v>87</v>
      </c>
      <c r="U489" s="1" t="s">
        <v>88</v>
      </c>
      <c r="V489" s="1" t="s">
        <v>82</v>
      </c>
      <c r="W489" s="1" t="s">
        <v>90</v>
      </c>
      <c r="X489" s="1" t="s">
        <v>87</v>
      </c>
      <c r="Y489">
        <v>0</v>
      </c>
      <c r="Z489">
        <v>0</v>
      </c>
      <c r="AA489" s="1" t="s">
        <v>82</v>
      </c>
      <c r="AB489">
        <v>1734.96</v>
      </c>
      <c r="AC489" s="1" t="s">
        <v>825</v>
      </c>
      <c r="AD489">
        <v>1</v>
      </c>
      <c r="AE489" s="1" t="s">
        <v>78</v>
      </c>
      <c r="AF489">
        <v>2478.5100000000002</v>
      </c>
      <c r="AG489" s="1" t="s">
        <v>82</v>
      </c>
      <c r="AH489" s="1" t="s">
        <v>82</v>
      </c>
      <c r="AI489" s="1" t="s">
        <v>82</v>
      </c>
      <c r="AJ489" s="1" t="s">
        <v>826</v>
      </c>
      <c r="AK489" s="1" t="s">
        <v>2030</v>
      </c>
      <c r="AL489" s="1" t="s">
        <v>82</v>
      </c>
      <c r="AM489" s="1" t="s">
        <v>82</v>
      </c>
      <c r="AN489" s="1" t="s">
        <v>93</v>
      </c>
      <c r="AO489">
        <v>343</v>
      </c>
    </row>
    <row r="490" spans="1:41" x14ac:dyDescent="0.25">
      <c r="A490">
        <v>136</v>
      </c>
      <c r="B490" s="1" t="s">
        <v>820</v>
      </c>
      <c r="C490" s="2">
        <v>44081.439664351848</v>
      </c>
      <c r="D490" s="1" t="s">
        <v>138</v>
      </c>
      <c r="E490">
        <v>64</v>
      </c>
      <c r="F490" s="1" t="s">
        <v>79</v>
      </c>
      <c r="G490" s="1" t="s">
        <v>82</v>
      </c>
      <c r="H490" s="1" t="s">
        <v>130</v>
      </c>
      <c r="I490" s="1" t="s">
        <v>82</v>
      </c>
      <c r="J490" s="1" t="s">
        <v>82</v>
      </c>
      <c r="K490" s="1" t="s">
        <v>83</v>
      </c>
      <c r="L490" s="1" t="s">
        <v>83</v>
      </c>
      <c r="M490" s="1" t="s">
        <v>82</v>
      </c>
      <c r="N490" s="1" t="s">
        <v>84</v>
      </c>
      <c r="O490" s="1" t="s">
        <v>85</v>
      </c>
      <c r="P490" s="1" t="s">
        <v>138</v>
      </c>
      <c r="Q490" s="1" t="s">
        <v>82</v>
      </c>
      <c r="R490" s="1" t="s">
        <v>138</v>
      </c>
      <c r="S490" s="1" t="s">
        <v>82</v>
      </c>
      <c r="T490" s="1" t="s">
        <v>87</v>
      </c>
      <c r="U490" s="1" t="s">
        <v>78</v>
      </c>
      <c r="V490" s="1" t="s">
        <v>82</v>
      </c>
      <c r="W490" s="1" t="s">
        <v>90</v>
      </c>
      <c r="X490" s="1" t="s">
        <v>87</v>
      </c>
      <c r="Y490">
        <v>0</v>
      </c>
      <c r="Z490">
        <v>0</v>
      </c>
      <c r="AA490" s="1" t="s">
        <v>82</v>
      </c>
      <c r="AB490">
        <v>1470.95</v>
      </c>
      <c r="AC490" s="1" t="s">
        <v>91</v>
      </c>
      <c r="AD490">
        <v>1</v>
      </c>
      <c r="AE490" s="1" t="s">
        <v>133</v>
      </c>
      <c r="AF490">
        <v>0</v>
      </c>
      <c r="AG490" s="1" t="s">
        <v>82</v>
      </c>
      <c r="AH490" s="1" t="s">
        <v>82</v>
      </c>
      <c r="AI490" s="1" t="s">
        <v>89</v>
      </c>
      <c r="AJ490" s="1" t="s">
        <v>92</v>
      </c>
      <c r="AK490" s="1" t="s">
        <v>82</v>
      </c>
      <c r="AL490" s="1" t="s">
        <v>82</v>
      </c>
      <c r="AM490" s="1" t="s">
        <v>82</v>
      </c>
      <c r="AN490" s="1" t="s">
        <v>93</v>
      </c>
      <c r="AO490">
        <v>12</v>
      </c>
    </row>
    <row r="491" spans="1:41" x14ac:dyDescent="0.25">
      <c r="A491">
        <v>138</v>
      </c>
      <c r="B491" s="1" t="s">
        <v>820</v>
      </c>
      <c r="C491" s="2">
        <v>44081.43949074074</v>
      </c>
      <c r="D491" s="1" t="s">
        <v>138</v>
      </c>
      <c r="E491">
        <v>64</v>
      </c>
      <c r="F491" s="1" t="s">
        <v>79</v>
      </c>
      <c r="G491" s="1" t="s">
        <v>82</v>
      </c>
      <c r="H491" s="1" t="s">
        <v>130</v>
      </c>
      <c r="I491" s="1" t="s">
        <v>82</v>
      </c>
      <c r="J491" s="1" t="s">
        <v>82</v>
      </c>
      <c r="K491" s="1" t="s">
        <v>83</v>
      </c>
      <c r="L491" s="1" t="s">
        <v>83</v>
      </c>
      <c r="M491" s="1" t="s">
        <v>82</v>
      </c>
      <c r="N491" s="1" t="s">
        <v>84</v>
      </c>
      <c r="O491" s="1" t="s">
        <v>85</v>
      </c>
      <c r="P491" s="1" t="s">
        <v>138</v>
      </c>
      <c r="Q491" s="1" t="s">
        <v>82</v>
      </c>
      <c r="R491" s="1" t="s">
        <v>138</v>
      </c>
      <c r="S491" s="1" t="s">
        <v>82</v>
      </c>
      <c r="T491" s="1" t="s">
        <v>87</v>
      </c>
      <c r="U491" s="1" t="s">
        <v>78</v>
      </c>
      <c r="V491" s="1" t="s">
        <v>82</v>
      </c>
      <c r="W491" s="1" t="s">
        <v>90</v>
      </c>
      <c r="X491" s="1" t="s">
        <v>87</v>
      </c>
      <c r="Y491">
        <v>0</v>
      </c>
      <c r="Z491">
        <v>0</v>
      </c>
      <c r="AA491" s="1" t="s">
        <v>82</v>
      </c>
      <c r="AB491">
        <v>1470.95</v>
      </c>
      <c r="AC491" s="1" t="s">
        <v>91</v>
      </c>
      <c r="AD491">
        <v>1</v>
      </c>
      <c r="AE491" s="1" t="s">
        <v>133</v>
      </c>
      <c r="AF491">
        <v>0</v>
      </c>
      <c r="AG491" s="1" t="s">
        <v>82</v>
      </c>
      <c r="AH491" s="1" t="s">
        <v>82</v>
      </c>
      <c r="AI491" s="1" t="s">
        <v>89</v>
      </c>
      <c r="AJ491" s="1" t="s">
        <v>92</v>
      </c>
      <c r="AK491" s="1" t="s">
        <v>82</v>
      </c>
      <c r="AL491" s="1" t="s">
        <v>82</v>
      </c>
      <c r="AM491" s="1" t="s">
        <v>82</v>
      </c>
      <c r="AN491" s="1" t="s">
        <v>93</v>
      </c>
      <c r="AO491">
        <v>12</v>
      </c>
    </row>
    <row r="492" spans="1:41" x14ac:dyDescent="0.25">
      <c r="A492">
        <v>139</v>
      </c>
      <c r="B492" s="1" t="s">
        <v>820</v>
      </c>
      <c r="C492" s="2">
        <v>44081.439328703702</v>
      </c>
      <c r="D492" s="1" t="s">
        <v>138</v>
      </c>
      <c r="E492">
        <v>64</v>
      </c>
      <c r="F492" s="1" t="s">
        <v>79</v>
      </c>
      <c r="G492" s="1" t="s">
        <v>82</v>
      </c>
      <c r="H492" s="1" t="s">
        <v>130</v>
      </c>
      <c r="I492" s="1" t="s">
        <v>82</v>
      </c>
      <c r="J492" s="1" t="s">
        <v>82</v>
      </c>
      <c r="K492" s="1" t="s">
        <v>83</v>
      </c>
      <c r="L492" s="1" t="s">
        <v>83</v>
      </c>
      <c r="M492" s="1" t="s">
        <v>82</v>
      </c>
      <c r="N492" s="1" t="s">
        <v>84</v>
      </c>
      <c r="O492" s="1" t="s">
        <v>85</v>
      </c>
      <c r="P492" s="1" t="s">
        <v>138</v>
      </c>
      <c r="Q492" s="1" t="s">
        <v>82</v>
      </c>
      <c r="R492" s="1" t="s">
        <v>138</v>
      </c>
      <c r="S492" s="1" t="s">
        <v>82</v>
      </c>
      <c r="T492" s="1" t="s">
        <v>87</v>
      </c>
      <c r="U492" s="1" t="s">
        <v>78</v>
      </c>
      <c r="V492" s="1" t="s">
        <v>82</v>
      </c>
      <c r="W492" s="1" t="s">
        <v>90</v>
      </c>
      <c r="X492" s="1" t="s">
        <v>87</v>
      </c>
      <c r="Y492">
        <v>0</v>
      </c>
      <c r="Z492">
        <v>0</v>
      </c>
      <c r="AA492" s="1" t="s">
        <v>82</v>
      </c>
      <c r="AB492">
        <v>1470.95</v>
      </c>
      <c r="AC492" s="1" t="s">
        <v>91</v>
      </c>
      <c r="AD492">
        <v>1</v>
      </c>
      <c r="AE492" s="1" t="s">
        <v>133</v>
      </c>
      <c r="AF492">
        <v>0</v>
      </c>
      <c r="AG492" s="1" t="s">
        <v>82</v>
      </c>
      <c r="AH492" s="1" t="s">
        <v>82</v>
      </c>
      <c r="AI492" s="1" t="s">
        <v>89</v>
      </c>
      <c r="AJ492" s="1" t="s">
        <v>92</v>
      </c>
      <c r="AK492" s="1" t="s">
        <v>82</v>
      </c>
      <c r="AL492" s="1" t="s">
        <v>82</v>
      </c>
      <c r="AM492" s="1" t="s">
        <v>82</v>
      </c>
      <c r="AN492" s="1" t="s">
        <v>93</v>
      </c>
      <c r="AO492">
        <v>12</v>
      </c>
    </row>
    <row r="493" spans="1:41" x14ac:dyDescent="0.25">
      <c r="A493">
        <v>140</v>
      </c>
      <c r="B493" s="1" t="s">
        <v>820</v>
      </c>
      <c r="C493" s="2">
        <v>44081.438240740739</v>
      </c>
      <c r="D493" s="1" t="s">
        <v>138</v>
      </c>
      <c r="E493">
        <v>64</v>
      </c>
      <c r="F493" s="1" t="s">
        <v>79</v>
      </c>
      <c r="G493" s="1" t="s">
        <v>82</v>
      </c>
      <c r="H493" s="1" t="s">
        <v>130</v>
      </c>
      <c r="I493" s="1" t="s">
        <v>82</v>
      </c>
      <c r="J493" s="1" t="s">
        <v>82</v>
      </c>
      <c r="K493" s="1" t="s">
        <v>83</v>
      </c>
      <c r="L493" s="1" t="s">
        <v>83</v>
      </c>
      <c r="M493" s="1" t="s">
        <v>82</v>
      </c>
      <c r="N493" s="1" t="s">
        <v>84</v>
      </c>
      <c r="O493" s="1" t="s">
        <v>85</v>
      </c>
      <c r="P493" s="1" t="s">
        <v>138</v>
      </c>
      <c r="Q493" s="1" t="s">
        <v>82</v>
      </c>
      <c r="R493" s="1" t="s">
        <v>138</v>
      </c>
      <c r="S493" s="1" t="s">
        <v>82</v>
      </c>
      <c r="T493" s="1" t="s">
        <v>87</v>
      </c>
      <c r="U493" s="1" t="s">
        <v>78</v>
      </c>
      <c r="V493" s="1" t="s">
        <v>82</v>
      </c>
      <c r="W493" s="1" t="s">
        <v>90</v>
      </c>
      <c r="X493" s="1" t="s">
        <v>87</v>
      </c>
      <c r="Y493">
        <v>0</v>
      </c>
      <c r="Z493">
        <v>0</v>
      </c>
      <c r="AA493" s="1" t="s">
        <v>82</v>
      </c>
      <c r="AB493">
        <v>1470.95</v>
      </c>
      <c r="AC493" s="1" t="s">
        <v>91</v>
      </c>
      <c r="AD493">
        <v>1</v>
      </c>
      <c r="AE493" s="1" t="s">
        <v>133</v>
      </c>
      <c r="AF493">
        <v>0</v>
      </c>
      <c r="AG493" s="1" t="s">
        <v>82</v>
      </c>
      <c r="AH493" s="1" t="s">
        <v>82</v>
      </c>
      <c r="AI493" s="1" t="s">
        <v>89</v>
      </c>
      <c r="AJ493" s="1" t="s">
        <v>92</v>
      </c>
      <c r="AK493" s="1" t="s">
        <v>82</v>
      </c>
      <c r="AL493" s="1" t="s">
        <v>82</v>
      </c>
      <c r="AM493" s="1" t="s">
        <v>82</v>
      </c>
      <c r="AN493" s="1" t="s">
        <v>93</v>
      </c>
      <c r="AO493">
        <v>12</v>
      </c>
    </row>
    <row r="494" spans="1:41" x14ac:dyDescent="0.25">
      <c r="A494">
        <v>141</v>
      </c>
      <c r="B494" s="1" t="s">
        <v>820</v>
      </c>
      <c r="C494" s="2">
        <v>44081.438090277778</v>
      </c>
      <c r="D494" s="1" t="s">
        <v>138</v>
      </c>
      <c r="E494">
        <v>64</v>
      </c>
      <c r="F494" s="1" t="s">
        <v>79</v>
      </c>
      <c r="G494" s="1" t="s">
        <v>82</v>
      </c>
      <c r="H494" s="1" t="s">
        <v>130</v>
      </c>
      <c r="I494" s="1" t="s">
        <v>82</v>
      </c>
      <c r="J494" s="1" t="s">
        <v>82</v>
      </c>
      <c r="K494" s="1" t="s">
        <v>83</v>
      </c>
      <c r="L494" s="1" t="s">
        <v>83</v>
      </c>
      <c r="M494" s="1" t="s">
        <v>82</v>
      </c>
      <c r="N494" s="1" t="s">
        <v>84</v>
      </c>
      <c r="O494" s="1" t="s">
        <v>85</v>
      </c>
      <c r="P494" s="1" t="s">
        <v>138</v>
      </c>
      <c r="Q494" s="1" t="s">
        <v>82</v>
      </c>
      <c r="R494" s="1" t="s">
        <v>138</v>
      </c>
      <c r="S494" s="1" t="s">
        <v>82</v>
      </c>
      <c r="T494" s="1" t="s">
        <v>87</v>
      </c>
      <c r="U494" s="1" t="s">
        <v>78</v>
      </c>
      <c r="V494" s="1" t="s">
        <v>82</v>
      </c>
      <c r="W494" s="1" t="s">
        <v>90</v>
      </c>
      <c r="X494" s="1" t="s">
        <v>87</v>
      </c>
      <c r="Y494">
        <v>0</v>
      </c>
      <c r="Z494">
        <v>0</v>
      </c>
      <c r="AA494" s="1" t="s">
        <v>82</v>
      </c>
      <c r="AB494">
        <v>1470.95</v>
      </c>
      <c r="AC494" s="1" t="s">
        <v>91</v>
      </c>
      <c r="AD494">
        <v>1</v>
      </c>
      <c r="AE494" s="1" t="s">
        <v>133</v>
      </c>
      <c r="AF494">
        <v>0</v>
      </c>
      <c r="AG494" s="1" t="s">
        <v>82</v>
      </c>
      <c r="AH494" s="1" t="s">
        <v>82</v>
      </c>
      <c r="AI494" s="1" t="s">
        <v>89</v>
      </c>
      <c r="AJ494" s="1" t="s">
        <v>92</v>
      </c>
      <c r="AK494" s="1" t="s">
        <v>82</v>
      </c>
      <c r="AL494" s="1" t="s">
        <v>82</v>
      </c>
      <c r="AM494" s="1" t="s">
        <v>82</v>
      </c>
      <c r="AN494" s="1" t="s">
        <v>93</v>
      </c>
      <c r="AO494">
        <v>12</v>
      </c>
    </row>
    <row r="495" spans="1:41" x14ac:dyDescent="0.25">
      <c r="A495">
        <v>142</v>
      </c>
      <c r="B495" s="1" t="s">
        <v>820</v>
      </c>
      <c r="C495" s="2">
        <v>44081.437962962962</v>
      </c>
      <c r="D495" s="1" t="s">
        <v>138</v>
      </c>
      <c r="E495">
        <v>64</v>
      </c>
      <c r="F495" s="1" t="s">
        <v>79</v>
      </c>
      <c r="G495" s="1" t="s">
        <v>82</v>
      </c>
      <c r="H495" s="1" t="s">
        <v>130</v>
      </c>
      <c r="I495" s="1" t="s">
        <v>82</v>
      </c>
      <c r="J495" s="1" t="s">
        <v>82</v>
      </c>
      <c r="K495" s="1" t="s">
        <v>83</v>
      </c>
      <c r="L495" s="1" t="s">
        <v>83</v>
      </c>
      <c r="M495" s="1" t="s">
        <v>82</v>
      </c>
      <c r="N495" s="1" t="s">
        <v>84</v>
      </c>
      <c r="O495" s="1" t="s">
        <v>85</v>
      </c>
      <c r="P495" s="1" t="s">
        <v>138</v>
      </c>
      <c r="Q495" s="1" t="s">
        <v>82</v>
      </c>
      <c r="R495" s="1" t="s">
        <v>138</v>
      </c>
      <c r="S495" s="1" t="s">
        <v>82</v>
      </c>
      <c r="T495" s="1" t="s">
        <v>87</v>
      </c>
      <c r="U495" s="1" t="s">
        <v>78</v>
      </c>
      <c r="V495" s="1" t="s">
        <v>82</v>
      </c>
      <c r="W495" s="1" t="s">
        <v>90</v>
      </c>
      <c r="X495" s="1" t="s">
        <v>87</v>
      </c>
      <c r="Y495">
        <v>0</v>
      </c>
      <c r="Z495">
        <v>0</v>
      </c>
      <c r="AA495" s="1" t="s">
        <v>82</v>
      </c>
      <c r="AB495">
        <v>1470.95</v>
      </c>
      <c r="AC495" s="1" t="s">
        <v>91</v>
      </c>
      <c r="AD495">
        <v>1</v>
      </c>
      <c r="AE495" s="1" t="s">
        <v>133</v>
      </c>
      <c r="AF495">
        <v>0</v>
      </c>
      <c r="AG495" s="1" t="s">
        <v>82</v>
      </c>
      <c r="AH495" s="1" t="s">
        <v>82</v>
      </c>
      <c r="AI495" s="1" t="s">
        <v>89</v>
      </c>
      <c r="AJ495" s="1" t="s">
        <v>92</v>
      </c>
      <c r="AK495" s="1" t="s">
        <v>82</v>
      </c>
      <c r="AL495" s="1" t="s">
        <v>82</v>
      </c>
      <c r="AM495" s="1" t="s">
        <v>82</v>
      </c>
      <c r="AN495" s="1" t="s">
        <v>93</v>
      </c>
      <c r="AO495">
        <v>12</v>
      </c>
    </row>
    <row r="496" spans="1:41" x14ac:dyDescent="0.25">
      <c r="A496">
        <v>143</v>
      </c>
      <c r="B496" s="1" t="s">
        <v>820</v>
      </c>
      <c r="C496" s="2">
        <v>44081.4378125</v>
      </c>
      <c r="D496" s="1" t="s">
        <v>138</v>
      </c>
      <c r="E496">
        <v>64</v>
      </c>
      <c r="F496" s="1" t="s">
        <v>79</v>
      </c>
      <c r="G496" s="1" t="s">
        <v>82</v>
      </c>
      <c r="H496" s="1" t="s">
        <v>130</v>
      </c>
      <c r="I496" s="1" t="s">
        <v>82</v>
      </c>
      <c r="J496" s="1" t="s">
        <v>82</v>
      </c>
      <c r="K496" s="1" t="s">
        <v>83</v>
      </c>
      <c r="L496" s="1" t="s">
        <v>83</v>
      </c>
      <c r="M496" s="1" t="s">
        <v>82</v>
      </c>
      <c r="N496" s="1" t="s">
        <v>84</v>
      </c>
      <c r="O496" s="1" t="s">
        <v>85</v>
      </c>
      <c r="P496" s="1" t="s">
        <v>138</v>
      </c>
      <c r="Q496" s="1" t="s">
        <v>82</v>
      </c>
      <c r="R496" s="1" t="s">
        <v>138</v>
      </c>
      <c r="S496" s="1" t="s">
        <v>82</v>
      </c>
      <c r="T496" s="1" t="s">
        <v>87</v>
      </c>
      <c r="U496" s="1" t="s">
        <v>78</v>
      </c>
      <c r="V496" s="1" t="s">
        <v>82</v>
      </c>
      <c r="W496" s="1" t="s">
        <v>90</v>
      </c>
      <c r="X496" s="1" t="s">
        <v>87</v>
      </c>
      <c r="Y496">
        <v>0</v>
      </c>
      <c r="Z496">
        <v>0</v>
      </c>
      <c r="AA496" s="1" t="s">
        <v>82</v>
      </c>
      <c r="AB496">
        <v>1470.95</v>
      </c>
      <c r="AC496" s="1" t="s">
        <v>91</v>
      </c>
      <c r="AD496">
        <v>1</v>
      </c>
      <c r="AE496" s="1" t="s">
        <v>133</v>
      </c>
      <c r="AF496">
        <v>0</v>
      </c>
      <c r="AG496" s="1" t="s">
        <v>82</v>
      </c>
      <c r="AH496" s="1" t="s">
        <v>82</v>
      </c>
      <c r="AI496" s="1" t="s">
        <v>89</v>
      </c>
      <c r="AJ496" s="1" t="s">
        <v>92</v>
      </c>
      <c r="AK496" s="1" t="s">
        <v>82</v>
      </c>
      <c r="AL496" s="1" t="s">
        <v>82</v>
      </c>
      <c r="AM496" s="1" t="s">
        <v>82</v>
      </c>
      <c r="AN496" s="1" t="s">
        <v>93</v>
      </c>
      <c r="AO496">
        <v>12</v>
      </c>
    </row>
    <row r="497" spans="1:41" x14ac:dyDescent="0.25">
      <c r="A497">
        <v>144</v>
      </c>
      <c r="B497" s="1" t="s">
        <v>820</v>
      </c>
      <c r="C497" s="2">
        <v>44081.437685185185</v>
      </c>
      <c r="D497" s="1" t="s">
        <v>138</v>
      </c>
      <c r="E497">
        <v>64</v>
      </c>
      <c r="F497" s="1" t="s">
        <v>79</v>
      </c>
      <c r="G497" s="1" t="s">
        <v>82</v>
      </c>
      <c r="H497" s="1" t="s">
        <v>130</v>
      </c>
      <c r="I497" s="1" t="s">
        <v>82</v>
      </c>
      <c r="J497" s="1" t="s">
        <v>82</v>
      </c>
      <c r="K497" s="1" t="s">
        <v>83</v>
      </c>
      <c r="L497" s="1" t="s">
        <v>83</v>
      </c>
      <c r="M497" s="1" t="s">
        <v>82</v>
      </c>
      <c r="N497" s="1" t="s">
        <v>84</v>
      </c>
      <c r="O497" s="1" t="s">
        <v>85</v>
      </c>
      <c r="P497" s="1" t="s">
        <v>138</v>
      </c>
      <c r="Q497" s="1" t="s">
        <v>82</v>
      </c>
      <c r="R497" s="1" t="s">
        <v>138</v>
      </c>
      <c r="S497" s="1" t="s">
        <v>82</v>
      </c>
      <c r="T497" s="1" t="s">
        <v>87</v>
      </c>
      <c r="U497" s="1" t="s">
        <v>78</v>
      </c>
      <c r="V497" s="1" t="s">
        <v>82</v>
      </c>
      <c r="W497" s="1" t="s">
        <v>90</v>
      </c>
      <c r="X497" s="1" t="s">
        <v>87</v>
      </c>
      <c r="Y497">
        <v>0</v>
      </c>
      <c r="Z497">
        <v>0</v>
      </c>
      <c r="AA497" s="1" t="s">
        <v>82</v>
      </c>
      <c r="AB497">
        <v>1470.95</v>
      </c>
      <c r="AC497" s="1" t="s">
        <v>91</v>
      </c>
      <c r="AD497">
        <v>1</v>
      </c>
      <c r="AE497" s="1" t="s">
        <v>133</v>
      </c>
      <c r="AF497">
        <v>0</v>
      </c>
      <c r="AG497" s="1" t="s">
        <v>82</v>
      </c>
      <c r="AH497" s="1" t="s">
        <v>82</v>
      </c>
      <c r="AI497" s="1" t="s">
        <v>89</v>
      </c>
      <c r="AJ497" s="1" t="s">
        <v>92</v>
      </c>
      <c r="AK497" s="1" t="s">
        <v>82</v>
      </c>
      <c r="AL497" s="1" t="s">
        <v>82</v>
      </c>
      <c r="AM497" s="1" t="s">
        <v>82</v>
      </c>
      <c r="AN497" s="1" t="s">
        <v>93</v>
      </c>
      <c r="AO497">
        <v>12</v>
      </c>
    </row>
    <row r="498" spans="1:41" x14ac:dyDescent="0.25">
      <c r="A498">
        <v>149</v>
      </c>
      <c r="B498" s="1" t="s">
        <v>153</v>
      </c>
      <c r="C498" s="2">
        <v>44081.436400462961</v>
      </c>
      <c r="D498" s="1" t="s">
        <v>138</v>
      </c>
      <c r="E498">
        <v>64</v>
      </c>
      <c r="F498" s="1" t="s">
        <v>79</v>
      </c>
      <c r="G498" s="1" t="s">
        <v>82</v>
      </c>
      <c r="H498" s="1" t="s">
        <v>122</v>
      </c>
      <c r="I498" s="1" t="s">
        <v>82</v>
      </c>
      <c r="J498" s="1" t="s">
        <v>82</v>
      </c>
      <c r="K498" s="1" t="s">
        <v>83</v>
      </c>
      <c r="L498" s="1" t="s">
        <v>83</v>
      </c>
      <c r="M498" s="1" t="s">
        <v>82</v>
      </c>
      <c r="N498" s="1" t="s">
        <v>84</v>
      </c>
      <c r="O498" s="1" t="s">
        <v>85</v>
      </c>
      <c r="P498" s="1" t="s">
        <v>1859</v>
      </c>
      <c r="Q498" s="1" t="s">
        <v>82</v>
      </c>
      <c r="R498" s="1" t="s">
        <v>138</v>
      </c>
      <c r="S498" s="1" t="s">
        <v>82</v>
      </c>
      <c r="T498" s="1" t="s">
        <v>87</v>
      </c>
      <c r="U498" s="1" t="s">
        <v>88</v>
      </c>
      <c r="V498" s="1" t="s">
        <v>82</v>
      </c>
      <c r="W498" s="1" t="s">
        <v>90</v>
      </c>
      <c r="X498" s="1" t="s">
        <v>87</v>
      </c>
      <c r="Y498">
        <v>0</v>
      </c>
      <c r="Z498">
        <v>0</v>
      </c>
      <c r="AA498" s="1" t="s">
        <v>82</v>
      </c>
      <c r="AB498">
        <v>1470.95</v>
      </c>
      <c r="AC498" s="1" t="s">
        <v>91</v>
      </c>
      <c r="AD498">
        <v>1</v>
      </c>
      <c r="AE498" s="1" t="s">
        <v>78</v>
      </c>
      <c r="AF498">
        <v>0</v>
      </c>
      <c r="AG498" s="1" t="s">
        <v>82</v>
      </c>
      <c r="AH498" s="1" t="s">
        <v>151</v>
      </c>
      <c r="AI498" s="1" t="s">
        <v>89</v>
      </c>
      <c r="AJ498" s="1" t="s">
        <v>92</v>
      </c>
      <c r="AK498" s="1" t="s">
        <v>82</v>
      </c>
      <c r="AL498" s="1" t="s">
        <v>82</v>
      </c>
      <c r="AM498" s="1" t="s">
        <v>82</v>
      </c>
      <c r="AN498" s="1" t="s">
        <v>93</v>
      </c>
      <c r="AO498">
        <v>12</v>
      </c>
    </row>
    <row r="499" spans="1:41" x14ac:dyDescent="0.25">
      <c r="A499">
        <v>151</v>
      </c>
      <c r="B499" s="1" t="s">
        <v>153</v>
      </c>
      <c r="C499" s="2">
        <v>44081.43613425926</v>
      </c>
      <c r="D499" s="1" t="s">
        <v>138</v>
      </c>
      <c r="E499">
        <v>64</v>
      </c>
      <c r="F499" s="1" t="s">
        <v>79</v>
      </c>
      <c r="G499" s="1" t="s">
        <v>82</v>
      </c>
      <c r="H499" s="1" t="s">
        <v>122</v>
      </c>
      <c r="I499" s="1" t="s">
        <v>82</v>
      </c>
      <c r="J499" s="1" t="s">
        <v>82</v>
      </c>
      <c r="K499" s="1" t="s">
        <v>83</v>
      </c>
      <c r="L499" s="1" t="s">
        <v>83</v>
      </c>
      <c r="M499" s="1" t="s">
        <v>82</v>
      </c>
      <c r="N499" s="1" t="s">
        <v>84</v>
      </c>
      <c r="O499" s="1" t="s">
        <v>85</v>
      </c>
      <c r="P499" s="1" t="s">
        <v>1860</v>
      </c>
      <c r="Q499" s="1" t="s">
        <v>82</v>
      </c>
      <c r="R499" s="1" t="s">
        <v>138</v>
      </c>
      <c r="S499" s="1" t="s">
        <v>82</v>
      </c>
      <c r="T499" s="1" t="s">
        <v>87</v>
      </c>
      <c r="U499" s="1" t="s">
        <v>88</v>
      </c>
      <c r="V499" s="1" t="s">
        <v>82</v>
      </c>
      <c r="W499" s="1" t="s">
        <v>90</v>
      </c>
      <c r="X499" s="1" t="s">
        <v>87</v>
      </c>
      <c r="Y499">
        <v>0</v>
      </c>
      <c r="Z499">
        <v>0</v>
      </c>
      <c r="AA499" s="1" t="s">
        <v>82</v>
      </c>
      <c r="AB499">
        <v>1470.95</v>
      </c>
      <c r="AC499" s="1" t="s">
        <v>91</v>
      </c>
      <c r="AD499">
        <v>1</v>
      </c>
      <c r="AE499" s="1" t="s">
        <v>78</v>
      </c>
      <c r="AF499">
        <v>0</v>
      </c>
      <c r="AG499" s="1" t="s">
        <v>82</v>
      </c>
      <c r="AH499" s="1" t="s">
        <v>151</v>
      </c>
      <c r="AI499" s="1" t="s">
        <v>89</v>
      </c>
      <c r="AJ499" s="1" t="s">
        <v>92</v>
      </c>
      <c r="AK499" s="1" t="s">
        <v>82</v>
      </c>
      <c r="AL499" s="1" t="s">
        <v>82</v>
      </c>
      <c r="AM499" s="1" t="s">
        <v>82</v>
      </c>
      <c r="AN499" s="1" t="s">
        <v>93</v>
      </c>
      <c r="AO499">
        <v>12</v>
      </c>
    </row>
    <row r="500" spans="1:41" x14ac:dyDescent="0.25">
      <c r="A500">
        <v>383</v>
      </c>
      <c r="B500" s="1" t="s">
        <v>77</v>
      </c>
      <c r="C500" s="2">
        <v>44418.455671296295</v>
      </c>
      <c r="D500" s="1" t="s">
        <v>138</v>
      </c>
      <c r="E500">
        <v>535</v>
      </c>
      <c r="F500" s="1" t="s">
        <v>154</v>
      </c>
      <c r="G500" s="1" t="s">
        <v>1147</v>
      </c>
      <c r="H500" s="1" t="s">
        <v>122</v>
      </c>
      <c r="I500" s="1" t="s">
        <v>82</v>
      </c>
      <c r="J500" s="1" t="s">
        <v>82</v>
      </c>
      <c r="K500" s="1" t="s">
        <v>82</v>
      </c>
      <c r="L500" s="1" t="s">
        <v>186</v>
      </c>
      <c r="M500" s="1" t="s">
        <v>82</v>
      </c>
      <c r="N500" s="1" t="s">
        <v>84</v>
      </c>
      <c r="O500" s="1" t="s">
        <v>2022</v>
      </c>
      <c r="P500" s="1" t="s">
        <v>1861</v>
      </c>
      <c r="Q500" s="1" t="s">
        <v>78</v>
      </c>
      <c r="R500" s="1" t="s">
        <v>78</v>
      </c>
      <c r="S500" s="1" t="s">
        <v>78</v>
      </c>
      <c r="T500" s="1" t="s">
        <v>102</v>
      </c>
      <c r="U500" s="1" t="s">
        <v>88</v>
      </c>
      <c r="V500" s="1" t="s">
        <v>89</v>
      </c>
      <c r="W500" s="1" t="s">
        <v>90</v>
      </c>
      <c r="X500" s="1" t="s">
        <v>87</v>
      </c>
      <c r="Y500">
        <v>0</v>
      </c>
      <c r="Z500">
        <v>0</v>
      </c>
      <c r="AA500" s="1" t="s">
        <v>82</v>
      </c>
      <c r="AB500">
        <v>1712</v>
      </c>
      <c r="AC500" s="1" t="s">
        <v>588</v>
      </c>
      <c r="AD500">
        <v>1</v>
      </c>
      <c r="AE500" s="1" t="s">
        <v>78</v>
      </c>
      <c r="AF500">
        <v>0</v>
      </c>
      <c r="AG500" s="1" t="s">
        <v>78</v>
      </c>
      <c r="AH500" s="1" t="s">
        <v>82</v>
      </c>
      <c r="AI500" s="1" t="s">
        <v>82</v>
      </c>
      <c r="AJ500" s="1" t="s">
        <v>78</v>
      </c>
      <c r="AK500" s="1" t="s">
        <v>82</v>
      </c>
      <c r="AL500" s="1" t="s">
        <v>82</v>
      </c>
      <c r="AM500" s="1" t="s">
        <v>82</v>
      </c>
      <c r="AN500" s="1" t="s">
        <v>93</v>
      </c>
      <c r="AO500">
        <v>12</v>
      </c>
    </row>
    <row r="501" spans="1:41" x14ac:dyDescent="0.25">
      <c r="A501">
        <v>568</v>
      </c>
      <c r="B501" s="1" t="s">
        <v>77</v>
      </c>
      <c r="C501" s="2">
        <v>44576.664131944446</v>
      </c>
      <c r="D501" s="1" t="s">
        <v>138</v>
      </c>
      <c r="E501">
        <v>428</v>
      </c>
      <c r="F501" s="1" t="s">
        <v>94</v>
      </c>
      <c r="G501" s="1" t="s">
        <v>1862</v>
      </c>
      <c r="H501" s="1" t="s">
        <v>141</v>
      </c>
      <c r="I501" s="1" t="s">
        <v>1863</v>
      </c>
      <c r="J501" s="1" t="s">
        <v>1864</v>
      </c>
      <c r="K501" s="1" t="s">
        <v>257</v>
      </c>
      <c r="L501" s="1" t="s">
        <v>363</v>
      </c>
      <c r="M501" s="1" t="s">
        <v>82</v>
      </c>
      <c r="N501" s="1" t="s">
        <v>1865</v>
      </c>
      <c r="O501" s="1" t="s">
        <v>1866</v>
      </c>
      <c r="P501" s="1" t="s">
        <v>1867</v>
      </c>
      <c r="Q501" s="1" t="s">
        <v>1868</v>
      </c>
      <c r="R501" s="1" t="s">
        <v>1869</v>
      </c>
      <c r="S501" s="1" t="s">
        <v>78</v>
      </c>
      <c r="T501" s="1" t="s">
        <v>102</v>
      </c>
      <c r="U501" s="1" t="s">
        <v>114</v>
      </c>
      <c r="V501" s="1" t="s">
        <v>1870</v>
      </c>
      <c r="W501" s="1" t="s">
        <v>90</v>
      </c>
      <c r="X501" s="1" t="s">
        <v>102</v>
      </c>
      <c r="Y501">
        <v>0</v>
      </c>
      <c r="Z501">
        <v>0</v>
      </c>
      <c r="AA501" s="1" t="s">
        <v>82</v>
      </c>
      <c r="AB501">
        <v>2666.87</v>
      </c>
      <c r="AC501" s="1" t="s">
        <v>389</v>
      </c>
      <c r="AD501">
        <v>1</v>
      </c>
      <c r="AE501" s="1" t="s">
        <v>78</v>
      </c>
      <c r="AF501">
        <v>0</v>
      </c>
      <c r="AG501" s="1" t="s">
        <v>101</v>
      </c>
      <c r="AH501" s="1" t="s">
        <v>84</v>
      </c>
      <c r="AI501" s="1" t="s">
        <v>82</v>
      </c>
      <c r="AJ501" s="1" t="s">
        <v>390</v>
      </c>
      <c r="AK501" s="1" t="s">
        <v>82</v>
      </c>
      <c r="AL501" s="1" t="s">
        <v>82</v>
      </c>
      <c r="AM501" s="1" t="s">
        <v>82</v>
      </c>
      <c r="AN501" s="1" t="s">
        <v>93</v>
      </c>
      <c r="AO501">
        <v>754</v>
      </c>
    </row>
    <row r="502" spans="1:41" x14ac:dyDescent="0.25">
      <c r="A502">
        <v>650</v>
      </c>
      <c r="B502" s="1" t="s">
        <v>139</v>
      </c>
      <c r="C502" s="2">
        <v>44473.389027777775</v>
      </c>
      <c r="D502" s="1" t="s">
        <v>138</v>
      </c>
      <c r="E502">
        <v>633</v>
      </c>
      <c r="F502" s="1" t="s">
        <v>94</v>
      </c>
      <c r="G502" s="1" t="s">
        <v>235</v>
      </c>
      <c r="H502" s="1" t="s">
        <v>122</v>
      </c>
      <c r="I502" s="1" t="s">
        <v>82</v>
      </c>
      <c r="J502" s="1" t="s">
        <v>82</v>
      </c>
      <c r="K502" s="1" t="s">
        <v>542</v>
      </c>
      <c r="L502" s="1" t="s">
        <v>1871</v>
      </c>
      <c r="M502" s="1" t="s">
        <v>82</v>
      </c>
      <c r="N502" s="1" t="s">
        <v>84</v>
      </c>
      <c r="O502" s="1" t="s">
        <v>543</v>
      </c>
      <c r="P502" s="1" t="s">
        <v>1872</v>
      </c>
      <c r="Q502" s="1" t="s">
        <v>78</v>
      </c>
      <c r="R502" s="1" t="s">
        <v>101</v>
      </c>
      <c r="S502" s="1" t="s">
        <v>78</v>
      </c>
      <c r="T502" s="1" t="s">
        <v>87</v>
      </c>
      <c r="U502" s="1" t="s">
        <v>88</v>
      </c>
      <c r="V502" s="1" t="s">
        <v>89</v>
      </c>
      <c r="W502" s="1" t="s">
        <v>90</v>
      </c>
      <c r="X502" s="1" t="s">
        <v>87</v>
      </c>
      <c r="Y502">
        <v>0</v>
      </c>
      <c r="Z502">
        <v>0</v>
      </c>
      <c r="AA502" s="1" t="s">
        <v>82</v>
      </c>
      <c r="AB502">
        <v>1850</v>
      </c>
      <c r="AC502" s="1" t="s">
        <v>545</v>
      </c>
      <c r="AD502">
        <v>1</v>
      </c>
      <c r="AE502" s="1" t="s">
        <v>78</v>
      </c>
      <c r="AF502">
        <v>0</v>
      </c>
      <c r="AG502" s="1" t="s">
        <v>101</v>
      </c>
      <c r="AH502" s="1" t="s">
        <v>84</v>
      </c>
      <c r="AI502" s="1" t="s">
        <v>82</v>
      </c>
      <c r="AJ502" s="1" t="s">
        <v>78</v>
      </c>
      <c r="AK502" s="1" t="s">
        <v>82</v>
      </c>
      <c r="AL502" s="1" t="s">
        <v>82</v>
      </c>
      <c r="AM502" s="1" t="s">
        <v>82</v>
      </c>
      <c r="AN502" s="1" t="s">
        <v>93</v>
      </c>
      <c r="AO502">
        <v>12</v>
      </c>
    </row>
    <row r="503" spans="1:41" x14ac:dyDescent="0.25">
      <c r="A503">
        <v>651</v>
      </c>
      <c r="B503" s="1" t="s">
        <v>139</v>
      </c>
      <c r="C503" s="2">
        <v>44473.38925925926</v>
      </c>
      <c r="D503" s="1" t="s">
        <v>138</v>
      </c>
      <c r="E503">
        <v>633</v>
      </c>
      <c r="F503" s="1" t="s">
        <v>94</v>
      </c>
      <c r="G503" s="1" t="s">
        <v>235</v>
      </c>
      <c r="H503" s="1" t="s">
        <v>122</v>
      </c>
      <c r="I503" s="1" t="s">
        <v>82</v>
      </c>
      <c r="J503" s="1" t="s">
        <v>82</v>
      </c>
      <c r="K503" s="1" t="s">
        <v>188</v>
      </c>
      <c r="L503" s="1" t="s">
        <v>1526</v>
      </c>
      <c r="M503" s="1" t="s">
        <v>82</v>
      </c>
      <c r="N503" s="1" t="s">
        <v>84</v>
      </c>
      <c r="O503" s="1" t="s">
        <v>543</v>
      </c>
      <c r="P503" s="1" t="s">
        <v>1873</v>
      </c>
      <c r="Q503" s="1" t="s">
        <v>78</v>
      </c>
      <c r="R503" s="1" t="s">
        <v>101</v>
      </c>
      <c r="S503" s="1" t="s">
        <v>78</v>
      </c>
      <c r="T503" s="1" t="s">
        <v>87</v>
      </c>
      <c r="U503" s="1" t="s">
        <v>88</v>
      </c>
      <c r="V503" s="1" t="s">
        <v>89</v>
      </c>
      <c r="W503" s="1" t="s">
        <v>90</v>
      </c>
      <c r="X503" s="1" t="s">
        <v>87</v>
      </c>
      <c r="Y503">
        <v>0</v>
      </c>
      <c r="Z503">
        <v>0</v>
      </c>
      <c r="AA503" s="1" t="s">
        <v>82</v>
      </c>
      <c r="AB503">
        <v>1850</v>
      </c>
      <c r="AC503" s="1" t="s">
        <v>1430</v>
      </c>
      <c r="AD503">
        <v>1</v>
      </c>
      <c r="AE503" s="1" t="s">
        <v>78</v>
      </c>
      <c r="AF503">
        <v>0</v>
      </c>
      <c r="AG503" s="1" t="s">
        <v>101</v>
      </c>
      <c r="AH503" s="1" t="s">
        <v>151</v>
      </c>
      <c r="AI503" s="1" t="s">
        <v>82</v>
      </c>
      <c r="AJ503" s="1" t="s">
        <v>78</v>
      </c>
      <c r="AK503" s="1" t="s">
        <v>82</v>
      </c>
      <c r="AL503" s="1" t="s">
        <v>82</v>
      </c>
      <c r="AM503" s="1" t="s">
        <v>82</v>
      </c>
      <c r="AN503" s="1" t="s">
        <v>93</v>
      </c>
      <c r="AO503">
        <v>12</v>
      </c>
    </row>
    <row r="504" spans="1:41" x14ac:dyDescent="0.25">
      <c r="A504">
        <v>681</v>
      </c>
      <c r="B504" s="1" t="s">
        <v>139</v>
      </c>
      <c r="C504" s="2">
        <v>44302.422719907408</v>
      </c>
      <c r="D504" s="1" t="s">
        <v>138</v>
      </c>
      <c r="E504">
        <v>135</v>
      </c>
      <c r="F504" s="1" t="s">
        <v>154</v>
      </c>
      <c r="G504" s="1" t="s">
        <v>78</v>
      </c>
      <c r="H504" s="1" t="s">
        <v>130</v>
      </c>
      <c r="I504" s="1" t="s">
        <v>82</v>
      </c>
      <c r="J504" s="1" t="s">
        <v>82</v>
      </c>
      <c r="K504" s="1" t="s">
        <v>144</v>
      </c>
      <c r="L504" s="1" t="s">
        <v>82</v>
      </c>
      <c r="M504" s="1" t="s">
        <v>82</v>
      </c>
      <c r="N504" s="1" t="s">
        <v>84</v>
      </c>
      <c r="O504" s="1" t="s">
        <v>907</v>
      </c>
      <c r="P504" s="1" t="s">
        <v>138</v>
      </c>
      <c r="Q504" s="1" t="s">
        <v>82</v>
      </c>
      <c r="R504" s="1" t="s">
        <v>138</v>
      </c>
      <c r="S504" s="1" t="s">
        <v>82</v>
      </c>
      <c r="T504" s="1" t="s">
        <v>87</v>
      </c>
      <c r="U504" s="1" t="s">
        <v>78</v>
      </c>
      <c r="V504" s="1" t="s">
        <v>89</v>
      </c>
      <c r="W504" s="1" t="s">
        <v>90</v>
      </c>
      <c r="X504" s="1" t="s">
        <v>87</v>
      </c>
      <c r="Y504">
        <v>0</v>
      </c>
      <c r="Z504">
        <v>0</v>
      </c>
      <c r="AA504" s="1" t="s">
        <v>82</v>
      </c>
      <c r="AB504">
        <v>1320.3</v>
      </c>
      <c r="AC504" s="1" t="s">
        <v>1874</v>
      </c>
      <c r="AD504">
        <v>1</v>
      </c>
      <c r="AE504" s="1" t="s">
        <v>78</v>
      </c>
      <c r="AF504">
        <v>0</v>
      </c>
      <c r="AG504" s="1" t="s">
        <v>78</v>
      </c>
      <c r="AH504" s="1" t="s">
        <v>82</v>
      </c>
      <c r="AI504" s="1" t="s">
        <v>82</v>
      </c>
      <c r="AJ504" s="1" t="s">
        <v>1875</v>
      </c>
      <c r="AK504" s="1" t="s">
        <v>78</v>
      </c>
      <c r="AL504" s="1" t="s">
        <v>82</v>
      </c>
      <c r="AM504" s="1" t="s">
        <v>82</v>
      </c>
      <c r="AN504" s="1" t="s">
        <v>93</v>
      </c>
      <c r="AO504">
        <v>12</v>
      </c>
    </row>
    <row r="505" spans="1:41" x14ac:dyDescent="0.25">
      <c r="A505">
        <v>682</v>
      </c>
      <c r="B505" s="1" t="s">
        <v>139</v>
      </c>
      <c r="C505" s="2">
        <v>44302.423194444447</v>
      </c>
      <c r="D505" s="1" t="s">
        <v>138</v>
      </c>
      <c r="E505">
        <v>135</v>
      </c>
      <c r="F505" s="1" t="s">
        <v>154</v>
      </c>
      <c r="G505" s="1" t="s">
        <v>78</v>
      </c>
      <c r="H505" s="1" t="s">
        <v>130</v>
      </c>
      <c r="I505" s="1" t="s">
        <v>82</v>
      </c>
      <c r="J505" s="1" t="s">
        <v>82</v>
      </c>
      <c r="K505" s="1" t="s">
        <v>144</v>
      </c>
      <c r="L505" s="1" t="s">
        <v>82</v>
      </c>
      <c r="M505" s="1" t="s">
        <v>82</v>
      </c>
      <c r="N505" s="1" t="s">
        <v>84</v>
      </c>
      <c r="O505" s="1" t="s">
        <v>907</v>
      </c>
      <c r="P505" s="1" t="s">
        <v>138</v>
      </c>
      <c r="Q505" s="1" t="s">
        <v>82</v>
      </c>
      <c r="R505" s="1" t="s">
        <v>138</v>
      </c>
      <c r="S505" s="1" t="s">
        <v>82</v>
      </c>
      <c r="T505" s="1" t="s">
        <v>87</v>
      </c>
      <c r="U505" s="1" t="s">
        <v>78</v>
      </c>
      <c r="V505" s="1" t="s">
        <v>89</v>
      </c>
      <c r="W505" s="1" t="s">
        <v>90</v>
      </c>
      <c r="X505" s="1" t="s">
        <v>87</v>
      </c>
      <c r="Y505">
        <v>0</v>
      </c>
      <c r="Z505">
        <v>0</v>
      </c>
      <c r="AA505" s="1" t="s">
        <v>82</v>
      </c>
      <c r="AB505">
        <v>1320.3</v>
      </c>
      <c r="AC505" s="1" t="s">
        <v>1874</v>
      </c>
      <c r="AD505">
        <v>1</v>
      </c>
      <c r="AE505" s="1" t="s">
        <v>78</v>
      </c>
      <c r="AF505">
        <v>0</v>
      </c>
      <c r="AG505" s="1" t="s">
        <v>78</v>
      </c>
      <c r="AH505" s="1" t="s">
        <v>82</v>
      </c>
      <c r="AI505" s="1" t="s">
        <v>82</v>
      </c>
      <c r="AJ505" s="1" t="s">
        <v>1875</v>
      </c>
      <c r="AK505" s="1" t="s">
        <v>78</v>
      </c>
      <c r="AL505" s="1" t="s">
        <v>82</v>
      </c>
      <c r="AM505" s="1" t="s">
        <v>82</v>
      </c>
      <c r="AN505" s="1" t="s">
        <v>93</v>
      </c>
      <c r="AO505">
        <v>12</v>
      </c>
    </row>
    <row r="506" spans="1:41" x14ac:dyDescent="0.25">
      <c r="A506">
        <v>683</v>
      </c>
      <c r="B506" s="1" t="s">
        <v>139</v>
      </c>
      <c r="C506" s="2">
        <v>44302.423541666663</v>
      </c>
      <c r="D506" s="1" t="s">
        <v>138</v>
      </c>
      <c r="E506">
        <v>135</v>
      </c>
      <c r="F506" s="1" t="s">
        <v>154</v>
      </c>
      <c r="G506" s="1" t="s">
        <v>78</v>
      </c>
      <c r="H506" s="1" t="s">
        <v>130</v>
      </c>
      <c r="I506" s="1" t="s">
        <v>82</v>
      </c>
      <c r="J506" s="1" t="s">
        <v>82</v>
      </c>
      <c r="K506" s="1" t="s">
        <v>144</v>
      </c>
      <c r="L506" s="1" t="s">
        <v>82</v>
      </c>
      <c r="M506" s="1" t="s">
        <v>82</v>
      </c>
      <c r="N506" s="1" t="s">
        <v>84</v>
      </c>
      <c r="O506" s="1" t="s">
        <v>907</v>
      </c>
      <c r="P506" s="1" t="s">
        <v>138</v>
      </c>
      <c r="Q506" s="1" t="s">
        <v>82</v>
      </c>
      <c r="R506" s="1" t="s">
        <v>138</v>
      </c>
      <c r="S506" s="1" t="s">
        <v>82</v>
      </c>
      <c r="T506" s="1" t="s">
        <v>87</v>
      </c>
      <c r="U506" s="1" t="s">
        <v>78</v>
      </c>
      <c r="V506" s="1" t="s">
        <v>89</v>
      </c>
      <c r="W506" s="1" t="s">
        <v>90</v>
      </c>
      <c r="X506" s="1" t="s">
        <v>87</v>
      </c>
      <c r="Y506">
        <v>0</v>
      </c>
      <c r="Z506">
        <v>0</v>
      </c>
      <c r="AA506" s="1" t="s">
        <v>82</v>
      </c>
      <c r="AB506">
        <v>1320.3</v>
      </c>
      <c r="AC506" s="1" t="s">
        <v>1874</v>
      </c>
      <c r="AD506">
        <v>1</v>
      </c>
      <c r="AE506" s="1" t="s">
        <v>78</v>
      </c>
      <c r="AF506">
        <v>0</v>
      </c>
      <c r="AG506" s="1" t="s">
        <v>78</v>
      </c>
      <c r="AH506" s="1" t="s">
        <v>82</v>
      </c>
      <c r="AI506" s="1" t="s">
        <v>82</v>
      </c>
      <c r="AJ506" s="1" t="s">
        <v>1875</v>
      </c>
      <c r="AK506" s="1" t="s">
        <v>78</v>
      </c>
      <c r="AL506" s="1" t="s">
        <v>82</v>
      </c>
      <c r="AM506" s="1" t="s">
        <v>82</v>
      </c>
      <c r="AN506" s="1" t="s">
        <v>93</v>
      </c>
      <c r="AO506">
        <v>12</v>
      </c>
    </row>
    <row r="507" spans="1:41" x14ac:dyDescent="0.25">
      <c r="A507">
        <v>703</v>
      </c>
      <c r="B507" s="1" t="s">
        <v>139</v>
      </c>
      <c r="C507" s="2">
        <v>44487.38113425926</v>
      </c>
      <c r="D507" s="1" t="s">
        <v>138</v>
      </c>
      <c r="E507">
        <v>635</v>
      </c>
      <c r="F507" s="1" t="s">
        <v>154</v>
      </c>
      <c r="G507" s="1" t="s">
        <v>101</v>
      </c>
      <c r="H507" s="1" t="s">
        <v>122</v>
      </c>
      <c r="I507" s="1" t="s">
        <v>82</v>
      </c>
      <c r="J507" s="1" t="s">
        <v>82</v>
      </c>
      <c r="K507" s="1" t="s">
        <v>1876</v>
      </c>
      <c r="L507" s="1" t="s">
        <v>1876</v>
      </c>
      <c r="M507" s="1" t="s">
        <v>82</v>
      </c>
      <c r="N507" s="1" t="s">
        <v>84</v>
      </c>
      <c r="O507" s="1" t="s">
        <v>1877</v>
      </c>
      <c r="P507" s="1" t="s">
        <v>138</v>
      </c>
      <c r="Q507" s="1" t="s">
        <v>78</v>
      </c>
      <c r="R507" s="1" t="s">
        <v>138</v>
      </c>
      <c r="S507" s="1" t="s">
        <v>78</v>
      </c>
      <c r="T507" s="1" t="s">
        <v>87</v>
      </c>
      <c r="U507" s="1" t="s">
        <v>88</v>
      </c>
      <c r="V507" s="1" t="s">
        <v>89</v>
      </c>
      <c r="W507" s="1" t="s">
        <v>90</v>
      </c>
      <c r="X507" s="1" t="s">
        <v>87</v>
      </c>
      <c r="Y507">
        <v>0</v>
      </c>
      <c r="Z507">
        <v>0</v>
      </c>
      <c r="AA507" s="1" t="s">
        <v>82</v>
      </c>
      <c r="AB507">
        <v>1320</v>
      </c>
      <c r="AC507" s="1" t="s">
        <v>797</v>
      </c>
      <c r="AD507">
        <v>1</v>
      </c>
      <c r="AE507" s="1" t="s">
        <v>78</v>
      </c>
      <c r="AF507">
        <v>0</v>
      </c>
      <c r="AG507" s="1" t="s">
        <v>78</v>
      </c>
      <c r="AH507" s="1" t="s">
        <v>84</v>
      </c>
      <c r="AI507" s="1" t="s">
        <v>82</v>
      </c>
      <c r="AJ507" s="1" t="s">
        <v>101</v>
      </c>
      <c r="AK507" s="1" t="s">
        <v>82</v>
      </c>
      <c r="AL507" s="1" t="s">
        <v>82</v>
      </c>
      <c r="AM507" s="1" t="s">
        <v>82</v>
      </c>
      <c r="AN507" s="1" t="s">
        <v>93</v>
      </c>
      <c r="AO507">
        <v>12</v>
      </c>
    </row>
    <row r="508" spans="1:41" x14ac:dyDescent="0.25">
      <c r="A508">
        <v>705</v>
      </c>
      <c r="B508" s="1" t="s">
        <v>139</v>
      </c>
      <c r="C508" s="2">
        <v>44534.651655092595</v>
      </c>
      <c r="D508" s="1" t="s">
        <v>138</v>
      </c>
      <c r="E508">
        <v>221</v>
      </c>
      <c r="F508" s="1" t="s">
        <v>154</v>
      </c>
      <c r="G508" s="1" t="s">
        <v>529</v>
      </c>
      <c r="H508" s="1" t="s">
        <v>122</v>
      </c>
      <c r="I508" s="1" t="s">
        <v>82</v>
      </c>
      <c r="J508" s="1" t="s">
        <v>82</v>
      </c>
      <c r="K508" s="1" t="s">
        <v>318</v>
      </c>
      <c r="L508" s="1" t="s">
        <v>318</v>
      </c>
      <c r="M508" s="1" t="s">
        <v>82</v>
      </c>
      <c r="N508" s="1" t="s">
        <v>84</v>
      </c>
      <c r="O508" s="1" t="s">
        <v>585</v>
      </c>
      <c r="P508" s="1" t="s">
        <v>1878</v>
      </c>
      <c r="Q508" s="1" t="s">
        <v>78</v>
      </c>
      <c r="R508" s="1" t="s">
        <v>138</v>
      </c>
      <c r="S508" s="1" t="s">
        <v>78</v>
      </c>
      <c r="T508" s="1" t="s">
        <v>87</v>
      </c>
      <c r="U508" s="1" t="s">
        <v>88</v>
      </c>
      <c r="V508" s="1" t="s">
        <v>89</v>
      </c>
      <c r="W508" s="1" t="s">
        <v>90</v>
      </c>
      <c r="X508" s="1" t="s">
        <v>87</v>
      </c>
      <c r="Y508">
        <v>0</v>
      </c>
      <c r="Z508">
        <v>0</v>
      </c>
      <c r="AA508" s="1" t="s">
        <v>82</v>
      </c>
      <c r="AB508">
        <v>2478.9899999999998</v>
      </c>
      <c r="AC508" s="1" t="s">
        <v>1430</v>
      </c>
      <c r="AD508">
        <v>1</v>
      </c>
      <c r="AE508" s="1" t="s">
        <v>78</v>
      </c>
      <c r="AF508">
        <v>0</v>
      </c>
      <c r="AG508" s="1" t="s">
        <v>78</v>
      </c>
      <c r="AH508" s="1" t="s">
        <v>84</v>
      </c>
      <c r="AI508" s="1" t="s">
        <v>82</v>
      </c>
      <c r="AJ508" s="1" t="s">
        <v>78</v>
      </c>
      <c r="AK508" s="1" t="s">
        <v>82</v>
      </c>
      <c r="AL508" s="1" t="s">
        <v>82</v>
      </c>
      <c r="AM508" s="1" t="s">
        <v>82</v>
      </c>
      <c r="AN508" s="1" t="s">
        <v>93</v>
      </c>
      <c r="AO508">
        <v>12</v>
      </c>
    </row>
    <row r="509" spans="1:41" x14ac:dyDescent="0.25">
      <c r="A509">
        <v>707</v>
      </c>
      <c r="B509" s="1" t="s">
        <v>139</v>
      </c>
      <c r="C509" s="2">
        <v>44534.653622685182</v>
      </c>
      <c r="D509" s="1" t="s">
        <v>138</v>
      </c>
      <c r="E509">
        <v>221</v>
      </c>
      <c r="F509" s="1" t="s">
        <v>154</v>
      </c>
      <c r="G509" s="1" t="s">
        <v>1422</v>
      </c>
      <c r="H509" s="1" t="s">
        <v>122</v>
      </c>
      <c r="I509" s="1" t="s">
        <v>82</v>
      </c>
      <c r="J509" s="1" t="s">
        <v>82</v>
      </c>
      <c r="K509" s="1" t="s">
        <v>318</v>
      </c>
      <c r="L509" s="1" t="s">
        <v>318</v>
      </c>
      <c r="M509" s="1" t="s">
        <v>82</v>
      </c>
      <c r="N509" s="1" t="s">
        <v>84</v>
      </c>
      <c r="O509" s="1" t="s">
        <v>585</v>
      </c>
      <c r="P509" s="1" t="s">
        <v>1879</v>
      </c>
      <c r="Q509" s="1" t="s">
        <v>78</v>
      </c>
      <c r="R509" s="1" t="s">
        <v>138</v>
      </c>
      <c r="S509" s="1" t="s">
        <v>78</v>
      </c>
      <c r="T509" s="1" t="s">
        <v>87</v>
      </c>
      <c r="U509" s="1" t="s">
        <v>88</v>
      </c>
      <c r="V509" s="1" t="s">
        <v>89</v>
      </c>
      <c r="W509" s="1" t="s">
        <v>90</v>
      </c>
      <c r="X509" s="1" t="s">
        <v>87</v>
      </c>
      <c r="Y509">
        <v>0</v>
      </c>
      <c r="Z509">
        <v>0</v>
      </c>
      <c r="AA509" s="1" t="s">
        <v>82</v>
      </c>
      <c r="AB509">
        <v>2478.9899999999998</v>
      </c>
      <c r="AC509" s="1" t="s">
        <v>1430</v>
      </c>
      <c r="AD509">
        <v>1</v>
      </c>
      <c r="AE509" s="1" t="s">
        <v>78</v>
      </c>
      <c r="AF509">
        <v>0</v>
      </c>
      <c r="AG509" s="1" t="s">
        <v>78</v>
      </c>
      <c r="AH509" s="1" t="s">
        <v>84</v>
      </c>
      <c r="AI509" s="1" t="s">
        <v>82</v>
      </c>
      <c r="AJ509" s="1" t="s">
        <v>78</v>
      </c>
      <c r="AK509" s="1" t="s">
        <v>82</v>
      </c>
      <c r="AL509" s="1" t="s">
        <v>82</v>
      </c>
      <c r="AM509" s="1" t="s">
        <v>82</v>
      </c>
      <c r="AN509" s="1" t="s">
        <v>93</v>
      </c>
      <c r="AO509">
        <v>12</v>
      </c>
    </row>
    <row r="510" spans="1:41" x14ac:dyDescent="0.25">
      <c r="A510">
        <v>708</v>
      </c>
      <c r="B510" s="1" t="s">
        <v>121</v>
      </c>
      <c r="C510" s="2">
        <v>44606.486134259256</v>
      </c>
      <c r="D510" s="1" t="s">
        <v>138</v>
      </c>
      <c r="E510">
        <v>637</v>
      </c>
      <c r="F510" s="1" t="s">
        <v>154</v>
      </c>
      <c r="G510" s="1" t="s">
        <v>117</v>
      </c>
      <c r="H510" s="1" t="s">
        <v>122</v>
      </c>
      <c r="I510" s="1" t="s">
        <v>82</v>
      </c>
      <c r="J510" s="1" t="s">
        <v>82</v>
      </c>
      <c r="K510" s="1" t="s">
        <v>205</v>
      </c>
      <c r="L510" s="1" t="s">
        <v>1159</v>
      </c>
      <c r="M510" s="1" t="s">
        <v>82</v>
      </c>
      <c r="N510" s="1" t="s">
        <v>84</v>
      </c>
      <c r="O510" s="1" t="s">
        <v>1880</v>
      </c>
      <c r="P510" s="1" t="s">
        <v>1881</v>
      </c>
      <c r="Q510" s="1" t="s">
        <v>1882</v>
      </c>
      <c r="R510" s="1" t="s">
        <v>1883</v>
      </c>
      <c r="S510" s="1" t="s">
        <v>78</v>
      </c>
      <c r="T510" s="1" t="s">
        <v>87</v>
      </c>
      <c r="U510" s="1" t="s">
        <v>88</v>
      </c>
      <c r="V510" s="1" t="s">
        <v>89</v>
      </c>
      <c r="W510" s="1" t="s">
        <v>90</v>
      </c>
      <c r="X510" s="1" t="s">
        <v>87</v>
      </c>
      <c r="Y510">
        <v>0</v>
      </c>
      <c r="Z510">
        <v>0</v>
      </c>
      <c r="AA510" s="1" t="s">
        <v>82</v>
      </c>
      <c r="AB510">
        <v>3500</v>
      </c>
      <c r="AC510" s="1" t="s">
        <v>1884</v>
      </c>
      <c r="AD510">
        <v>1</v>
      </c>
      <c r="AE510" s="1" t="s">
        <v>78</v>
      </c>
      <c r="AF510">
        <v>0</v>
      </c>
      <c r="AG510" s="1" t="s">
        <v>78</v>
      </c>
      <c r="AH510" s="1" t="s">
        <v>84</v>
      </c>
      <c r="AI510" s="1" t="s">
        <v>82</v>
      </c>
      <c r="AJ510" s="1" t="s">
        <v>78</v>
      </c>
      <c r="AK510" s="1" t="s">
        <v>82</v>
      </c>
      <c r="AL510" s="1" t="s">
        <v>82</v>
      </c>
      <c r="AM510" s="1" t="s">
        <v>82</v>
      </c>
      <c r="AN510" s="1" t="s">
        <v>93</v>
      </c>
      <c r="AO510">
        <v>12</v>
      </c>
    </row>
    <row r="511" spans="1:41" x14ac:dyDescent="0.25">
      <c r="A511">
        <v>710</v>
      </c>
      <c r="B511" s="1" t="s">
        <v>77</v>
      </c>
      <c r="C511" s="2">
        <v>44578.734895833331</v>
      </c>
      <c r="D511" s="1" t="s">
        <v>138</v>
      </c>
      <c r="E511">
        <v>640</v>
      </c>
      <c r="F511" s="1" t="s">
        <v>154</v>
      </c>
      <c r="G511" s="1" t="s">
        <v>135</v>
      </c>
      <c r="H511" s="1" t="s">
        <v>130</v>
      </c>
      <c r="I511" s="1" t="s">
        <v>82</v>
      </c>
      <c r="J511" s="1" t="s">
        <v>82</v>
      </c>
      <c r="K511" s="1" t="s">
        <v>1885</v>
      </c>
      <c r="L511" s="1" t="s">
        <v>82</v>
      </c>
      <c r="M511" s="1" t="s">
        <v>82</v>
      </c>
      <c r="N511" s="1" t="s">
        <v>1886</v>
      </c>
      <c r="O511" s="1" t="s">
        <v>1887</v>
      </c>
      <c r="P511" s="1" t="s">
        <v>138</v>
      </c>
      <c r="Q511" s="1" t="s">
        <v>82</v>
      </c>
      <c r="R511" s="1" t="s">
        <v>138</v>
      </c>
      <c r="S511" s="1" t="s">
        <v>82</v>
      </c>
      <c r="T511" s="1" t="s">
        <v>87</v>
      </c>
      <c r="U511" s="1" t="s">
        <v>78</v>
      </c>
      <c r="V511" s="1" t="s">
        <v>89</v>
      </c>
      <c r="W511" s="1" t="s">
        <v>90</v>
      </c>
      <c r="X511" s="1" t="s">
        <v>87</v>
      </c>
      <c r="Y511">
        <v>0</v>
      </c>
      <c r="Z511">
        <v>0</v>
      </c>
      <c r="AA511" s="1" t="s">
        <v>82</v>
      </c>
      <c r="AB511">
        <v>2600</v>
      </c>
      <c r="AC511" s="1" t="s">
        <v>1888</v>
      </c>
      <c r="AD511">
        <v>1</v>
      </c>
      <c r="AE511" s="1" t="s">
        <v>78</v>
      </c>
      <c r="AF511">
        <v>0</v>
      </c>
      <c r="AG511" s="1" t="s">
        <v>78</v>
      </c>
      <c r="AH511" s="1" t="s">
        <v>82</v>
      </c>
      <c r="AI511" s="1" t="s">
        <v>82</v>
      </c>
      <c r="AJ511" s="1" t="s">
        <v>78</v>
      </c>
      <c r="AK511" s="1" t="s">
        <v>78</v>
      </c>
      <c r="AL511" s="1" t="s">
        <v>82</v>
      </c>
      <c r="AM511" s="1" t="s">
        <v>82</v>
      </c>
      <c r="AN511" s="1" t="s">
        <v>93</v>
      </c>
      <c r="AO511">
        <v>673</v>
      </c>
    </row>
    <row r="512" spans="1:41" x14ac:dyDescent="0.25">
      <c r="A512">
        <v>711</v>
      </c>
      <c r="B512" s="1" t="s">
        <v>77</v>
      </c>
      <c r="C512" s="2">
        <v>44586.666296296295</v>
      </c>
      <c r="D512" s="1" t="s">
        <v>138</v>
      </c>
      <c r="E512">
        <v>638</v>
      </c>
      <c r="F512" s="1" t="s">
        <v>154</v>
      </c>
      <c r="G512" s="1" t="s">
        <v>78</v>
      </c>
      <c r="H512" s="1" t="s">
        <v>122</v>
      </c>
      <c r="I512" s="1" t="s">
        <v>82</v>
      </c>
      <c r="J512" s="1" t="s">
        <v>82</v>
      </c>
      <c r="K512" s="1" t="s">
        <v>1889</v>
      </c>
      <c r="L512" s="1" t="s">
        <v>502</v>
      </c>
      <c r="M512" s="1" t="s">
        <v>82</v>
      </c>
      <c r="N512" s="1" t="s">
        <v>84</v>
      </c>
      <c r="O512" s="1" t="s">
        <v>1890</v>
      </c>
      <c r="P512" s="1" t="s">
        <v>138</v>
      </c>
      <c r="Q512" s="1" t="s">
        <v>78</v>
      </c>
      <c r="R512" s="1" t="s">
        <v>138</v>
      </c>
      <c r="S512" s="1" t="s">
        <v>78</v>
      </c>
      <c r="T512" s="1" t="s">
        <v>87</v>
      </c>
      <c r="U512" s="1" t="s">
        <v>88</v>
      </c>
      <c r="V512" s="1" t="s">
        <v>89</v>
      </c>
      <c r="W512" s="1" t="s">
        <v>90</v>
      </c>
      <c r="X512" s="1" t="s">
        <v>87</v>
      </c>
      <c r="Y512">
        <v>0</v>
      </c>
      <c r="Z512">
        <v>0</v>
      </c>
      <c r="AA512" s="1" t="s">
        <v>82</v>
      </c>
      <c r="AB512">
        <v>493.02</v>
      </c>
      <c r="AC512" s="1" t="s">
        <v>1464</v>
      </c>
      <c r="AD512">
        <v>1</v>
      </c>
      <c r="AE512" s="1" t="s">
        <v>78</v>
      </c>
      <c r="AF512">
        <v>0</v>
      </c>
      <c r="AG512" s="1" t="s">
        <v>78</v>
      </c>
      <c r="AH512" s="1" t="s">
        <v>84</v>
      </c>
      <c r="AI512" s="1" t="s">
        <v>82</v>
      </c>
      <c r="AJ512" s="1" t="s">
        <v>78</v>
      </c>
      <c r="AK512" s="1" t="s">
        <v>82</v>
      </c>
      <c r="AL512" s="1" t="s">
        <v>82</v>
      </c>
      <c r="AM512" s="1" t="s">
        <v>82</v>
      </c>
      <c r="AN512" s="1" t="s">
        <v>93</v>
      </c>
      <c r="AO512">
        <v>12</v>
      </c>
    </row>
    <row r="513" spans="1:41" x14ac:dyDescent="0.25">
      <c r="A513">
        <v>712</v>
      </c>
      <c r="B513" s="1" t="s">
        <v>77</v>
      </c>
      <c r="C513" s="2">
        <v>44586.665983796294</v>
      </c>
      <c r="D513" s="1" t="s">
        <v>138</v>
      </c>
      <c r="E513">
        <v>639</v>
      </c>
      <c r="F513" s="1" t="s">
        <v>154</v>
      </c>
      <c r="G513" s="1" t="s">
        <v>78</v>
      </c>
      <c r="H513" s="1" t="s">
        <v>122</v>
      </c>
      <c r="I513" s="1" t="s">
        <v>82</v>
      </c>
      <c r="J513" s="1" t="s">
        <v>82</v>
      </c>
      <c r="K513" s="1" t="s">
        <v>1889</v>
      </c>
      <c r="L513" s="1" t="s">
        <v>502</v>
      </c>
      <c r="M513" s="1" t="s">
        <v>82</v>
      </c>
      <c r="N513" s="1" t="s">
        <v>84</v>
      </c>
      <c r="O513" s="1" t="s">
        <v>1891</v>
      </c>
      <c r="P513" s="1" t="s">
        <v>138</v>
      </c>
      <c r="Q513" s="1" t="s">
        <v>78</v>
      </c>
      <c r="R513" s="1" t="s">
        <v>138</v>
      </c>
      <c r="S513" s="1" t="s">
        <v>78</v>
      </c>
      <c r="T513" s="1" t="s">
        <v>87</v>
      </c>
      <c r="U513" s="1" t="s">
        <v>88</v>
      </c>
      <c r="V513" s="1" t="s">
        <v>89</v>
      </c>
      <c r="W513" s="1" t="s">
        <v>90</v>
      </c>
      <c r="X513" s="1" t="s">
        <v>87</v>
      </c>
      <c r="Y513">
        <v>0</v>
      </c>
      <c r="Z513">
        <v>0</v>
      </c>
      <c r="AA513" s="1" t="s">
        <v>82</v>
      </c>
      <c r="AB513">
        <v>629.89</v>
      </c>
      <c r="AC513" s="1" t="s">
        <v>1464</v>
      </c>
      <c r="AD513">
        <v>1</v>
      </c>
      <c r="AE513" s="1" t="s">
        <v>78</v>
      </c>
      <c r="AF513">
        <v>0</v>
      </c>
      <c r="AG513" s="1" t="s">
        <v>78</v>
      </c>
      <c r="AH513" s="1" t="s">
        <v>84</v>
      </c>
      <c r="AI513" s="1" t="s">
        <v>82</v>
      </c>
      <c r="AJ513" s="1" t="s">
        <v>78</v>
      </c>
      <c r="AK513" s="1" t="s">
        <v>82</v>
      </c>
      <c r="AL513" s="1" t="s">
        <v>82</v>
      </c>
      <c r="AM513" s="1" t="s">
        <v>82</v>
      </c>
      <c r="AN513" s="1" t="s">
        <v>93</v>
      </c>
      <c r="AO513">
        <v>12</v>
      </c>
    </row>
    <row r="514" spans="1:41" x14ac:dyDescent="0.25">
      <c r="A514">
        <v>713</v>
      </c>
      <c r="B514" s="1" t="s">
        <v>1892</v>
      </c>
      <c r="C514" s="2">
        <v>44601.626759259256</v>
      </c>
      <c r="D514" s="1" t="s">
        <v>138</v>
      </c>
      <c r="E514">
        <v>550</v>
      </c>
      <c r="F514" s="1" t="s">
        <v>79</v>
      </c>
      <c r="G514" s="1" t="s">
        <v>135</v>
      </c>
      <c r="H514" s="1" t="s">
        <v>1893</v>
      </c>
      <c r="I514" s="1" t="s">
        <v>231</v>
      </c>
      <c r="J514" s="1" t="s">
        <v>1894</v>
      </c>
      <c r="K514" s="1" t="s">
        <v>231</v>
      </c>
      <c r="L514" s="1" t="s">
        <v>82</v>
      </c>
      <c r="M514" s="1" t="s">
        <v>82</v>
      </c>
      <c r="N514" s="1" t="s">
        <v>1895</v>
      </c>
      <c r="O514" s="1" t="s">
        <v>1896</v>
      </c>
      <c r="P514" s="1" t="s">
        <v>138</v>
      </c>
      <c r="Q514" s="1" t="s">
        <v>82</v>
      </c>
      <c r="R514" s="1" t="s">
        <v>138</v>
      </c>
      <c r="S514" s="1" t="s">
        <v>82</v>
      </c>
      <c r="T514" s="1" t="s">
        <v>87</v>
      </c>
      <c r="U514" s="1" t="s">
        <v>78</v>
      </c>
      <c r="V514" s="1" t="s">
        <v>89</v>
      </c>
      <c r="W514" s="1" t="s">
        <v>90</v>
      </c>
      <c r="X514" s="1" t="s">
        <v>87</v>
      </c>
      <c r="Y514">
        <v>0</v>
      </c>
      <c r="Z514">
        <v>0</v>
      </c>
      <c r="AA514" s="1" t="s">
        <v>82</v>
      </c>
      <c r="AB514">
        <v>1574.4</v>
      </c>
      <c r="AC514" s="1" t="s">
        <v>231</v>
      </c>
      <c r="AD514">
        <v>1</v>
      </c>
      <c r="AE514" s="1" t="s">
        <v>78</v>
      </c>
      <c r="AF514">
        <v>0</v>
      </c>
      <c r="AG514" s="1" t="s">
        <v>78</v>
      </c>
      <c r="AH514" s="1" t="s">
        <v>82</v>
      </c>
      <c r="AI514" s="1" t="s">
        <v>82</v>
      </c>
      <c r="AJ514" s="1" t="s">
        <v>78</v>
      </c>
      <c r="AK514" s="1" t="s">
        <v>78</v>
      </c>
      <c r="AL514" s="1" t="s">
        <v>82</v>
      </c>
      <c r="AM514" s="1" t="s">
        <v>82</v>
      </c>
      <c r="AN514" s="1" t="s">
        <v>93</v>
      </c>
      <c r="AO514">
        <v>790</v>
      </c>
    </row>
    <row r="515" spans="1:41" x14ac:dyDescent="0.25">
      <c r="A515">
        <v>714</v>
      </c>
      <c r="B515" s="1" t="s">
        <v>1892</v>
      </c>
      <c r="C515" s="2">
        <v>44601.626817129632</v>
      </c>
      <c r="D515" s="1" t="s">
        <v>138</v>
      </c>
      <c r="E515">
        <v>550</v>
      </c>
      <c r="F515" s="1" t="s">
        <v>79</v>
      </c>
      <c r="G515" s="1" t="s">
        <v>135</v>
      </c>
      <c r="H515" s="1" t="s">
        <v>1893</v>
      </c>
      <c r="I515" s="1" t="s">
        <v>231</v>
      </c>
      <c r="J515" s="1" t="s">
        <v>1894</v>
      </c>
      <c r="K515" s="1" t="s">
        <v>231</v>
      </c>
      <c r="L515" s="1" t="s">
        <v>82</v>
      </c>
      <c r="M515" s="1" t="s">
        <v>82</v>
      </c>
      <c r="N515" s="1" t="s">
        <v>1895</v>
      </c>
      <c r="O515" s="1" t="s">
        <v>1897</v>
      </c>
      <c r="P515" s="1" t="s">
        <v>138</v>
      </c>
      <c r="Q515" s="1" t="s">
        <v>82</v>
      </c>
      <c r="R515" s="1" t="s">
        <v>138</v>
      </c>
      <c r="S515" s="1" t="s">
        <v>82</v>
      </c>
      <c r="T515" s="1" t="s">
        <v>87</v>
      </c>
      <c r="U515" s="1" t="s">
        <v>78</v>
      </c>
      <c r="V515" s="1" t="s">
        <v>89</v>
      </c>
      <c r="W515" s="1" t="s">
        <v>90</v>
      </c>
      <c r="X515" s="1" t="s">
        <v>87</v>
      </c>
      <c r="Y515">
        <v>0</v>
      </c>
      <c r="Z515">
        <v>0</v>
      </c>
      <c r="AA515" s="1" t="s">
        <v>82</v>
      </c>
      <c r="AB515">
        <v>1574.4</v>
      </c>
      <c r="AC515" s="1" t="s">
        <v>231</v>
      </c>
      <c r="AD515">
        <v>1</v>
      </c>
      <c r="AE515" s="1" t="s">
        <v>78</v>
      </c>
      <c r="AF515">
        <v>0</v>
      </c>
      <c r="AG515" s="1" t="s">
        <v>78</v>
      </c>
      <c r="AH515" s="1" t="s">
        <v>82</v>
      </c>
      <c r="AI515" s="1" t="s">
        <v>82</v>
      </c>
      <c r="AJ515" s="1" t="s">
        <v>78</v>
      </c>
      <c r="AK515" s="1" t="s">
        <v>78</v>
      </c>
      <c r="AL515" s="1" t="s">
        <v>82</v>
      </c>
      <c r="AM515" s="1" t="s">
        <v>82</v>
      </c>
      <c r="AN515" s="1" t="s">
        <v>93</v>
      </c>
      <c r="AO515">
        <v>790</v>
      </c>
    </row>
    <row r="516" spans="1:41" x14ac:dyDescent="0.25">
      <c r="A516">
        <v>715</v>
      </c>
      <c r="B516" s="1" t="s">
        <v>1892</v>
      </c>
      <c r="C516" s="2">
        <v>44601.626851851855</v>
      </c>
      <c r="D516" s="1" t="s">
        <v>138</v>
      </c>
      <c r="E516">
        <v>550</v>
      </c>
      <c r="F516" s="1" t="s">
        <v>79</v>
      </c>
      <c r="G516" s="1" t="s">
        <v>135</v>
      </c>
      <c r="H516" s="1" t="s">
        <v>1893</v>
      </c>
      <c r="I516" s="1" t="s">
        <v>231</v>
      </c>
      <c r="J516" s="1" t="s">
        <v>1894</v>
      </c>
      <c r="K516" s="1" t="s">
        <v>231</v>
      </c>
      <c r="L516" s="1" t="s">
        <v>82</v>
      </c>
      <c r="M516" s="1" t="s">
        <v>82</v>
      </c>
      <c r="N516" s="1" t="s">
        <v>1895</v>
      </c>
      <c r="O516" s="1" t="s">
        <v>1898</v>
      </c>
      <c r="P516" s="1" t="s">
        <v>138</v>
      </c>
      <c r="Q516" s="1" t="s">
        <v>82</v>
      </c>
      <c r="R516" s="1" t="s">
        <v>138</v>
      </c>
      <c r="S516" s="1" t="s">
        <v>82</v>
      </c>
      <c r="T516" s="1" t="s">
        <v>87</v>
      </c>
      <c r="U516" s="1" t="s">
        <v>78</v>
      </c>
      <c r="V516" s="1" t="s">
        <v>89</v>
      </c>
      <c r="W516" s="1" t="s">
        <v>90</v>
      </c>
      <c r="X516" s="1" t="s">
        <v>87</v>
      </c>
      <c r="Y516">
        <v>0</v>
      </c>
      <c r="Z516">
        <v>0</v>
      </c>
      <c r="AA516" s="1" t="s">
        <v>82</v>
      </c>
      <c r="AB516">
        <v>1574.4</v>
      </c>
      <c r="AC516" s="1" t="s">
        <v>231</v>
      </c>
      <c r="AD516">
        <v>1</v>
      </c>
      <c r="AE516" s="1" t="s">
        <v>78</v>
      </c>
      <c r="AF516">
        <v>0</v>
      </c>
      <c r="AG516" s="1" t="s">
        <v>78</v>
      </c>
      <c r="AH516" s="1" t="s">
        <v>82</v>
      </c>
      <c r="AI516" s="1" t="s">
        <v>82</v>
      </c>
      <c r="AJ516" s="1" t="s">
        <v>78</v>
      </c>
      <c r="AK516" s="1" t="s">
        <v>78</v>
      </c>
      <c r="AL516" s="1" t="s">
        <v>82</v>
      </c>
      <c r="AM516" s="1" t="s">
        <v>82</v>
      </c>
      <c r="AN516" s="1" t="s">
        <v>93</v>
      </c>
      <c r="AO516">
        <v>790</v>
      </c>
    </row>
    <row r="517" spans="1:41" x14ac:dyDescent="0.25">
      <c r="A517">
        <v>716</v>
      </c>
      <c r="B517" s="1" t="s">
        <v>1892</v>
      </c>
      <c r="C517" s="2">
        <v>44601.626898148148</v>
      </c>
      <c r="D517" s="1" t="s">
        <v>138</v>
      </c>
      <c r="E517">
        <v>550</v>
      </c>
      <c r="F517" s="1" t="s">
        <v>79</v>
      </c>
      <c r="G517" s="1" t="s">
        <v>135</v>
      </c>
      <c r="H517" s="1" t="s">
        <v>1893</v>
      </c>
      <c r="I517" s="1" t="s">
        <v>231</v>
      </c>
      <c r="J517" s="1" t="s">
        <v>1894</v>
      </c>
      <c r="K517" s="1" t="s">
        <v>231</v>
      </c>
      <c r="L517" s="1" t="s">
        <v>82</v>
      </c>
      <c r="M517" s="1" t="s">
        <v>82</v>
      </c>
      <c r="N517" s="1" t="s">
        <v>1895</v>
      </c>
      <c r="O517" s="1" t="s">
        <v>1899</v>
      </c>
      <c r="P517" s="1" t="s">
        <v>138</v>
      </c>
      <c r="Q517" s="1" t="s">
        <v>82</v>
      </c>
      <c r="R517" s="1" t="s">
        <v>138</v>
      </c>
      <c r="S517" s="1" t="s">
        <v>82</v>
      </c>
      <c r="T517" s="1" t="s">
        <v>87</v>
      </c>
      <c r="U517" s="1" t="s">
        <v>78</v>
      </c>
      <c r="V517" s="1" t="s">
        <v>89</v>
      </c>
      <c r="W517" s="1" t="s">
        <v>90</v>
      </c>
      <c r="X517" s="1" t="s">
        <v>87</v>
      </c>
      <c r="Y517">
        <v>0</v>
      </c>
      <c r="Z517">
        <v>0</v>
      </c>
      <c r="AA517" s="1" t="s">
        <v>82</v>
      </c>
      <c r="AB517">
        <v>1574.4</v>
      </c>
      <c r="AC517" s="1" t="s">
        <v>231</v>
      </c>
      <c r="AD517">
        <v>1</v>
      </c>
      <c r="AE517" s="1" t="s">
        <v>78</v>
      </c>
      <c r="AF517">
        <v>0</v>
      </c>
      <c r="AG517" s="1" t="s">
        <v>78</v>
      </c>
      <c r="AH517" s="1" t="s">
        <v>82</v>
      </c>
      <c r="AI517" s="1" t="s">
        <v>82</v>
      </c>
      <c r="AJ517" s="1" t="s">
        <v>78</v>
      </c>
      <c r="AK517" s="1" t="s">
        <v>78</v>
      </c>
      <c r="AL517" s="1" t="s">
        <v>82</v>
      </c>
      <c r="AM517" s="1" t="s">
        <v>82</v>
      </c>
      <c r="AN517" s="1" t="s">
        <v>93</v>
      </c>
      <c r="AO517">
        <v>790</v>
      </c>
    </row>
    <row r="518" spans="1:41" x14ac:dyDescent="0.25">
      <c r="A518">
        <v>717</v>
      </c>
      <c r="B518" s="1" t="s">
        <v>1892</v>
      </c>
      <c r="C518" s="2">
        <v>44601.626967592594</v>
      </c>
      <c r="D518" s="1" t="s">
        <v>138</v>
      </c>
      <c r="E518">
        <v>550</v>
      </c>
      <c r="F518" s="1" t="s">
        <v>79</v>
      </c>
      <c r="G518" s="1" t="s">
        <v>135</v>
      </c>
      <c r="H518" s="1" t="s">
        <v>1893</v>
      </c>
      <c r="I518" s="1" t="s">
        <v>231</v>
      </c>
      <c r="J518" s="1" t="s">
        <v>1894</v>
      </c>
      <c r="K518" s="1" t="s">
        <v>231</v>
      </c>
      <c r="L518" s="1" t="s">
        <v>82</v>
      </c>
      <c r="M518" s="1" t="s">
        <v>82</v>
      </c>
      <c r="N518" s="1" t="s">
        <v>1895</v>
      </c>
      <c r="O518" s="1" t="s">
        <v>1900</v>
      </c>
      <c r="P518" s="1" t="s">
        <v>138</v>
      </c>
      <c r="Q518" s="1" t="s">
        <v>82</v>
      </c>
      <c r="R518" s="1" t="s">
        <v>138</v>
      </c>
      <c r="S518" s="1" t="s">
        <v>82</v>
      </c>
      <c r="T518" s="1" t="s">
        <v>87</v>
      </c>
      <c r="U518" s="1" t="s">
        <v>78</v>
      </c>
      <c r="V518" s="1" t="s">
        <v>89</v>
      </c>
      <c r="W518" s="1" t="s">
        <v>90</v>
      </c>
      <c r="X518" s="1" t="s">
        <v>87</v>
      </c>
      <c r="Y518">
        <v>0</v>
      </c>
      <c r="Z518">
        <v>0</v>
      </c>
      <c r="AA518" s="1" t="s">
        <v>82</v>
      </c>
      <c r="AB518">
        <v>1574.4</v>
      </c>
      <c r="AC518" s="1" t="s">
        <v>231</v>
      </c>
      <c r="AD518">
        <v>1</v>
      </c>
      <c r="AE518" s="1" t="s">
        <v>78</v>
      </c>
      <c r="AF518">
        <v>0</v>
      </c>
      <c r="AG518" s="1" t="s">
        <v>78</v>
      </c>
      <c r="AH518" s="1" t="s">
        <v>82</v>
      </c>
      <c r="AI518" s="1" t="s">
        <v>82</v>
      </c>
      <c r="AJ518" s="1" t="s">
        <v>78</v>
      </c>
      <c r="AK518" s="1" t="s">
        <v>78</v>
      </c>
      <c r="AL518" s="1" t="s">
        <v>82</v>
      </c>
      <c r="AM518" s="1" t="s">
        <v>82</v>
      </c>
      <c r="AN518" s="1" t="s">
        <v>93</v>
      </c>
      <c r="AO518">
        <v>790</v>
      </c>
    </row>
    <row r="519" spans="1:41" x14ac:dyDescent="0.25">
      <c r="A519">
        <v>718</v>
      </c>
      <c r="B519" s="1" t="s">
        <v>77</v>
      </c>
      <c r="C519" s="2">
        <v>44601.6484375</v>
      </c>
      <c r="D519" s="1" t="s">
        <v>138</v>
      </c>
      <c r="E519">
        <v>550</v>
      </c>
      <c r="F519" s="1" t="s">
        <v>79</v>
      </c>
      <c r="G519" s="1" t="s">
        <v>135</v>
      </c>
      <c r="H519" s="1" t="s">
        <v>1893</v>
      </c>
      <c r="I519" s="1" t="s">
        <v>231</v>
      </c>
      <c r="J519" s="1" t="s">
        <v>1894</v>
      </c>
      <c r="K519" s="1" t="s">
        <v>231</v>
      </c>
      <c r="L519" s="1" t="s">
        <v>231</v>
      </c>
      <c r="M519" s="1" t="s">
        <v>82</v>
      </c>
      <c r="N519" s="1" t="s">
        <v>1895</v>
      </c>
      <c r="O519" s="1" t="s">
        <v>1901</v>
      </c>
      <c r="P519" s="1" t="s">
        <v>138</v>
      </c>
      <c r="Q519" s="1" t="s">
        <v>78</v>
      </c>
      <c r="R519" s="1" t="s">
        <v>138</v>
      </c>
      <c r="S519" s="1" t="s">
        <v>78</v>
      </c>
      <c r="T519" s="1" t="s">
        <v>87</v>
      </c>
      <c r="U519" s="1" t="s">
        <v>114</v>
      </c>
      <c r="V519" s="1" t="s">
        <v>89</v>
      </c>
      <c r="W519" s="1" t="s">
        <v>90</v>
      </c>
      <c r="X519" s="1" t="s">
        <v>87</v>
      </c>
      <c r="Y519">
        <v>0</v>
      </c>
      <c r="Z519">
        <v>0</v>
      </c>
      <c r="AA519" s="1" t="s">
        <v>82</v>
      </c>
      <c r="AB519">
        <v>1574.4</v>
      </c>
      <c r="AC519" s="1" t="s">
        <v>231</v>
      </c>
      <c r="AD519">
        <v>1</v>
      </c>
      <c r="AE519" s="1" t="s">
        <v>78</v>
      </c>
      <c r="AF519">
        <v>0</v>
      </c>
      <c r="AG519" s="1" t="s">
        <v>78</v>
      </c>
      <c r="AH519" s="1" t="s">
        <v>82</v>
      </c>
      <c r="AI519" s="1" t="s">
        <v>82</v>
      </c>
      <c r="AJ519" s="1" t="s">
        <v>78</v>
      </c>
      <c r="AK519" s="1" t="s">
        <v>82</v>
      </c>
      <c r="AL519" s="1" t="s">
        <v>82</v>
      </c>
      <c r="AM519" s="1" t="s">
        <v>82</v>
      </c>
      <c r="AN519" s="1" t="s">
        <v>93</v>
      </c>
      <c r="AO519">
        <v>790</v>
      </c>
    </row>
    <row r="520" spans="1:41" x14ac:dyDescent="0.25">
      <c r="A520">
        <v>401</v>
      </c>
      <c r="B520" s="1" t="s">
        <v>139</v>
      </c>
      <c r="C520" s="2">
        <v>44331.671319444446</v>
      </c>
      <c r="D520" s="1" t="s">
        <v>1902</v>
      </c>
      <c r="E520">
        <v>226</v>
      </c>
      <c r="F520" s="1" t="s">
        <v>154</v>
      </c>
      <c r="G520" s="1" t="s">
        <v>529</v>
      </c>
      <c r="H520" s="1" t="s">
        <v>122</v>
      </c>
      <c r="I520" s="1" t="s">
        <v>82</v>
      </c>
      <c r="J520" s="1" t="s">
        <v>82</v>
      </c>
      <c r="K520" s="1" t="s">
        <v>82</v>
      </c>
      <c r="L520" s="1" t="s">
        <v>1903</v>
      </c>
      <c r="M520" s="1" t="s">
        <v>82</v>
      </c>
      <c r="N520" s="1" t="s">
        <v>84</v>
      </c>
      <c r="O520" s="1" t="s">
        <v>540</v>
      </c>
      <c r="P520" s="1" t="s">
        <v>1904</v>
      </c>
      <c r="Q520" s="1" t="s">
        <v>82</v>
      </c>
      <c r="R520" s="1" t="s">
        <v>101</v>
      </c>
      <c r="S520" s="1" t="s">
        <v>82</v>
      </c>
      <c r="T520" s="1" t="s">
        <v>87</v>
      </c>
      <c r="U520" s="1" t="s">
        <v>88</v>
      </c>
      <c r="V520" s="1" t="s">
        <v>89</v>
      </c>
      <c r="W520" s="1" t="s">
        <v>90</v>
      </c>
      <c r="X520" s="1" t="s">
        <v>87</v>
      </c>
      <c r="Y520">
        <v>0</v>
      </c>
      <c r="Z520">
        <v>0</v>
      </c>
      <c r="AA520" s="1" t="s">
        <v>82</v>
      </c>
      <c r="AB520">
        <v>2411.7600000000002</v>
      </c>
      <c r="AC520" s="1" t="s">
        <v>545</v>
      </c>
      <c r="AD520">
        <v>1</v>
      </c>
      <c r="AE520" s="1" t="s">
        <v>78</v>
      </c>
      <c r="AF520">
        <v>0</v>
      </c>
      <c r="AG520" s="1" t="s">
        <v>101</v>
      </c>
      <c r="AH520" s="1" t="s">
        <v>84</v>
      </c>
      <c r="AI520" s="1" t="s">
        <v>82</v>
      </c>
      <c r="AJ520" s="1" t="s">
        <v>101</v>
      </c>
      <c r="AK520" s="1" t="s">
        <v>82</v>
      </c>
      <c r="AL520" s="1" t="s">
        <v>82</v>
      </c>
      <c r="AM520" s="1" t="s">
        <v>82</v>
      </c>
      <c r="AN520" s="1" t="s">
        <v>93</v>
      </c>
      <c r="AO520">
        <v>12</v>
      </c>
    </row>
    <row r="521" spans="1:41" x14ac:dyDescent="0.25">
      <c r="A521">
        <v>423</v>
      </c>
      <c r="B521" s="1" t="s">
        <v>77</v>
      </c>
      <c r="C521" s="2">
        <v>44502.386747685188</v>
      </c>
      <c r="D521" s="1" t="s">
        <v>1905</v>
      </c>
      <c r="E521">
        <v>389</v>
      </c>
      <c r="F521" s="1" t="s">
        <v>94</v>
      </c>
      <c r="G521" s="1" t="s">
        <v>78</v>
      </c>
      <c r="H521" s="1" t="s">
        <v>80</v>
      </c>
      <c r="I521" s="1" t="s">
        <v>81</v>
      </c>
      <c r="J521" s="1" t="s">
        <v>82</v>
      </c>
      <c r="K521" s="1" t="s">
        <v>82</v>
      </c>
      <c r="L521" s="1" t="s">
        <v>539</v>
      </c>
      <c r="M521" s="1" t="s">
        <v>82</v>
      </c>
      <c r="N521" s="1" t="s">
        <v>84</v>
      </c>
      <c r="O521" s="1" t="s">
        <v>163</v>
      </c>
      <c r="P521" s="1" t="s">
        <v>1906</v>
      </c>
      <c r="Q521" s="1" t="s">
        <v>1907</v>
      </c>
      <c r="R521" s="1" t="s">
        <v>1908</v>
      </c>
      <c r="S521" s="1" t="s">
        <v>1909</v>
      </c>
      <c r="T521" s="1" t="s">
        <v>87</v>
      </c>
      <c r="U521" s="1" t="s">
        <v>88</v>
      </c>
      <c r="V521" s="1" t="s">
        <v>89</v>
      </c>
      <c r="W521" s="1" t="s">
        <v>90</v>
      </c>
      <c r="X521" s="1" t="s">
        <v>87</v>
      </c>
      <c r="Y521">
        <v>0</v>
      </c>
      <c r="Z521">
        <v>0</v>
      </c>
      <c r="AA521" s="1" t="s">
        <v>82</v>
      </c>
      <c r="AB521">
        <v>3230.5</v>
      </c>
      <c r="AC521" s="1" t="s">
        <v>1524</v>
      </c>
      <c r="AD521">
        <v>1</v>
      </c>
      <c r="AE521" s="1" t="s">
        <v>78</v>
      </c>
      <c r="AF521">
        <v>3230.5</v>
      </c>
      <c r="AG521" s="1" t="s">
        <v>78</v>
      </c>
      <c r="AH521" s="1" t="s">
        <v>82</v>
      </c>
      <c r="AI521" s="1" t="s">
        <v>82</v>
      </c>
      <c r="AJ521" s="1" t="s">
        <v>78</v>
      </c>
      <c r="AK521" s="1" t="s">
        <v>82</v>
      </c>
      <c r="AL521" s="1" t="s">
        <v>82</v>
      </c>
      <c r="AM521" s="1" t="s">
        <v>82</v>
      </c>
      <c r="AN521" s="1" t="s">
        <v>93</v>
      </c>
      <c r="AO521">
        <v>12</v>
      </c>
    </row>
    <row r="522" spans="1:41" x14ac:dyDescent="0.25">
      <c r="A522">
        <v>303</v>
      </c>
      <c r="B522" s="1" t="s">
        <v>77</v>
      </c>
      <c r="C522" s="2">
        <v>44502.390844907408</v>
      </c>
      <c r="D522" s="1" t="s">
        <v>1910</v>
      </c>
      <c r="E522">
        <v>192</v>
      </c>
      <c r="F522" s="1" t="s">
        <v>213</v>
      </c>
      <c r="G522" s="1" t="s">
        <v>129</v>
      </c>
      <c r="H522" s="1" t="s">
        <v>80</v>
      </c>
      <c r="I522" s="1" t="s">
        <v>81</v>
      </c>
      <c r="J522" s="1" t="s">
        <v>82</v>
      </c>
      <c r="K522" s="1" t="s">
        <v>82</v>
      </c>
      <c r="L522" s="1" t="s">
        <v>850</v>
      </c>
      <c r="M522" s="1" t="s">
        <v>82</v>
      </c>
      <c r="N522" s="1" t="s">
        <v>84</v>
      </c>
      <c r="O522" s="1" t="s">
        <v>1157</v>
      </c>
      <c r="P522" s="1" t="s">
        <v>1911</v>
      </c>
      <c r="Q522" s="1" t="s">
        <v>78</v>
      </c>
      <c r="R522" s="1" t="s">
        <v>78</v>
      </c>
      <c r="S522" s="1" t="s">
        <v>78</v>
      </c>
      <c r="T522" s="1" t="s">
        <v>87</v>
      </c>
      <c r="U522" s="1" t="s">
        <v>88</v>
      </c>
      <c r="V522" s="1" t="s">
        <v>89</v>
      </c>
      <c r="W522" s="1" t="s">
        <v>90</v>
      </c>
      <c r="X522" s="1" t="s">
        <v>87</v>
      </c>
      <c r="Y522">
        <v>0</v>
      </c>
      <c r="Z522">
        <v>0</v>
      </c>
      <c r="AA522" s="1" t="s">
        <v>82</v>
      </c>
      <c r="AB522">
        <v>1564</v>
      </c>
      <c r="AC522" s="1" t="s">
        <v>825</v>
      </c>
      <c r="AD522">
        <v>1</v>
      </c>
      <c r="AE522" s="1" t="s">
        <v>78</v>
      </c>
      <c r="AF522">
        <v>1569.95</v>
      </c>
      <c r="AG522" s="1" t="s">
        <v>78</v>
      </c>
      <c r="AH522" s="1" t="s">
        <v>82</v>
      </c>
      <c r="AI522" s="1" t="s">
        <v>82</v>
      </c>
      <c r="AJ522" s="1" t="s">
        <v>826</v>
      </c>
      <c r="AK522" s="1" t="s">
        <v>82</v>
      </c>
      <c r="AL522" s="1" t="s">
        <v>82</v>
      </c>
      <c r="AM522" s="1" t="s">
        <v>82</v>
      </c>
      <c r="AN522" s="1" t="s">
        <v>93</v>
      </c>
      <c r="AO522">
        <v>12</v>
      </c>
    </row>
    <row r="523" spans="1:41" x14ac:dyDescent="0.25">
      <c r="A523">
        <v>304</v>
      </c>
      <c r="B523" s="1" t="s">
        <v>121</v>
      </c>
      <c r="C523" s="2">
        <v>44524.440358796295</v>
      </c>
      <c r="D523" s="1" t="s">
        <v>1912</v>
      </c>
      <c r="E523">
        <v>192</v>
      </c>
      <c r="F523" s="1" t="s">
        <v>213</v>
      </c>
      <c r="G523" s="1" t="s">
        <v>129</v>
      </c>
      <c r="H523" s="1" t="s">
        <v>122</v>
      </c>
      <c r="I523" s="1" t="s">
        <v>82</v>
      </c>
      <c r="J523" s="1" t="s">
        <v>82</v>
      </c>
      <c r="K523" s="1" t="s">
        <v>82</v>
      </c>
      <c r="L523" s="1" t="s">
        <v>895</v>
      </c>
      <c r="M523" s="1" t="s">
        <v>82</v>
      </c>
      <c r="N523" s="1" t="s">
        <v>84</v>
      </c>
      <c r="O523" s="1" t="s">
        <v>1157</v>
      </c>
      <c r="P523" s="1" t="s">
        <v>1913</v>
      </c>
      <c r="Q523" s="1" t="s">
        <v>78</v>
      </c>
      <c r="R523" s="1" t="s">
        <v>1914</v>
      </c>
      <c r="S523" s="1" t="s">
        <v>78</v>
      </c>
      <c r="T523" s="1" t="s">
        <v>87</v>
      </c>
      <c r="U523" s="1" t="s">
        <v>88</v>
      </c>
      <c r="V523" s="1" t="s">
        <v>89</v>
      </c>
      <c r="W523" s="1" t="s">
        <v>90</v>
      </c>
      <c r="X523" s="1" t="s">
        <v>87</v>
      </c>
      <c r="Y523">
        <v>0</v>
      </c>
      <c r="Z523">
        <v>0</v>
      </c>
      <c r="AA523" s="1" t="s">
        <v>82</v>
      </c>
      <c r="AB523">
        <v>1564</v>
      </c>
      <c r="AC523" s="1" t="s">
        <v>825</v>
      </c>
      <c r="AD523">
        <v>1</v>
      </c>
      <c r="AE523" s="1" t="s">
        <v>78</v>
      </c>
      <c r="AF523">
        <v>0</v>
      </c>
      <c r="AG523" s="1" t="s">
        <v>78</v>
      </c>
      <c r="AH523" s="1" t="s">
        <v>84</v>
      </c>
      <c r="AI523" s="1" t="s">
        <v>82</v>
      </c>
      <c r="AJ523" s="1" t="s">
        <v>826</v>
      </c>
      <c r="AK523" s="1" t="s">
        <v>82</v>
      </c>
      <c r="AL523" s="1" t="s">
        <v>82</v>
      </c>
      <c r="AM523" s="1" t="s">
        <v>82</v>
      </c>
      <c r="AN523" s="1" t="s">
        <v>93</v>
      </c>
      <c r="AO523">
        <v>12</v>
      </c>
    </row>
    <row r="524" spans="1:41" x14ac:dyDescent="0.25">
      <c r="A524">
        <v>309</v>
      </c>
      <c r="B524" s="1" t="s">
        <v>139</v>
      </c>
      <c r="C524" s="2">
        <v>44331.667581018519</v>
      </c>
      <c r="D524" s="1" t="s">
        <v>1915</v>
      </c>
      <c r="E524">
        <v>193</v>
      </c>
      <c r="F524" s="1" t="s">
        <v>79</v>
      </c>
      <c r="G524" s="1" t="s">
        <v>1522</v>
      </c>
      <c r="H524" s="1" t="s">
        <v>122</v>
      </c>
      <c r="I524" s="1" t="s">
        <v>82</v>
      </c>
      <c r="J524" s="1" t="s">
        <v>82</v>
      </c>
      <c r="K524" s="1" t="s">
        <v>82</v>
      </c>
      <c r="L524" s="1" t="s">
        <v>1916</v>
      </c>
      <c r="M524" s="1" t="s">
        <v>82</v>
      </c>
      <c r="N524" s="1" t="s">
        <v>84</v>
      </c>
      <c r="O524" s="1" t="s">
        <v>1523</v>
      </c>
      <c r="P524" s="1" t="s">
        <v>1917</v>
      </c>
      <c r="Q524" s="1" t="s">
        <v>82</v>
      </c>
      <c r="R524" s="1" t="s">
        <v>78</v>
      </c>
      <c r="S524" s="1" t="s">
        <v>82</v>
      </c>
      <c r="T524" s="1" t="s">
        <v>87</v>
      </c>
      <c r="U524" s="1" t="s">
        <v>88</v>
      </c>
      <c r="V524" s="1" t="s">
        <v>89</v>
      </c>
      <c r="W524" s="1" t="s">
        <v>90</v>
      </c>
      <c r="X524" s="1" t="s">
        <v>87</v>
      </c>
      <c r="Y524">
        <v>0</v>
      </c>
      <c r="Z524">
        <v>0</v>
      </c>
      <c r="AA524" s="1" t="s">
        <v>82</v>
      </c>
      <c r="AB524">
        <v>1560.6</v>
      </c>
      <c r="AC524" s="1" t="s">
        <v>825</v>
      </c>
      <c r="AD524">
        <v>1</v>
      </c>
      <c r="AE524" s="1" t="s">
        <v>78</v>
      </c>
      <c r="AF524">
        <v>0</v>
      </c>
      <c r="AG524" s="1" t="s">
        <v>78</v>
      </c>
      <c r="AH524" s="1" t="s">
        <v>84</v>
      </c>
      <c r="AI524" s="1" t="s">
        <v>82</v>
      </c>
      <c r="AJ524" s="1" t="s">
        <v>826</v>
      </c>
      <c r="AK524" s="1" t="s">
        <v>82</v>
      </c>
      <c r="AL524" s="1" t="s">
        <v>82</v>
      </c>
      <c r="AM524" s="1" t="s">
        <v>82</v>
      </c>
      <c r="AN524" s="1" t="s">
        <v>93</v>
      </c>
      <c r="AO524">
        <v>12</v>
      </c>
    </row>
    <row r="525" spans="1:41" x14ac:dyDescent="0.25">
      <c r="A525">
        <v>312</v>
      </c>
      <c r="B525" s="1" t="s">
        <v>153</v>
      </c>
      <c r="C525" s="2">
        <v>44249.437939814816</v>
      </c>
      <c r="D525" s="1" t="s">
        <v>1918</v>
      </c>
      <c r="E525">
        <v>186</v>
      </c>
      <c r="F525" s="1" t="s">
        <v>79</v>
      </c>
      <c r="G525" s="1" t="s">
        <v>1919</v>
      </c>
      <c r="H525" s="1" t="s">
        <v>106</v>
      </c>
      <c r="I525" s="1" t="s">
        <v>82</v>
      </c>
      <c r="J525" s="1" t="s">
        <v>82</v>
      </c>
      <c r="K525" s="1" t="s">
        <v>82</v>
      </c>
      <c r="L525" s="1" t="s">
        <v>131</v>
      </c>
      <c r="M525" s="1" t="s">
        <v>829</v>
      </c>
      <c r="N525" s="1" t="s">
        <v>1920</v>
      </c>
      <c r="O525" s="1" t="s">
        <v>949</v>
      </c>
      <c r="P525" s="1" t="s">
        <v>101</v>
      </c>
      <c r="Q525" s="1" t="s">
        <v>82</v>
      </c>
      <c r="R525" s="1" t="s">
        <v>82</v>
      </c>
      <c r="S525" s="1" t="s">
        <v>82</v>
      </c>
      <c r="T525" s="1" t="s">
        <v>87</v>
      </c>
      <c r="U525" s="1" t="s">
        <v>88</v>
      </c>
      <c r="V525" s="1" t="s">
        <v>82</v>
      </c>
      <c r="W525" s="1" t="s">
        <v>90</v>
      </c>
      <c r="X525" s="1" t="s">
        <v>87</v>
      </c>
      <c r="Y525">
        <v>0</v>
      </c>
      <c r="Z525">
        <v>0</v>
      </c>
      <c r="AA525" s="1" t="s">
        <v>82</v>
      </c>
      <c r="AB525">
        <v>1577</v>
      </c>
      <c r="AC525" s="1" t="s">
        <v>825</v>
      </c>
      <c r="AD525">
        <v>1</v>
      </c>
      <c r="AE525" s="1" t="s">
        <v>78</v>
      </c>
      <c r="AF525">
        <v>2148</v>
      </c>
      <c r="AG525" s="1" t="s">
        <v>82</v>
      </c>
      <c r="AH525" s="1" t="s">
        <v>82</v>
      </c>
      <c r="AI525" s="1" t="s">
        <v>82</v>
      </c>
      <c r="AJ525" s="1" t="s">
        <v>826</v>
      </c>
      <c r="AK525" s="1" t="s">
        <v>82</v>
      </c>
      <c r="AL525" s="1" t="s">
        <v>82</v>
      </c>
      <c r="AM525" s="1" t="s">
        <v>82</v>
      </c>
      <c r="AN525" s="1" t="s">
        <v>93</v>
      </c>
      <c r="AO525">
        <v>321</v>
      </c>
    </row>
    <row r="526" spans="1:41" x14ac:dyDescent="0.25">
      <c r="A526">
        <v>313</v>
      </c>
      <c r="B526" s="1" t="s">
        <v>77</v>
      </c>
      <c r="C526" s="2">
        <v>44307.666481481479</v>
      </c>
      <c r="D526" s="1" t="s">
        <v>1921</v>
      </c>
      <c r="E526">
        <v>160</v>
      </c>
      <c r="F526" s="1" t="s">
        <v>156</v>
      </c>
      <c r="G526" s="1" t="s">
        <v>822</v>
      </c>
      <c r="H526" s="1" t="s">
        <v>122</v>
      </c>
      <c r="I526" s="1" t="s">
        <v>82</v>
      </c>
      <c r="J526" s="1" t="s">
        <v>82</v>
      </c>
      <c r="K526" s="1" t="s">
        <v>82</v>
      </c>
      <c r="L526" s="1" t="s">
        <v>186</v>
      </c>
      <c r="M526" s="1" t="s">
        <v>82</v>
      </c>
      <c r="N526" s="1" t="s">
        <v>84</v>
      </c>
      <c r="O526" s="1" t="s">
        <v>2040</v>
      </c>
      <c r="P526" s="1" t="s">
        <v>1922</v>
      </c>
      <c r="Q526" s="1" t="s">
        <v>82</v>
      </c>
      <c r="R526" s="1" t="s">
        <v>78</v>
      </c>
      <c r="S526" s="1" t="s">
        <v>82</v>
      </c>
      <c r="T526" s="1" t="s">
        <v>87</v>
      </c>
      <c r="U526" s="1" t="s">
        <v>88</v>
      </c>
      <c r="V526" s="1" t="s">
        <v>89</v>
      </c>
      <c r="W526" s="1" t="s">
        <v>90</v>
      </c>
      <c r="X526" s="1" t="s">
        <v>87</v>
      </c>
      <c r="Y526">
        <v>0</v>
      </c>
      <c r="Z526">
        <v>0</v>
      </c>
      <c r="AA526" s="1" t="s">
        <v>82</v>
      </c>
      <c r="AB526">
        <v>1734.96</v>
      </c>
      <c r="AC526" s="1" t="s">
        <v>825</v>
      </c>
      <c r="AD526">
        <v>1</v>
      </c>
      <c r="AE526" s="1" t="s">
        <v>78</v>
      </c>
      <c r="AF526">
        <v>0</v>
      </c>
      <c r="AG526" s="1" t="s">
        <v>78</v>
      </c>
      <c r="AH526" s="1" t="s">
        <v>151</v>
      </c>
      <c r="AI526" s="1" t="s">
        <v>82</v>
      </c>
      <c r="AJ526" s="1" t="s">
        <v>826</v>
      </c>
      <c r="AK526" s="1" t="s">
        <v>82</v>
      </c>
      <c r="AL526" s="1" t="s">
        <v>82</v>
      </c>
      <c r="AM526" s="1" t="s">
        <v>82</v>
      </c>
      <c r="AN526" s="1" t="s">
        <v>93</v>
      </c>
      <c r="AO526">
        <v>12</v>
      </c>
    </row>
    <row r="527" spans="1:41" x14ac:dyDescent="0.25">
      <c r="A527">
        <v>316</v>
      </c>
      <c r="B527" s="1" t="s">
        <v>1233</v>
      </c>
      <c r="C527" s="2">
        <v>44018.46875</v>
      </c>
      <c r="D527" s="1" t="s">
        <v>1923</v>
      </c>
      <c r="E527">
        <v>160</v>
      </c>
      <c r="F527" s="1" t="s">
        <v>94</v>
      </c>
      <c r="G527" s="1" t="s">
        <v>822</v>
      </c>
      <c r="H527" s="1" t="s">
        <v>122</v>
      </c>
      <c r="I527" s="1" t="s">
        <v>82</v>
      </c>
      <c r="J527" s="1" t="s">
        <v>82</v>
      </c>
      <c r="K527" s="1" t="s">
        <v>82</v>
      </c>
      <c r="L527" s="1" t="s">
        <v>131</v>
      </c>
      <c r="M527" s="1" t="s">
        <v>82</v>
      </c>
      <c r="N527" s="1" t="s">
        <v>84</v>
      </c>
      <c r="O527" s="1" t="s">
        <v>2040</v>
      </c>
      <c r="P527" s="1" t="s">
        <v>1924</v>
      </c>
      <c r="Q527" s="1" t="s">
        <v>82</v>
      </c>
      <c r="R527" s="1" t="s">
        <v>82</v>
      </c>
      <c r="S527" s="1" t="s">
        <v>82</v>
      </c>
      <c r="T527" s="1" t="s">
        <v>87</v>
      </c>
      <c r="U527" s="1" t="s">
        <v>88</v>
      </c>
      <c r="V527" s="1" t="s">
        <v>82</v>
      </c>
      <c r="W527" s="1" t="s">
        <v>90</v>
      </c>
      <c r="X527" s="1" t="s">
        <v>87</v>
      </c>
      <c r="Y527">
        <v>0</v>
      </c>
      <c r="Z527">
        <v>0</v>
      </c>
      <c r="AA527" s="1" t="s">
        <v>82</v>
      </c>
      <c r="AB527">
        <v>1734.96</v>
      </c>
      <c r="AC527" s="1" t="s">
        <v>825</v>
      </c>
      <c r="AD527">
        <v>1</v>
      </c>
      <c r="AE527" s="1" t="s">
        <v>78</v>
      </c>
      <c r="AF527">
        <v>0</v>
      </c>
      <c r="AG527" s="1" t="s">
        <v>82</v>
      </c>
      <c r="AH527" s="1" t="s">
        <v>151</v>
      </c>
      <c r="AI527" s="1" t="s">
        <v>82</v>
      </c>
      <c r="AJ527" s="1" t="s">
        <v>826</v>
      </c>
      <c r="AK527" s="1" t="s">
        <v>82</v>
      </c>
      <c r="AL527" s="1" t="s">
        <v>82</v>
      </c>
      <c r="AM527" s="1" t="s">
        <v>82</v>
      </c>
      <c r="AN527" s="1" t="s">
        <v>93</v>
      </c>
      <c r="AO527">
        <v>12</v>
      </c>
    </row>
    <row r="528" spans="1:41" x14ac:dyDescent="0.25">
      <c r="A528">
        <v>173</v>
      </c>
      <c r="B528" s="1" t="s">
        <v>139</v>
      </c>
      <c r="C528" s="2">
        <v>44356.524039351854</v>
      </c>
      <c r="D528" s="1" t="s">
        <v>1925</v>
      </c>
      <c r="E528">
        <v>186</v>
      </c>
      <c r="F528" s="1" t="s">
        <v>213</v>
      </c>
      <c r="G528" s="1" t="s">
        <v>78</v>
      </c>
      <c r="H528" s="1" t="s">
        <v>106</v>
      </c>
      <c r="I528" s="1" t="s">
        <v>82</v>
      </c>
      <c r="J528" s="1" t="s">
        <v>82</v>
      </c>
      <c r="K528" s="1" t="s">
        <v>83</v>
      </c>
      <c r="L528" s="1" t="s">
        <v>83</v>
      </c>
      <c r="M528" s="1" t="s">
        <v>928</v>
      </c>
      <c r="N528" s="1" t="s">
        <v>1926</v>
      </c>
      <c r="O528" s="1" t="s">
        <v>949</v>
      </c>
      <c r="P528" s="1" t="s">
        <v>1927</v>
      </c>
      <c r="Q528" s="1" t="s">
        <v>78</v>
      </c>
      <c r="R528" s="1" t="s">
        <v>78</v>
      </c>
      <c r="S528" s="1" t="s">
        <v>78</v>
      </c>
      <c r="T528" s="1" t="s">
        <v>87</v>
      </c>
      <c r="U528" s="1" t="s">
        <v>114</v>
      </c>
      <c r="V528" s="1" t="s">
        <v>89</v>
      </c>
      <c r="W528" s="1" t="s">
        <v>90</v>
      </c>
      <c r="X528" s="1" t="s">
        <v>87</v>
      </c>
      <c r="Y528">
        <v>0</v>
      </c>
      <c r="Z528">
        <v>0</v>
      </c>
      <c r="AA528" s="1" t="s">
        <v>82</v>
      </c>
      <c r="AB528">
        <v>1577</v>
      </c>
      <c r="AC528" s="1" t="s">
        <v>104</v>
      </c>
      <c r="AD528">
        <v>1</v>
      </c>
      <c r="AE528" s="1" t="s">
        <v>78</v>
      </c>
      <c r="AF528">
        <v>2148</v>
      </c>
      <c r="AG528" s="1" t="s">
        <v>78</v>
      </c>
      <c r="AH528" s="1" t="s">
        <v>82</v>
      </c>
      <c r="AI528" s="1" t="s">
        <v>89</v>
      </c>
      <c r="AJ528" s="1" t="s">
        <v>105</v>
      </c>
      <c r="AK528" s="1" t="s">
        <v>82</v>
      </c>
      <c r="AL528" s="1" t="s">
        <v>82</v>
      </c>
      <c r="AM528" s="1" t="s">
        <v>82</v>
      </c>
      <c r="AN528" s="1" t="s">
        <v>93</v>
      </c>
      <c r="AO528">
        <v>430</v>
      </c>
    </row>
    <row r="529" spans="1:41" x14ac:dyDescent="0.25">
      <c r="A529">
        <v>193</v>
      </c>
      <c r="B529" s="1" t="s">
        <v>153</v>
      </c>
      <c r="C529" s="2">
        <v>44046.702488425923</v>
      </c>
      <c r="D529" s="1" t="s">
        <v>1928</v>
      </c>
      <c r="E529">
        <v>68</v>
      </c>
      <c r="F529" s="1" t="s">
        <v>79</v>
      </c>
      <c r="G529" s="1" t="s">
        <v>82</v>
      </c>
      <c r="H529" s="1" t="s">
        <v>130</v>
      </c>
      <c r="I529" s="1" t="s">
        <v>82</v>
      </c>
      <c r="J529" s="1" t="s">
        <v>82</v>
      </c>
      <c r="K529" s="1" t="s">
        <v>123</v>
      </c>
      <c r="L529" s="1" t="s">
        <v>123</v>
      </c>
      <c r="M529" s="1" t="s">
        <v>82</v>
      </c>
      <c r="N529" s="1" t="s">
        <v>84</v>
      </c>
      <c r="O529" s="1" t="s">
        <v>1929</v>
      </c>
      <c r="P529" s="1" t="s">
        <v>101</v>
      </c>
      <c r="Q529" s="1" t="s">
        <v>82</v>
      </c>
      <c r="R529" s="1" t="s">
        <v>82</v>
      </c>
      <c r="S529" s="1" t="s">
        <v>82</v>
      </c>
      <c r="T529" s="1" t="s">
        <v>87</v>
      </c>
      <c r="U529" s="1" t="s">
        <v>78</v>
      </c>
      <c r="V529" s="1" t="s">
        <v>82</v>
      </c>
      <c r="W529" s="1" t="s">
        <v>90</v>
      </c>
      <c r="X529" s="1" t="s">
        <v>87</v>
      </c>
      <c r="Y529">
        <v>0</v>
      </c>
      <c r="Z529">
        <v>0</v>
      </c>
      <c r="AA529" s="1" t="s">
        <v>82</v>
      </c>
      <c r="AB529">
        <v>1794.4</v>
      </c>
      <c r="AC529" s="1" t="s">
        <v>104</v>
      </c>
      <c r="AD529">
        <v>1</v>
      </c>
      <c r="AE529" s="1" t="s">
        <v>133</v>
      </c>
      <c r="AF529">
        <v>0</v>
      </c>
      <c r="AG529" s="1" t="s">
        <v>82</v>
      </c>
      <c r="AH529" s="1" t="s">
        <v>82</v>
      </c>
      <c r="AI529" s="1" t="s">
        <v>89</v>
      </c>
      <c r="AJ529" s="1" t="s">
        <v>105</v>
      </c>
      <c r="AK529" s="1" t="s">
        <v>82</v>
      </c>
      <c r="AL529" s="1" t="s">
        <v>82</v>
      </c>
      <c r="AM529" s="1" t="s">
        <v>82</v>
      </c>
      <c r="AN529" s="1" t="s">
        <v>93</v>
      </c>
      <c r="AO529">
        <v>12</v>
      </c>
    </row>
    <row r="530" spans="1:41" x14ac:dyDescent="0.25">
      <c r="A530">
        <v>194</v>
      </c>
      <c r="B530" s="1" t="s">
        <v>153</v>
      </c>
      <c r="C530" s="2">
        <v>44046.702673611115</v>
      </c>
      <c r="D530" s="1" t="s">
        <v>1930</v>
      </c>
      <c r="E530">
        <v>68</v>
      </c>
      <c r="F530" s="1" t="s">
        <v>79</v>
      </c>
      <c r="G530" s="1" t="s">
        <v>82</v>
      </c>
      <c r="H530" s="1" t="s">
        <v>130</v>
      </c>
      <c r="I530" s="1" t="s">
        <v>82</v>
      </c>
      <c r="J530" s="1" t="s">
        <v>82</v>
      </c>
      <c r="K530" s="1" t="s">
        <v>123</v>
      </c>
      <c r="L530" s="1" t="s">
        <v>123</v>
      </c>
      <c r="M530" s="1" t="s">
        <v>82</v>
      </c>
      <c r="N530" s="1" t="s">
        <v>84</v>
      </c>
      <c r="O530" s="1" t="s">
        <v>1929</v>
      </c>
      <c r="P530" s="1" t="s">
        <v>101</v>
      </c>
      <c r="Q530" s="1" t="s">
        <v>82</v>
      </c>
      <c r="R530" s="1" t="s">
        <v>82</v>
      </c>
      <c r="S530" s="1" t="s">
        <v>82</v>
      </c>
      <c r="T530" s="1" t="s">
        <v>87</v>
      </c>
      <c r="U530" s="1" t="s">
        <v>78</v>
      </c>
      <c r="V530" s="1" t="s">
        <v>82</v>
      </c>
      <c r="W530" s="1" t="s">
        <v>90</v>
      </c>
      <c r="X530" s="1" t="s">
        <v>87</v>
      </c>
      <c r="Y530">
        <v>0</v>
      </c>
      <c r="Z530">
        <v>0</v>
      </c>
      <c r="AA530" s="1" t="s">
        <v>82</v>
      </c>
      <c r="AB530">
        <v>1794.4</v>
      </c>
      <c r="AC530" s="1" t="s">
        <v>104</v>
      </c>
      <c r="AD530">
        <v>1</v>
      </c>
      <c r="AE530" s="1" t="s">
        <v>133</v>
      </c>
      <c r="AF530">
        <v>0</v>
      </c>
      <c r="AG530" s="1" t="s">
        <v>82</v>
      </c>
      <c r="AH530" s="1" t="s">
        <v>82</v>
      </c>
      <c r="AI530" s="1" t="s">
        <v>89</v>
      </c>
      <c r="AJ530" s="1" t="s">
        <v>105</v>
      </c>
      <c r="AK530" s="1" t="s">
        <v>82</v>
      </c>
      <c r="AL530" s="1" t="s">
        <v>82</v>
      </c>
      <c r="AM530" s="1" t="s">
        <v>82</v>
      </c>
      <c r="AN530" s="1" t="s">
        <v>93</v>
      </c>
      <c r="AO530">
        <v>12</v>
      </c>
    </row>
    <row r="531" spans="1:41" x14ac:dyDescent="0.25">
      <c r="A531">
        <v>195</v>
      </c>
      <c r="B531" s="1" t="s">
        <v>153</v>
      </c>
      <c r="C531" s="2">
        <v>44046.7028125</v>
      </c>
      <c r="D531" s="1" t="s">
        <v>1931</v>
      </c>
      <c r="E531">
        <v>68</v>
      </c>
      <c r="F531" s="1" t="s">
        <v>79</v>
      </c>
      <c r="G531" s="1" t="s">
        <v>82</v>
      </c>
      <c r="H531" s="1" t="s">
        <v>130</v>
      </c>
      <c r="I531" s="1" t="s">
        <v>82</v>
      </c>
      <c r="J531" s="1" t="s">
        <v>82</v>
      </c>
      <c r="K531" s="1" t="s">
        <v>123</v>
      </c>
      <c r="L531" s="1" t="s">
        <v>123</v>
      </c>
      <c r="M531" s="1" t="s">
        <v>82</v>
      </c>
      <c r="N531" s="1" t="s">
        <v>84</v>
      </c>
      <c r="O531" s="1" t="s">
        <v>1929</v>
      </c>
      <c r="P531" s="1" t="s">
        <v>101</v>
      </c>
      <c r="Q531" s="1" t="s">
        <v>82</v>
      </c>
      <c r="R531" s="1" t="s">
        <v>82</v>
      </c>
      <c r="S531" s="1" t="s">
        <v>82</v>
      </c>
      <c r="T531" s="1" t="s">
        <v>87</v>
      </c>
      <c r="U531" s="1" t="s">
        <v>78</v>
      </c>
      <c r="V531" s="1" t="s">
        <v>82</v>
      </c>
      <c r="W531" s="1" t="s">
        <v>90</v>
      </c>
      <c r="X531" s="1" t="s">
        <v>87</v>
      </c>
      <c r="Y531">
        <v>0</v>
      </c>
      <c r="Z531">
        <v>0</v>
      </c>
      <c r="AA531" s="1" t="s">
        <v>82</v>
      </c>
      <c r="AB531">
        <v>1794.4</v>
      </c>
      <c r="AC531" s="1" t="s">
        <v>104</v>
      </c>
      <c r="AD531">
        <v>1</v>
      </c>
      <c r="AE531" s="1" t="s">
        <v>133</v>
      </c>
      <c r="AF531">
        <v>0</v>
      </c>
      <c r="AG531" s="1" t="s">
        <v>82</v>
      </c>
      <c r="AH531" s="1" t="s">
        <v>82</v>
      </c>
      <c r="AI531" s="1" t="s">
        <v>89</v>
      </c>
      <c r="AJ531" s="1" t="s">
        <v>105</v>
      </c>
      <c r="AK531" s="1" t="s">
        <v>82</v>
      </c>
      <c r="AL531" s="1" t="s">
        <v>82</v>
      </c>
      <c r="AM531" s="1" t="s">
        <v>82</v>
      </c>
      <c r="AN531" s="1" t="s">
        <v>93</v>
      </c>
      <c r="AO531">
        <v>12</v>
      </c>
    </row>
    <row r="532" spans="1:41" x14ac:dyDescent="0.25">
      <c r="A532">
        <v>196</v>
      </c>
      <c r="B532" s="1" t="s">
        <v>153</v>
      </c>
      <c r="C532" s="2">
        <v>44046.703090277777</v>
      </c>
      <c r="D532" s="1" t="s">
        <v>1932</v>
      </c>
      <c r="E532">
        <v>68</v>
      </c>
      <c r="F532" s="1" t="s">
        <v>79</v>
      </c>
      <c r="G532" s="1" t="s">
        <v>82</v>
      </c>
      <c r="H532" s="1" t="s">
        <v>130</v>
      </c>
      <c r="I532" s="1" t="s">
        <v>82</v>
      </c>
      <c r="J532" s="1" t="s">
        <v>82</v>
      </c>
      <c r="K532" s="1" t="s">
        <v>123</v>
      </c>
      <c r="L532" s="1" t="s">
        <v>123</v>
      </c>
      <c r="M532" s="1" t="s">
        <v>82</v>
      </c>
      <c r="N532" s="1" t="s">
        <v>84</v>
      </c>
      <c r="O532" s="1" t="s">
        <v>1929</v>
      </c>
      <c r="P532" s="1" t="s">
        <v>101</v>
      </c>
      <c r="Q532" s="1" t="s">
        <v>82</v>
      </c>
      <c r="R532" s="1" t="s">
        <v>82</v>
      </c>
      <c r="S532" s="1" t="s">
        <v>82</v>
      </c>
      <c r="T532" s="1" t="s">
        <v>87</v>
      </c>
      <c r="U532" s="1" t="s">
        <v>78</v>
      </c>
      <c r="V532" s="1" t="s">
        <v>82</v>
      </c>
      <c r="W532" s="1" t="s">
        <v>90</v>
      </c>
      <c r="X532" s="1" t="s">
        <v>87</v>
      </c>
      <c r="Y532">
        <v>0</v>
      </c>
      <c r="Z532">
        <v>0</v>
      </c>
      <c r="AA532" s="1" t="s">
        <v>82</v>
      </c>
      <c r="AB532">
        <v>1794.4</v>
      </c>
      <c r="AC532" s="1" t="s">
        <v>104</v>
      </c>
      <c r="AD532">
        <v>1</v>
      </c>
      <c r="AE532" s="1" t="s">
        <v>133</v>
      </c>
      <c r="AF532">
        <v>0</v>
      </c>
      <c r="AG532" s="1" t="s">
        <v>82</v>
      </c>
      <c r="AH532" s="1" t="s">
        <v>82</v>
      </c>
      <c r="AI532" s="1" t="s">
        <v>89</v>
      </c>
      <c r="AJ532" s="1" t="s">
        <v>105</v>
      </c>
      <c r="AK532" s="1" t="s">
        <v>82</v>
      </c>
      <c r="AL532" s="1" t="s">
        <v>82</v>
      </c>
      <c r="AM532" s="1" t="s">
        <v>82</v>
      </c>
      <c r="AN532" s="1" t="s">
        <v>93</v>
      </c>
      <c r="AO532">
        <v>12</v>
      </c>
    </row>
    <row r="533" spans="1:41" x14ac:dyDescent="0.25">
      <c r="A533">
        <v>199</v>
      </c>
      <c r="B533" s="1" t="s">
        <v>77</v>
      </c>
      <c r="C533" s="2">
        <v>44501.659456018519</v>
      </c>
      <c r="D533" s="1" t="s">
        <v>1933</v>
      </c>
      <c r="E533">
        <v>112</v>
      </c>
      <c r="F533" s="1" t="s">
        <v>79</v>
      </c>
      <c r="G533" s="1" t="s">
        <v>78</v>
      </c>
      <c r="H533" s="1" t="s">
        <v>106</v>
      </c>
      <c r="I533" s="1" t="s">
        <v>1653</v>
      </c>
      <c r="J533" s="1" t="s">
        <v>82</v>
      </c>
      <c r="K533" s="1" t="s">
        <v>97</v>
      </c>
      <c r="L533" s="1" t="s">
        <v>97</v>
      </c>
      <c r="M533" s="1" t="s">
        <v>1653</v>
      </c>
      <c r="N533" s="1" t="s">
        <v>1934</v>
      </c>
      <c r="O533" s="1" t="s">
        <v>329</v>
      </c>
      <c r="P533" s="1" t="s">
        <v>101</v>
      </c>
      <c r="Q533" s="1" t="s">
        <v>78</v>
      </c>
      <c r="R533" s="1" t="s">
        <v>78</v>
      </c>
      <c r="S533" s="1" t="s">
        <v>78</v>
      </c>
      <c r="T533" s="1" t="s">
        <v>87</v>
      </c>
      <c r="U533" s="1" t="s">
        <v>114</v>
      </c>
      <c r="V533" s="1" t="s">
        <v>89</v>
      </c>
      <c r="W533" s="1" t="s">
        <v>90</v>
      </c>
      <c r="X533" s="1" t="s">
        <v>87</v>
      </c>
      <c r="Y533">
        <v>0</v>
      </c>
      <c r="Z533">
        <v>0</v>
      </c>
      <c r="AA533" s="1" t="s">
        <v>82</v>
      </c>
      <c r="AB533">
        <v>986</v>
      </c>
      <c r="AC533" s="1" t="s">
        <v>104</v>
      </c>
      <c r="AD533">
        <v>1</v>
      </c>
      <c r="AE533" s="1" t="s">
        <v>78</v>
      </c>
      <c r="AF533">
        <v>1487</v>
      </c>
      <c r="AG533" s="1" t="s">
        <v>78</v>
      </c>
      <c r="AH533" s="1" t="s">
        <v>82</v>
      </c>
      <c r="AI533" s="1" t="s">
        <v>89</v>
      </c>
      <c r="AJ533" s="1" t="s">
        <v>105</v>
      </c>
      <c r="AK533" s="1" t="s">
        <v>82</v>
      </c>
      <c r="AL533" s="1" t="s">
        <v>82</v>
      </c>
      <c r="AM533" s="1" t="s">
        <v>82</v>
      </c>
      <c r="AN533" s="1" t="s">
        <v>93</v>
      </c>
      <c r="AO533">
        <v>225</v>
      </c>
    </row>
    <row r="534" spans="1:41" x14ac:dyDescent="0.25">
      <c r="A534">
        <v>211</v>
      </c>
      <c r="B534" s="1" t="s">
        <v>820</v>
      </c>
      <c r="C534" s="2">
        <v>44081.434861111113</v>
      </c>
      <c r="D534" s="1" t="s">
        <v>1935</v>
      </c>
      <c r="E534">
        <v>63</v>
      </c>
      <c r="F534" s="1" t="s">
        <v>79</v>
      </c>
      <c r="G534" s="1" t="s">
        <v>82</v>
      </c>
      <c r="H534" s="1" t="s">
        <v>130</v>
      </c>
      <c r="I534" s="1" t="s">
        <v>82</v>
      </c>
      <c r="J534" s="1" t="s">
        <v>82</v>
      </c>
      <c r="K534" s="1" t="s">
        <v>123</v>
      </c>
      <c r="L534" s="1" t="s">
        <v>123</v>
      </c>
      <c r="M534" s="1" t="s">
        <v>82</v>
      </c>
      <c r="N534" s="1" t="s">
        <v>84</v>
      </c>
      <c r="O534" s="1" t="s">
        <v>85</v>
      </c>
      <c r="P534" s="1" t="s">
        <v>138</v>
      </c>
      <c r="Q534" s="1" t="s">
        <v>82</v>
      </c>
      <c r="R534" s="1" t="s">
        <v>138</v>
      </c>
      <c r="S534" s="1" t="s">
        <v>82</v>
      </c>
      <c r="T534" s="1" t="s">
        <v>87</v>
      </c>
      <c r="U534" s="1" t="s">
        <v>78</v>
      </c>
      <c r="V534" s="1" t="s">
        <v>82</v>
      </c>
      <c r="W534" s="1" t="s">
        <v>90</v>
      </c>
      <c r="X534" s="1" t="s">
        <v>87</v>
      </c>
      <c r="Y534">
        <v>0</v>
      </c>
      <c r="Z534">
        <v>0</v>
      </c>
      <c r="AA534" s="1" t="s">
        <v>82</v>
      </c>
      <c r="AB534">
        <v>1470.95</v>
      </c>
      <c r="AC534" s="1" t="s">
        <v>91</v>
      </c>
      <c r="AD534">
        <v>1</v>
      </c>
      <c r="AE534" s="1" t="s">
        <v>133</v>
      </c>
      <c r="AF534">
        <v>0</v>
      </c>
      <c r="AG534" s="1" t="s">
        <v>82</v>
      </c>
      <c r="AH534" s="1" t="s">
        <v>82</v>
      </c>
      <c r="AI534" s="1" t="s">
        <v>89</v>
      </c>
      <c r="AJ534" s="1" t="s">
        <v>127</v>
      </c>
      <c r="AK534" s="1" t="s">
        <v>82</v>
      </c>
      <c r="AL534" s="1" t="s">
        <v>82</v>
      </c>
      <c r="AM534" s="1" t="s">
        <v>82</v>
      </c>
      <c r="AN534" s="1" t="s">
        <v>93</v>
      </c>
      <c r="AO534">
        <v>12</v>
      </c>
    </row>
    <row r="535" spans="1:41" x14ac:dyDescent="0.25">
      <c r="A535">
        <v>212</v>
      </c>
      <c r="B535" s="1" t="s">
        <v>820</v>
      </c>
      <c r="C535" s="2">
        <v>44081.43472222222</v>
      </c>
      <c r="D535" s="1" t="s">
        <v>1935</v>
      </c>
      <c r="E535">
        <v>63</v>
      </c>
      <c r="F535" s="1" t="s">
        <v>79</v>
      </c>
      <c r="G535" s="1" t="s">
        <v>82</v>
      </c>
      <c r="H535" s="1" t="s">
        <v>130</v>
      </c>
      <c r="I535" s="1" t="s">
        <v>82</v>
      </c>
      <c r="J535" s="1" t="s">
        <v>82</v>
      </c>
      <c r="K535" s="1" t="s">
        <v>123</v>
      </c>
      <c r="L535" s="1" t="s">
        <v>123</v>
      </c>
      <c r="M535" s="1" t="s">
        <v>82</v>
      </c>
      <c r="N535" s="1" t="s">
        <v>84</v>
      </c>
      <c r="O535" s="1" t="s">
        <v>85</v>
      </c>
      <c r="P535" s="1" t="s">
        <v>138</v>
      </c>
      <c r="Q535" s="1" t="s">
        <v>82</v>
      </c>
      <c r="R535" s="1" t="s">
        <v>138</v>
      </c>
      <c r="S535" s="1" t="s">
        <v>82</v>
      </c>
      <c r="T535" s="1" t="s">
        <v>87</v>
      </c>
      <c r="U535" s="1" t="s">
        <v>78</v>
      </c>
      <c r="V535" s="1" t="s">
        <v>82</v>
      </c>
      <c r="W535" s="1" t="s">
        <v>90</v>
      </c>
      <c r="X535" s="1" t="s">
        <v>87</v>
      </c>
      <c r="Y535">
        <v>0</v>
      </c>
      <c r="Z535">
        <v>0</v>
      </c>
      <c r="AA535" s="1" t="s">
        <v>82</v>
      </c>
      <c r="AB535">
        <v>1470.95</v>
      </c>
      <c r="AC535" s="1" t="s">
        <v>91</v>
      </c>
      <c r="AD535">
        <v>1</v>
      </c>
      <c r="AE535" s="1" t="s">
        <v>133</v>
      </c>
      <c r="AF535">
        <v>0</v>
      </c>
      <c r="AG535" s="1" t="s">
        <v>82</v>
      </c>
      <c r="AH535" s="1" t="s">
        <v>82</v>
      </c>
      <c r="AI535" s="1" t="s">
        <v>89</v>
      </c>
      <c r="AJ535" s="1" t="s">
        <v>127</v>
      </c>
      <c r="AK535" s="1" t="s">
        <v>82</v>
      </c>
      <c r="AL535" s="1" t="s">
        <v>82</v>
      </c>
      <c r="AM535" s="1" t="s">
        <v>82</v>
      </c>
      <c r="AN535" s="1" t="s">
        <v>93</v>
      </c>
      <c r="AO535">
        <v>12</v>
      </c>
    </row>
    <row r="536" spans="1:41" x14ac:dyDescent="0.25">
      <c r="A536">
        <v>213</v>
      </c>
      <c r="B536" s="1" t="s">
        <v>820</v>
      </c>
      <c r="C536" s="2">
        <v>44081.434594907405</v>
      </c>
      <c r="D536" s="1" t="s">
        <v>1935</v>
      </c>
      <c r="E536">
        <v>63</v>
      </c>
      <c r="F536" s="1" t="s">
        <v>79</v>
      </c>
      <c r="G536" s="1" t="s">
        <v>82</v>
      </c>
      <c r="H536" s="1" t="s">
        <v>130</v>
      </c>
      <c r="I536" s="1" t="s">
        <v>82</v>
      </c>
      <c r="J536" s="1" t="s">
        <v>82</v>
      </c>
      <c r="K536" s="1" t="s">
        <v>123</v>
      </c>
      <c r="L536" s="1" t="s">
        <v>123</v>
      </c>
      <c r="M536" s="1" t="s">
        <v>82</v>
      </c>
      <c r="N536" s="1" t="s">
        <v>84</v>
      </c>
      <c r="O536" s="1" t="s">
        <v>85</v>
      </c>
      <c r="P536" s="1" t="s">
        <v>138</v>
      </c>
      <c r="Q536" s="1" t="s">
        <v>82</v>
      </c>
      <c r="R536" s="1" t="s">
        <v>138</v>
      </c>
      <c r="S536" s="1" t="s">
        <v>82</v>
      </c>
      <c r="T536" s="1" t="s">
        <v>87</v>
      </c>
      <c r="U536" s="1" t="s">
        <v>78</v>
      </c>
      <c r="V536" s="1" t="s">
        <v>82</v>
      </c>
      <c r="W536" s="1" t="s">
        <v>90</v>
      </c>
      <c r="X536" s="1" t="s">
        <v>87</v>
      </c>
      <c r="Y536">
        <v>0</v>
      </c>
      <c r="Z536">
        <v>0</v>
      </c>
      <c r="AA536" s="1" t="s">
        <v>82</v>
      </c>
      <c r="AB536">
        <v>1470.95</v>
      </c>
      <c r="AC536" s="1" t="s">
        <v>91</v>
      </c>
      <c r="AD536">
        <v>1</v>
      </c>
      <c r="AE536" s="1" t="s">
        <v>133</v>
      </c>
      <c r="AF536">
        <v>0</v>
      </c>
      <c r="AG536" s="1" t="s">
        <v>82</v>
      </c>
      <c r="AH536" s="1" t="s">
        <v>82</v>
      </c>
      <c r="AI536" s="1" t="s">
        <v>89</v>
      </c>
      <c r="AJ536" s="1" t="s">
        <v>127</v>
      </c>
      <c r="AK536" s="1" t="s">
        <v>82</v>
      </c>
      <c r="AL536" s="1" t="s">
        <v>82</v>
      </c>
      <c r="AM536" s="1" t="s">
        <v>82</v>
      </c>
      <c r="AN536" s="1" t="s">
        <v>93</v>
      </c>
      <c r="AO536">
        <v>12</v>
      </c>
    </row>
    <row r="537" spans="1:41" x14ac:dyDescent="0.25">
      <c r="A537">
        <v>214</v>
      </c>
      <c r="B537" s="1" t="s">
        <v>820</v>
      </c>
      <c r="C537" s="2">
        <v>44081.43445601852</v>
      </c>
      <c r="D537" s="1" t="s">
        <v>1935</v>
      </c>
      <c r="E537">
        <v>63</v>
      </c>
      <c r="F537" s="1" t="s">
        <v>79</v>
      </c>
      <c r="G537" s="1" t="s">
        <v>82</v>
      </c>
      <c r="H537" s="1" t="s">
        <v>130</v>
      </c>
      <c r="I537" s="1" t="s">
        <v>82</v>
      </c>
      <c r="J537" s="1" t="s">
        <v>82</v>
      </c>
      <c r="K537" s="1" t="s">
        <v>123</v>
      </c>
      <c r="L537" s="1" t="s">
        <v>123</v>
      </c>
      <c r="M537" s="1" t="s">
        <v>82</v>
      </c>
      <c r="N537" s="1" t="s">
        <v>84</v>
      </c>
      <c r="O537" s="1" t="s">
        <v>85</v>
      </c>
      <c r="P537" s="1" t="s">
        <v>138</v>
      </c>
      <c r="Q537" s="1" t="s">
        <v>82</v>
      </c>
      <c r="R537" s="1" t="s">
        <v>138</v>
      </c>
      <c r="S537" s="1" t="s">
        <v>82</v>
      </c>
      <c r="T537" s="1" t="s">
        <v>87</v>
      </c>
      <c r="U537" s="1" t="s">
        <v>78</v>
      </c>
      <c r="V537" s="1" t="s">
        <v>82</v>
      </c>
      <c r="W537" s="1" t="s">
        <v>90</v>
      </c>
      <c r="X537" s="1" t="s">
        <v>87</v>
      </c>
      <c r="Y537">
        <v>0</v>
      </c>
      <c r="Z537">
        <v>0</v>
      </c>
      <c r="AA537" s="1" t="s">
        <v>82</v>
      </c>
      <c r="AB537">
        <v>1470.95</v>
      </c>
      <c r="AC537" s="1" t="s">
        <v>91</v>
      </c>
      <c r="AD537">
        <v>1</v>
      </c>
      <c r="AE537" s="1" t="s">
        <v>133</v>
      </c>
      <c r="AF537">
        <v>0</v>
      </c>
      <c r="AG537" s="1" t="s">
        <v>82</v>
      </c>
      <c r="AH537" s="1" t="s">
        <v>82</v>
      </c>
      <c r="AI537" s="1" t="s">
        <v>89</v>
      </c>
      <c r="AJ537" s="1" t="s">
        <v>127</v>
      </c>
      <c r="AK537" s="1" t="s">
        <v>82</v>
      </c>
      <c r="AL537" s="1" t="s">
        <v>82</v>
      </c>
      <c r="AM537" s="1" t="s">
        <v>82</v>
      </c>
      <c r="AN537" s="1" t="s">
        <v>93</v>
      </c>
      <c r="AO537">
        <v>12</v>
      </c>
    </row>
    <row r="538" spans="1:41" x14ac:dyDescent="0.25">
      <c r="A538">
        <v>215</v>
      </c>
      <c r="B538" s="1" t="s">
        <v>820</v>
      </c>
      <c r="C538" s="2">
        <v>44081.434305555558</v>
      </c>
      <c r="D538" s="1" t="s">
        <v>1935</v>
      </c>
      <c r="E538">
        <v>63</v>
      </c>
      <c r="F538" s="1" t="s">
        <v>79</v>
      </c>
      <c r="G538" s="1" t="s">
        <v>82</v>
      </c>
      <c r="H538" s="1" t="s">
        <v>130</v>
      </c>
      <c r="I538" s="1" t="s">
        <v>82</v>
      </c>
      <c r="J538" s="1" t="s">
        <v>82</v>
      </c>
      <c r="K538" s="1" t="s">
        <v>123</v>
      </c>
      <c r="L538" s="1" t="s">
        <v>123</v>
      </c>
      <c r="M538" s="1" t="s">
        <v>82</v>
      </c>
      <c r="N538" s="1" t="s">
        <v>84</v>
      </c>
      <c r="O538" s="1" t="s">
        <v>85</v>
      </c>
      <c r="P538" s="1" t="s">
        <v>138</v>
      </c>
      <c r="Q538" s="1" t="s">
        <v>82</v>
      </c>
      <c r="R538" s="1" t="s">
        <v>138</v>
      </c>
      <c r="S538" s="1" t="s">
        <v>82</v>
      </c>
      <c r="T538" s="1" t="s">
        <v>87</v>
      </c>
      <c r="U538" s="1" t="s">
        <v>78</v>
      </c>
      <c r="V538" s="1" t="s">
        <v>82</v>
      </c>
      <c r="W538" s="1" t="s">
        <v>90</v>
      </c>
      <c r="X538" s="1" t="s">
        <v>87</v>
      </c>
      <c r="Y538">
        <v>0</v>
      </c>
      <c r="Z538">
        <v>0</v>
      </c>
      <c r="AA538" s="1" t="s">
        <v>82</v>
      </c>
      <c r="AB538">
        <v>1470.95</v>
      </c>
      <c r="AC538" s="1" t="s">
        <v>91</v>
      </c>
      <c r="AD538">
        <v>1</v>
      </c>
      <c r="AE538" s="1" t="s">
        <v>133</v>
      </c>
      <c r="AF538">
        <v>0</v>
      </c>
      <c r="AG538" s="1" t="s">
        <v>82</v>
      </c>
      <c r="AH538" s="1" t="s">
        <v>82</v>
      </c>
      <c r="AI538" s="1" t="s">
        <v>89</v>
      </c>
      <c r="AJ538" s="1" t="s">
        <v>127</v>
      </c>
      <c r="AK538" s="1" t="s">
        <v>82</v>
      </c>
      <c r="AL538" s="1" t="s">
        <v>82</v>
      </c>
      <c r="AM538" s="1" t="s">
        <v>82</v>
      </c>
      <c r="AN538" s="1" t="s">
        <v>93</v>
      </c>
      <c r="AO538">
        <v>12</v>
      </c>
    </row>
    <row r="539" spans="1:41" x14ac:dyDescent="0.25">
      <c r="A539">
        <v>216</v>
      </c>
      <c r="B539" s="1" t="s">
        <v>820</v>
      </c>
      <c r="C539" s="2">
        <v>44081.434166666666</v>
      </c>
      <c r="D539" s="1" t="s">
        <v>1935</v>
      </c>
      <c r="E539">
        <v>63</v>
      </c>
      <c r="F539" s="1" t="s">
        <v>79</v>
      </c>
      <c r="G539" s="1" t="s">
        <v>82</v>
      </c>
      <c r="H539" s="1" t="s">
        <v>130</v>
      </c>
      <c r="I539" s="1" t="s">
        <v>82</v>
      </c>
      <c r="J539" s="1" t="s">
        <v>82</v>
      </c>
      <c r="K539" s="1" t="s">
        <v>123</v>
      </c>
      <c r="L539" s="1" t="s">
        <v>123</v>
      </c>
      <c r="M539" s="1" t="s">
        <v>82</v>
      </c>
      <c r="N539" s="1" t="s">
        <v>84</v>
      </c>
      <c r="O539" s="1" t="s">
        <v>85</v>
      </c>
      <c r="P539" s="1" t="s">
        <v>138</v>
      </c>
      <c r="Q539" s="1" t="s">
        <v>82</v>
      </c>
      <c r="R539" s="1" t="s">
        <v>138</v>
      </c>
      <c r="S539" s="1" t="s">
        <v>82</v>
      </c>
      <c r="T539" s="1" t="s">
        <v>87</v>
      </c>
      <c r="U539" s="1" t="s">
        <v>78</v>
      </c>
      <c r="V539" s="1" t="s">
        <v>82</v>
      </c>
      <c r="W539" s="1" t="s">
        <v>90</v>
      </c>
      <c r="X539" s="1" t="s">
        <v>87</v>
      </c>
      <c r="Y539">
        <v>0</v>
      </c>
      <c r="Z539">
        <v>0</v>
      </c>
      <c r="AA539" s="1" t="s">
        <v>82</v>
      </c>
      <c r="AB539">
        <v>1470.95</v>
      </c>
      <c r="AC539" s="1" t="s">
        <v>91</v>
      </c>
      <c r="AD539">
        <v>1</v>
      </c>
      <c r="AE539" s="1" t="s">
        <v>133</v>
      </c>
      <c r="AF539">
        <v>0</v>
      </c>
      <c r="AG539" s="1" t="s">
        <v>82</v>
      </c>
      <c r="AH539" s="1" t="s">
        <v>82</v>
      </c>
      <c r="AI539" s="1" t="s">
        <v>89</v>
      </c>
      <c r="AJ539" s="1" t="s">
        <v>127</v>
      </c>
      <c r="AK539" s="1" t="s">
        <v>82</v>
      </c>
      <c r="AL539" s="1" t="s">
        <v>82</v>
      </c>
      <c r="AM539" s="1" t="s">
        <v>82</v>
      </c>
      <c r="AN539" s="1" t="s">
        <v>93</v>
      </c>
      <c r="AO539">
        <v>12</v>
      </c>
    </row>
    <row r="540" spans="1:41" x14ac:dyDescent="0.25">
      <c r="A540">
        <v>217</v>
      </c>
      <c r="B540" s="1" t="s">
        <v>820</v>
      </c>
      <c r="C540" s="2">
        <v>44081.434050925927</v>
      </c>
      <c r="D540" s="1" t="s">
        <v>1935</v>
      </c>
      <c r="E540">
        <v>63</v>
      </c>
      <c r="F540" s="1" t="s">
        <v>79</v>
      </c>
      <c r="G540" s="1" t="s">
        <v>82</v>
      </c>
      <c r="H540" s="1" t="s">
        <v>130</v>
      </c>
      <c r="I540" s="1" t="s">
        <v>82</v>
      </c>
      <c r="J540" s="1" t="s">
        <v>82</v>
      </c>
      <c r="K540" s="1" t="s">
        <v>123</v>
      </c>
      <c r="L540" s="1" t="s">
        <v>123</v>
      </c>
      <c r="M540" s="1" t="s">
        <v>82</v>
      </c>
      <c r="N540" s="1" t="s">
        <v>84</v>
      </c>
      <c r="O540" s="1" t="s">
        <v>85</v>
      </c>
      <c r="P540" s="1" t="s">
        <v>138</v>
      </c>
      <c r="Q540" s="1" t="s">
        <v>82</v>
      </c>
      <c r="R540" s="1" t="s">
        <v>138</v>
      </c>
      <c r="S540" s="1" t="s">
        <v>82</v>
      </c>
      <c r="T540" s="1" t="s">
        <v>87</v>
      </c>
      <c r="U540" s="1" t="s">
        <v>78</v>
      </c>
      <c r="V540" s="1" t="s">
        <v>82</v>
      </c>
      <c r="W540" s="1" t="s">
        <v>90</v>
      </c>
      <c r="X540" s="1" t="s">
        <v>87</v>
      </c>
      <c r="Y540">
        <v>0</v>
      </c>
      <c r="Z540">
        <v>0</v>
      </c>
      <c r="AA540" s="1" t="s">
        <v>82</v>
      </c>
      <c r="AB540">
        <v>1470.95</v>
      </c>
      <c r="AC540" s="1" t="s">
        <v>91</v>
      </c>
      <c r="AD540">
        <v>1</v>
      </c>
      <c r="AE540" s="1" t="s">
        <v>133</v>
      </c>
      <c r="AF540">
        <v>0</v>
      </c>
      <c r="AG540" s="1" t="s">
        <v>82</v>
      </c>
      <c r="AH540" s="1" t="s">
        <v>82</v>
      </c>
      <c r="AI540" s="1" t="s">
        <v>89</v>
      </c>
      <c r="AJ540" s="1" t="s">
        <v>127</v>
      </c>
      <c r="AK540" s="1" t="s">
        <v>82</v>
      </c>
      <c r="AL540" s="1" t="s">
        <v>82</v>
      </c>
      <c r="AM540" s="1" t="s">
        <v>82</v>
      </c>
      <c r="AN540" s="1" t="s">
        <v>93</v>
      </c>
      <c r="AO540">
        <v>12</v>
      </c>
    </row>
    <row r="541" spans="1:41" x14ac:dyDescent="0.25">
      <c r="A541">
        <v>218</v>
      </c>
      <c r="B541" s="1" t="s">
        <v>820</v>
      </c>
      <c r="C541" s="2">
        <v>44081.433912037035</v>
      </c>
      <c r="D541" s="1" t="s">
        <v>1935</v>
      </c>
      <c r="E541">
        <v>63</v>
      </c>
      <c r="F541" s="1" t="s">
        <v>79</v>
      </c>
      <c r="G541" s="1" t="s">
        <v>82</v>
      </c>
      <c r="H541" s="1" t="s">
        <v>130</v>
      </c>
      <c r="I541" s="1" t="s">
        <v>82</v>
      </c>
      <c r="J541" s="1" t="s">
        <v>82</v>
      </c>
      <c r="K541" s="1" t="s">
        <v>123</v>
      </c>
      <c r="L541" s="1" t="s">
        <v>123</v>
      </c>
      <c r="M541" s="1" t="s">
        <v>82</v>
      </c>
      <c r="N541" s="1" t="s">
        <v>84</v>
      </c>
      <c r="O541" s="1" t="s">
        <v>85</v>
      </c>
      <c r="P541" s="1" t="s">
        <v>138</v>
      </c>
      <c r="Q541" s="1" t="s">
        <v>82</v>
      </c>
      <c r="R541" s="1" t="s">
        <v>138</v>
      </c>
      <c r="S541" s="1" t="s">
        <v>82</v>
      </c>
      <c r="T541" s="1" t="s">
        <v>87</v>
      </c>
      <c r="U541" s="1" t="s">
        <v>78</v>
      </c>
      <c r="V541" s="1" t="s">
        <v>82</v>
      </c>
      <c r="W541" s="1" t="s">
        <v>90</v>
      </c>
      <c r="X541" s="1" t="s">
        <v>87</v>
      </c>
      <c r="Y541">
        <v>0</v>
      </c>
      <c r="Z541">
        <v>0</v>
      </c>
      <c r="AA541" s="1" t="s">
        <v>82</v>
      </c>
      <c r="AB541">
        <v>1470.95</v>
      </c>
      <c r="AC541" s="1" t="s">
        <v>91</v>
      </c>
      <c r="AD541">
        <v>1</v>
      </c>
      <c r="AE541" s="1" t="s">
        <v>133</v>
      </c>
      <c r="AF541">
        <v>0</v>
      </c>
      <c r="AG541" s="1" t="s">
        <v>82</v>
      </c>
      <c r="AH541" s="1" t="s">
        <v>82</v>
      </c>
      <c r="AI541" s="1" t="s">
        <v>89</v>
      </c>
      <c r="AJ541" s="1" t="s">
        <v>127</v>
      </c>
      <c r="AK541" s="1" t="s">
        <v>82</v>
      </c>
      <c r="AL541" s="1" t="s">
        <v>82</v>
      </c>
      <c r="AM541" s="1" t="s">
        <v>82</v>
      </c>
      <c r="AN541" s="1" t="s">
        <v>93</v>
      </c>
      <c r="AO541">
        <v>12</v>
      </c>
    </row>
    <row r="542" spans="1:41" x14ac:dyDescent="0.25">
      <c r="A542">
        <v>219</v>
      </c>
      <c r="B542" s="1" t="s">
        <v>820</v>
      </c>
      <c r="C542" s="2">
        <v>44081.43372685185</v>
      </c>
      <c r="D542" s="1" t="s">
        <v>1935</v>
      </c>
      <c r="E542">
        <v>63</v>
      </c>
      <c r="F542" s="1" t="s">
        <v>79</v>
      </c>
      <c r="G542" s="1" t="s">
        <v>82</v>
      </c>
      <c r="H542" s="1" t="s">
        <v>130</v>
      </c>
      <c r="I542" s="1" t="s">
        <v>82</v>
      </c>
      <c r="J542" s="1" t="s">
        <v>82</v>
      </c>
      <c r="K542" s="1" t="s">
        <v>123</v>
      </c>
      <c r="L542" s="1" t="s">
        <v>123</v>
      </c>
      <c r="M542" s="1" t="s">
        <v>82</v>
      </c>
      <c r="N542" s="1" t="s">
        <v>84</v>
      </c>
      <c r="O542" s="1" t="s">
        <v>85</v>
      </c>
      <c r="P542" s="1" t="s">
        <v>138</v>
      </c>
      <c r="Q542" s="1" t="s">
        <v>82</v>
      </c>
      <c r="R542" s="1" t="s">
        <v>138</v>
      </c>
      <c r="S542" s="1" t="s">
        <v>82</v>
      </c>
      <c r="T542" s="1" t="s">
        <v>87</v>
      </c>
      <c r="U542" s="1" t="s">
        <v>78</v>
      </c>
      <c r="V542" s="1" t="s">
        <v>82</v>
      </c>
      <c r="W542" s="1" t="s">
        <v>90</v>
      </c>
      <c r="X542" s="1" t="s">
        <v>87</v>
      </c>
      <c r="Y542">
        <v>0</v>
      </c>
      <c r="Z542">
        <v>0</v>
      </c>
      <c r="AA542" s="1" t="s">
        <v>82</v>
      </c>
      <c r="AB542">
        <v>1470.95</v>
      </c>
      <c r="AC542" s="1" t="s">
        <v>91</v>
      </c>
      <c r="AD542">
        <v>1</v>
      </c>
      <c r="AE542" s="1" t="s">
        <v>133</v>
      </c>
      <c r="AF542">
        <v>0</v>
      </c>
      <c r="AG542" s="1" t="s">
        <v>82</v>
      </c>
      <c r="AH542" s="1" t="s">
        <v>82</v>
      </c>
      <c r="AI542" s="1" t="s">
        <v>89</v>
      </c>
      <c r="AJ542" s="1" t="s">
        <v>127</v>
      </c>
      <c r="AK542" s="1" t="s">
        <v>82</v>
      </c>
      <c r="AL542" s="1" t="s">
        <v>82</v>
      </c>
      <c r="AM542" s="1" t="s">
        <v>82</v>
      </c>
      <c r="AN542" s="1" t="s">
        <v>93</v>
      </c>
      <c r="AO542">
        <v>12</v>
      </c>
    </row>
    <row r="543" spans="1:41" x14ac:dyDescent="0.25">
      <c r="A543">
        <v>220</v>
      </c>
      <c r="B543" s="1" t="s">
        <v>820</v>
      </c>
      <c r="C543" s="2">
        <v>44081.433611111112</v>
      </c>
      <c r="D543" s="1" t="s">
        <v>1935</v>
      </c>
      <c r="E543">
        <v>63</v>
      </c>
      <c r="F543" s="1" t="s">
        <v>79</v>
      </c>
      <c r="G543" s="1" t="s">
        <v>82</v>
      </c>
      <c r="H543" s="1" t="s">
        <v>130</v>
      </c>
      <c r="I543" s="1" t="s">
        <v>82</v>
      </c>
      <c r="J543" s="1" t="s">
        <v>82</v>
      </c>
      <c r="K543" s="1" t="s">
        <v>123</v>
      </c>
      <c r="L543" s="1" t="s">
        <v>123</v>
      </c>
      <c r="M543" s="1" t="s">
        <v>82</v>
      </c>
      <c r="N543" s="1" t="s">
        <v>84</v>
      </c>
      <c r="O543" s="1" t="s">
        <v>85</v>
      </c>
      <c r="P543" s="1" t="s">
        <v>138</v>
      </c>
      <c r="Q543" s="1" t="s">
        <v>82</v>
      </c>
      <c r="R543" s="1" t="s">
        <v>138</v>
      </c>
      <c r="S543" s="1" t="s">
        <v>82</v>
      </c>
      <c r="T543" s="1" t="s">
        <v>87</v>
      </c>
      <c r="U543" s="1" t="s">
        <v>78</v>
      </c>
      <c r="V543" s="1" t="s">
        <v>82</v>
      </c>
      <c r="W543" s="1" t="s">
        <v>90</v>
      </c>
      <c r="X543" s="1" t="s">
        <v>87</v>
      </c>
      <c r="Y543">
        <v>0</v>
      </c>
      <c r="Z543">
        <v>0</v>
      </c>
      <c r="AA543" s="1" t="s">
        <v>82</v>
      </c>
      <c r="AB543">
        <v>1470.95</v>
      </c>
      <c r="AC543" s="1" t="s">
        <v>91</v>
      </c>
      <c r="AD543">
        <v>1</v>
      </c>
      <c r="AE543" s="1" t="s">
        <v>133</v>
      </c>
      <c r="AF543">
        <v>0</v>
      </c>
      <c r="AG543" s="1" t="s">
        <v>82</v>
      </c>
      <c r="AH543" s="1" t="s">
        <v>82</v>
      </c>
      <c r="AI543" s="1" t="s">
        <v>89</v>
      </c>
      <c r="AJ543" s="1" t="s">
        <v>127</v>
      </c>
      <c r="AK543" s="1" t="s">
        <v>82</v>
      </c>
      <c r="AL543" s="1" t="s">
        <v>82</v>
      </c>
      <c r="AM543" s="1" t="s">
        <v>82</v>
      </c>
      <c r="AN543" s="1" t="s">
        <v>93</v>
      </c>
      <c r="AO543">
        <v>12</v>
      </c>
    </row>
    <row r="544" spans="1:41" x14ac:dyDescent="0.25">
      <c r="A544">
        <v>221</v>
      </c>
      <c r="B544" s="1" t="s">
        <v>820</v>
      </c>
      <c r="C544" s="2">
        <v>44081.433449074073</v>
      </c>
      <c r="D544" s="1" t="s">
        <v>1935</v>
      </c>
      <c r="E544">
        <v>63</v>
      </c>
      <c r="F544" s="1" t="s">
        <v>79</v>
      </c>
      <c r="G544" s="1" t="s">
        <v>82</v>
      </c>
      <c r="H544" s="1" t="s">
        <v>130</v>
      </c>
      <c r="I544" s="1" t="s">
        <v>82</v>
      </c>
      <c r="J544" s="1" t="s">
        <v>82</v>
      </c>
      <c r="K544" s="1" t="s">
        <v>123</v>
      </c>
      <c r="L544" s="1" t="s">
        <v>123</v>
      </c>
      <c r="M544" s="1" t="s">
        <v>82</v>
      </c>
      <c r="N544" s="1" t="s">
        <v>84</v>
      </c>
      <c r="O544" s="1" t="s">
        <v>85</v>
      </c>
      <c r="P544" s="1" t="s">
        <v>138</v>
      </c>
      <c r="Q544" s="1" t="s">
        <v>82</v>
      </c>
      <c r="R544" s="1" t="s">
        <v>138</v>
      </c>
      <c r="S544" s="1" t="s">
        <v>82</v>
      </c>
      <c r="T544" s="1" t="s">
        <v>87</v>
      </c>
      <c r="U544" s="1" t="s">
        <v>78</v>
      </c>
      <c r="V544" s="1" t="s">
        <v>82</v>
      </c>
      <c r="W544" s="1" t="s">
        <v>90</v>
      </c>
      <c r="X544" s="1" t="s">
        <v>87</v>
      </c>
      <c r="Y544">
        <v>0</v>
      </c>
      <c r="Z544">
        <v>0</v>
      </c>
      <c r="AA544" s="1" t="s">
        <v>82</v>
      </c>
      <c r="AB544">
        <v>1470.95</v>
      </c>
      <c r="AC544" s="1" t="s">
        <v>91</v>
      </c>
      <c r="AD544">
        <v>1</v>
      </c>
      <c r="AE544" s="1" t="s">
        <v>133</v>
      </c>
      <c r="AF544">
        <v>0</v>
      </c>
      <c r="AG544" s="1" t="s">
        <v>82</v>
      </c>
      <c r="AH544" s="1" t="s">
        <v>82</v>
      </c>
      <c r="AI544" s="1" t="s">
        <v>89</v>
      </c>
      <c r="AJ544" s="1" t="s">
        <v>127</v>
      </c>
      <c r="AK544" s="1" t="s">
        <v>82</v>
      </c>
      <c r="AL544" s="1" t="s">
        <v>82</v>
      </c>
      <c r="AM544" s="1" t="s">
        <v>82</v>
      </c>
      <c r="AN544" s="1" t="s">
        <v>93</v>
      </c>
      <c r="AO544">
        <v>12</v>
      </c>
    </row>
    <row r="545" spans="1:41" x14ac:dyDescent="0.25">
      <c r="A545">
        <v>222</v>
      </c>
      <c r="B545" s="1" t="s">
        <v>820</v>
      </c>
      <c r="C545" s="2">
        <v>44081.433287037034</v>
      </c>
      <c r="D545" s="1" t="s">
        <v>1935</v>
      </c>
      <c r="E545">
        <v>63</v>
      </c>
      <c r="F545" s="1" t="s">
        <v>79</v>
      </c>
      <c r="G545" s="1" t="s">
        <v>82</v>
      </c>
      <c r="H545" s="1" t="s">
        <v>130</v>
      </c>
      <c r="I545" s="1" t="s">
        <v>82</v>
      </c>
      <c r="J545" s="1" t="s">
        <v>82</v>
      </c>
      <c r="K545" s="1" t="s">
        <v>123</v>
      </c>
      <c r="L545" s="1" t="s">
        <v>123</v>
      </c>
      <c r="M545" s="1" t="s">
        <v>82</v>
      </c>
      <c r="N545" s="1" t="s">
        <v>84</v>
      </c>
      <c r="O545" s="1" t="s">
        <v>85</v>
      </c>
      <c r="P545" s="1" t="s">
        <v>138</v>
      </c>
      <c r="Q545" s="1" t="s">
        <v>82</v>
      </c>
      <c r="R545" s="1" t="s">
        <v>138</v>
      </c>
      <c r="S545" s="1" t="s">
        <v>82</v>
      </c>
      <c r="T545" s="1" t="s">
        <v>87</v>
      </c>
      <c r="U545" s="1" t="s">
        <v>78</v>
      </c>
      <c r="V545" s="1" t="s">
        <v>82</v>
      </c>
      <c r="W545" s="1" t="s">
        <v>90</v>
      </c>
      <c r="X545" s="1" t="s">
        <v>87</v>
      </c>
      <c r="Y545">
        <v>0</v>
      </c>
      <c r="Z545">
        <v>0</v>
      </c>
      <c r="AA545" s="1" t="s">
        <v>82</v>
      </c>
      <c r="AB545">
        <v>1470.95</v>
      </c>
      <c r="AC545" s="1" t="s">
        <v>91</v>
      </c>
      <c r="AD545">
        <v>1</v>
      </c>
      <c r="AE545" s="1" t="s">
        <v>133</v>
      </c>
      <c r="AF545">
        <v>0</v>
      </c>
      <c r="AG545" s="1" t="s">
        <v>82</v>
      </c>
      <c r="AH545" s="1" t="s">
        <v>82</v>
      </c>
      <c r="AI545" s="1" t="s">
        <v>89</v>
      </c>
      <c r="AJ545" s="1" t="s">
        <v>127</v>
      </c>
      <c r="AK545" s="1" t="s">
        <v>82</v>
      </c>
      <c r="AL545" s="1" t="s">
        <v>82</v>
      </c>
      <c r="AM545" s="1" t="s">
        <v>82</v>
      </c>
      <c r="AN545" s="1" t="s">
        <v>93</v>
      </c>
      <c r="AO545">
        <v>12</v>
      </c>
    </row>
    <row r="546" spans="1:41" x14ac:dyDescent="0.25">
      <c r="A546">
        <v>223</v>
      </c>
      <c r="B546" s="1" t="s">
        <v>820</v>
      </c>
      <c r="C546" s="2">
        <v>44081.433067129627</v>
      </c>
      <c r="D546" s="1" t="s">
        <v>1935</v>
      </c>
      <c r="E546">
        <v>63</v>
      </c>
      <c r="F546" s="1" t="s">
        <v>79</v>
      </c>
      <c r="G546" s="1" t="s">
        <v>82</v>
      </c>
      <c r="H546" s="1" t="s">
        <v>130</v>
      </c>
      <c r="I546" s="1" t="s">
        <v>82</v>
      </c>
      <c r="J546" s="1" t="s">
        <v>82</v>
      </c>
      <c r="K546" s="1" t="s">
        <v>123</v>
      </c>
      <c r="L546" s="1" t="s">
        <v>123</v>
      </c>
      <c r="M546" s="1" t="s">
        <v>82</v>
      </c>
      <c r="N546" s="1" t="s">
        <v>84</v>
      </c>
      <c r="O546" s="1" t="s">
        <v>85</v>
      </c>
      <c r="P546" s="1" t="s">
        <v>138</v>
      </c>
      <c r="Q546" s="1" t="s">
        <v>82</v>
      </c>
      <c r="R546" s="1" t="s">
        <v>138</v>
      </c>
      <c r="S546" s="1" t="s">
        <v>82</v>
      </c>
      <c r="T546" s="1" t="s">
        <v>87</v>
      </c>
      <c r="U546" s="1" t="s">
        <v>78</v>
      </c>
      <c r="V546" s="1" t="s">
        <v>82</v>
      </c>
      <c r="W546" s="1" t="s">
        <v>90</v>
      </c>
      <c r="X546" s="1" t="s">
        <v>87</v>
      </c>
      <c r="Y546">
        <v>0</v>
      </c>
      <c r="Z546">
        <v>0</v>
      </c>
      <c r="AA546" s="1" t="s">
        <v>82</v>
      </c>
      <c r="AB546">
        <v>1470.95</v>
      </c>
      <c r="AC546" s="1" t="s">
        <v>91</v>
      </c>
      <c r="AD546">
        <v>1</v>
      </c>
      <c r="AE546" s="1" t="s">
        <v>133</v>
      </c>
      <c r="AF546">
        <v>0</v>
      </c>
      <c r="AG546" s="1" t="s">
        <v>82</v>
      </c>
      <c r="AH546" s="1" t="s">
        <v>82</v>
      </c>
      <c r="AI546" s="1" t="s">
        <v>89</v>
      </c>
      <c r="AJ546" s="1" t="s">
        <v>127</v>
      </c>
      <c r="AK546" s="1" t="s">
        <v>82</v>
      </c>
      <c r="AL546" s="1" t="s">
        <v>82</v>
      </c>
      <c r="AM546" s="1" t="s">
        <v>82</v>
      </c>
      <c r="AN546" s="1" t="s">
        <v>93</v>
      </c>
      <c r="AO546">
        <v>12</v>
      </c>
    </row>
    <row r="547" spans="1:41" x14ac:dyDescent="0.25">
      <c r="A547">
        <v>224</v>
      </c>
      <c r="B547" s="1" t="s">
        <v>820</v>
      </c>
      <c r="C547" s="2">
        <v>44081.432951388888</v>
      </c>
      <c r="D547" s="1" t="s">
        <v>1935</v>
      </c>
      <c r="E547">
        <v>63</v>
      </c>
      <c r="F547" s="1" t="s">
        <v>79</v>
      </c>
      <c r="G547" s="1" t="s">
        <v>82</v>
      </c>
      <c r="H547" s="1" t="s">
        <v>130</v>
      </c>
      <c r="I547" s="1" t="s">
        <v>82</v>
      </c>
      <c r="J547" s="1" t="s">
        <v>82</v>
      </c>
      <c r="K547" s="1" t="s">
        <v>123</v>
      </c>
      <c r="L547" s="1" t="s">
        <v>123</v>
      </c>
      <c r="M547" s="1" t="s">
        <v>82</v>
      </c>
      <c r="N547" s="1" t="s">
        <v>84</v>
      </c>
      <c r="O547" s="1" t="s">
        <v>85</v>
      </c>
      <c r="P547" s="1" t="s">
        <v>138</v>
      </c>
      <c r="Q547" s="1" t="s">
        <v>82</v>
      </c>
      <c r="R547" s="1" t="s">
        <v>138</v>
      </c>
      <c r="S547" s="1" t="s">
        <v>82</v>
      </c>
      <c r="T547" s="1" t="s">
        <v>87</v>
      </c>
      <c r="U547" s="1" t="s">
        <v>78</v>
      </c>
      <c r="V547" s="1" t="s">
        <v>82</v>
      </c>
      <c r="W547" s="1" t="s">
        <v>90</v>
      </c>
      <c r="X547" s="1" t="s">
        <v>87</v>
      </c>
      <c r="Y547">
        <v>0</v>
      </c>
      <c r="Z547">
        <v>0</v>
      </c>
      <c r="AA547" s="1" t="s">
        <v>82</v>
      </c>
      <c r="AB547">
        <v>1470.95</v>
      </c>
      <c r="AC547" s="1" t="s">
        <v>91</v>
      </c>
      <c r="AD547">
        <v>1</v>
      </c>
      <c r="AE547" s="1" t="s">
        <v>133</v>
      </c>
      <c r="AF547">
        <v>0</v>
      </c>
      <c r="AG547" s="1" t="s">
        <v>82</v>
      </c>
      <c r="AH547" s="1" t="s">
        <v>82</v>
      </c>
      <c r="AI547" s="1" t="s">
        <v>89</v>
      </c>
      <c r="AJ547" s="1" t="s">
        <v>127</v>
      </c>
      <c r="AK547" s="1" t="s">
        <v>82</v>
      </c>
      <c r="AL547" s="1" t="s">
        <v>82</v>
      </c>
      <c r="AM547" s="1" t="s">
        <v>82</v>
      </c>
      <c r="AN547" s="1" t="s">
        <v>93</v>
      </c>
      <c r="AO547">
        <v>12</v>
      </c>
    </row>
    <row r="548" spans="1:41" x14ac:dyDescent="0.25">
      <c r="A548">
        <v>225</v>
      </c>
      <c r="B548" s="1" t="s">
        <v>820</v>
      </c>
      <c r="C548" s="2">
        <v>44081.432824074072</v>
      </c>
      <c r="D548" s="1" t="s">
        <v>1935</v>
      </c>
      <c r="E548">
        <v>63</v>
      </c>
      <c r="F548" s="1" t="s">
        <v>79</v>
      </c>
      <c r="G548" s="1" t="s">
        <v>82</v>
      </c>
      <c r="H548" s="1" t="s">
        <v>130</v>
      </c>
      <c r="I548" s="1" t="s">
        <v>82</v>
      </c>
      <c r="J548" s="1" t="s">
        <v>82</v>
      </c>
      <c r="K548" s="1" t="s">
        <v>123</v>
      </c>
      <c r="L548" s="1" t="s">
        <v>123</v>
      </c>
      <c r="M548" s="1" t="s">
        <v>82</v>
      </c>
      <c r="N548" s="1" t="s">
        <v>84</v>
      </c>
      <c r="O548" s="1" t="s">
        <v>85</v>
      </c>
      <c r="P548" s="1" t="s">
        <v>138</v>
      </c>
      <c r="Q548" s="1" t="s">
        <v>82</v>
      </c>
      <c r="R548" s="1" t="s">
        <v>138</v>
      </c>
      <c r="S548" s="1" t="s">
        <v>82</v>
      </c>
      <c r="T548" s="1" t="s">
        <v>87</v>
      </c>
      <c r="U548" s="1" t="s">
        <v>78</v>
      </c>
      <c r="V548" s="1" t="s">
        <v>82</v>
      </c>
      <c r="W548" s="1" t="s">
        <v>90</v>
      </c>
      <c r="X548" s="1" t="s">
        <v>87</v>
      </c>
      <c r="Y548">
        <v>0</v>
      </c>
      <c r="Z548">
        <v>0</v>
      </c>
      <c r="AA548" s="1" t="s">
        <v>82</v>
      </c>
      <c r="AB548">
        <v>1470.95</v>
      </c>
      <c r="AC548" s="1" t="s">
        <v>91</v>
      </c>
      <c r="AD548">
        <v>1</v>
      </c>
      <c r="AE548" s="1" t="s">
        <v>133</v>
      </c>
      <c r="AF548">
        <v>0</v>
      </c>
      <c r="AG548" s="1" t="s">
        <v>82</v>
      </c>
      <c r="AH548" s="1" t="s">
        <v>82</v>
      </c>
      <c r="AI548" s="1" t="s">
        <v>89</v>
      </c>
      <c r="AJ548" s="1" t="s">
        <v>127</v>
      </c>
      <c r="AK548" s="1" t="s">
        <v>82</v>
      </c>
      <c r="AL548" s="1" t="s">
        <v>82</v>
      </c>
      <c r="AM548" s="1" t="s">
        <v>82</v>
      </c>
      <c r="AN548" s="1" t="s">
        <v>93</v>
      </c>
      <c r="AO548">
        <v>12</v>
      </c>
    </row>
    <row r="549" spans="1:41" x14ac:dyDescent="0.25">
      <c r="A549">
        <v>226</v>
      </c>
      <c r="B549" s="1" t="s">
        <v>820</v>
      </c>
      <c r="C549" s="2">
        <v>44081.432592592595</v>
      </c>
      <c r="D549" s="1" t="s">
        <v>1935</v>
      </c>
      <c r="E549">
        <v>63</v>
      </c>
      <c r="F549" s="1" t="s">
        <v>79</v>
      </c>
      <c r="G549" s="1" t="s">
        <v>82</v>
      </c>
      <c r="H549" s="1" t="s">
        <v>130</v>
      </c>
      <c r="I549" s="1" t="s">
        <v>82</v>
      </c>
      <c r="J549" s="1" t="s">
        <v>82</v>
      </c>
      <c r="K549" s="1" t="s">
        <v>123</v>
      </c>
      <c r="L549" s="1" t="s">
        <v>123</v>
      </c>
      <c r="M549" s="1" t="s">
        <v>82</v>
      </c>
      <c r="N549" s="1" t="s">
        <v>84</v>
      </c>
      <c r="O549" s="1" t="s">
        <v>85</v>
      </c>
      <c r="P549" s="1" t="s">
        <v>138</v>
      </c>
      <c r="Q549" s="1" t="s">
        <v>82</v>
      </c>
      <c r="R549" s="1" t="s">
        <v>138</v>
      </c>
      <c r="S549" s="1" t="s">
        <v>82</v>
      </c>
      <c r="T549" s="1" t="s">
        <v>87</v>
      </c>
      <c r="U549" s="1" t="s">
        <v>78</v>
      </c>
      <c r="V549" s="1" t="s">
        <v>82</v>
      </c>
      <c r="W549" s="1" t="s">
        <v>90</v>
      </c>
      <c r="X549" s="1" t="s">
        <v>87</v>
      </c>
      <c r="Y549">
        <v>0</v>
      </c>
      <c r="Z549">
        <v>0</v>
      </c>
      <c r="AA549" s="1" t="s">
        <v>82</v>
      </c>
      <c r="AB549">
        <v>1470.95</v>
      </c>
      <c r="AC549" s="1" t="s">
        <v>91</v>
      </c>
      <c r="AD549">
        <v>1</v>
      </c>
      <c r="AE549" s="1" t="s">
        <v>133</v>
      </c>
      <c r="AF549">
        <v>0</v>
      </c>
      <c r="AG549" s="1" t="s">
        <v>82</v>
      </c>
      <c r="AH549" s="1" t="s">
        <v>82</v>
      </c>
      <c r="AI549" s="1" t="s">
        <v>89</v>
      </c>
      <c r="AJ549" s="1" t="s">
        <v>127</v>
      </c>
      <c r="AK549" s="1" t="s">
        <v>82</v>
      </c>
      <c r="AL549" s="1" t="s">
        <v>82</v>
      </c>
      <c r="AM549" s="1" t="s">
        <v>82</v>
      </c>
      <c r="AN549" s="1" t="s">
        <v>93</v>
      </c>
      <c r="AO549">
        <v>12</v>
      </c>
    </row>
    <row r="550" spans="1:41" x14ac:dyDescent="0.25">
      <c r="A550">
        <v>229</v>
      </c>
      <c r="B550" s="1" t="s">
        <v>153</v>
      </c>
      <c r="C550" s="2">
        <v>44389.628819444442</v>
      </c>
      <c r="D550" s="1" t="s">
        <v>1935</v>
      </c>
      <c r="E550">
        <v>63</v>
      </c>
      <c r="F550" s="1" t="s">
        <v>79</v>
      </c>
      <c r="G550" s="1" t="s">
        <v>82</v>
      </c>
      <c r="H550" s="1" t="s">
        <v>106</v>
      </c>
      <c r="I550" s="1" t="s">
        <v>82</v>
      </c>
      <c r="J550" s="1" t="s">
        <v>82</v>
      </c>
      <c r="K550" s="1" t="s">
        <v>123</v>
      </c>
      <c r="L550" s="1" t="s">
        <v>123</v>
      </c>
      <c r="M550" s="1" t="s">
        <v>1743</v>
      </c>
      <c r="N550" s="1" t="s">
        <v>336</v>
      </c>
      <c r="O550" s="1" t="s">
        <v>85</v>
      </c>
      <c r="P550" s="1" t="s">
        <v>1936</v>
      </c>
      <c r="Q550" s="1" t="s">
        <v>82</v>
      </c>
      <c r="R550" s="1" t="s">
        <v>138</v>
      </c>
      <c r="S550" s="1" t="s">
        <v>82</v>
      </c>
      <c r="T550" s="1" t="s">
        <v>87</v>
      </c>
      <c r="U550" s="1" t="s">
        <v>88</v>
      </c>
      <c r="V550" s="1" t="s">
        <v>82</v>
      </c>
      <c r="W550" s="1" t="s">
        <v>90</v>
      </c>
      <c r="X550" s="1" t="s">
        <v>87</v>
      </c>
      <c r="Y550">
        <v>0</v>
      </c>
      <c r="Z550">
        <v>0</v>
      </c>
      <c r="AA550" s="1" t="s">
        <v>82</v>
      </c>
      <c r="AB550">
        <v>1470.95</v>
      </c>
      <c r="AC550" s="1" t="s">
        <v>91</v>
      </c>
      <c r="AD550">
        <v>1</v>
      </c>
      <c r="AE550" s="1" t="s">
        <v>78</v>
      </c>
      <c r="AF550">
        <v>1983.47</v>
      </c>
      <c r="AG550" s="1" t="s">
        <v>82</v>
      </c>
      <c r="AH550" s="1" t="s">
        <v>151</v>
      </c>
      <c r="AI550" s="1" t="s">
        <v>89</v>
      </c>
      <c r="AJ550" s="1" t="s">
        <v>127</v>
      </c>
      <c r="AK550" s="1" t="s">
        <v>82</v>
      </c>
      <c r="AL550" s="1" t="s">
        <v>82</v>
      </c>
      <c r="AM550" s="1" t="s">
        <v>82</v>
      </c>
      <c r="AN550" s="1" t="s">
        <v>93</v>
      </c>
      <c r="AO550">
        <v>475</v>
      </c>
    </row>
    <row r="551" spans="1:41" x14ac:dyDescent="0.25">
      <c r="A551">
        <v>230</v>
      </c>
      <c r="B551" s="1" t="s">
        <v>121</v>
      </c>
      <c r="C551" s="2">
        <v>44595.470509259256</v>
      </c>
      <c r="D551" s="1" t="s">
        <v>1935</v>
      </c>
      <c r="E551">
        <v>63</v>
      </c>
      <c r="F551" s="1" t="s">
        <v>79</v>
      </c>
      <c r="G551" s="1" t="s">
        <v>78</v>
      </c>
      <c r="H551" s="1" t="s">
        <v>199</v>
      </c>
      <c r="I551" s="1" t="s">
        <v>82</v>
      </c>
      <c r="J551" s="1" t="s">
        <v>82</v>
      </c>
      <c r="K551" s="1" t="s">
        <v>123</v>
      </c>
      <c r="L551" s="1" t="s">
        <v>123</v>
      </c>
      <c r="M551" s="1" t="s">
        <v>82</v>
      </c>
      <c r="N551" s="1" t="s">
        <v>1047</v>
      </c>
      <c r="O551" s="1" t="s">
        <v>85</v>
      </c>
      <c r="P551" s="1" t="s">
        <v>1937</v>
      </c>
      <c r="Q551" s="1" t="s">
        <v>1938</v>
      </c>
      <c r="R551" s="1" t="s">
        <v>1939</v>
      </c>
      <c r="S551" s="1" t="s">
        <v>78</v>
      </c>
      <c r="T551" s="1" t="s">
        <v>87</v>
      </c>
      <c r="U551" s="1" t="s">
        <v>88</v>
      </c>
      <c r="V551" s="1" t="s">
        <v>89</v>
      </c>
      <c r="W551" s="1" t="s">
        <v>90</v>
      </c>
      <c r="X551" s="1" t="s">
        <v>87</v>
      </c>
      <c r="Y551">
        <v>0</v>
      </c>
      <c r="Z551">
        <v>0</v>
      </c>
      <c r="AA551" s="1" t="s">
        <v>82</v>
      </c>
      <c r="AB551">
        <v>1470.95</v>
      </c>
      <c r="AC551" s="1" t="s">
        <v>91</v>
      </c>
      <c r="AD551">
        <v>1</v>
      </c>
      <c r="AE551" s="1" t="s">
        <v>78</v>
      </c>
      <c r="AF551">
        <v>0</v>
      </c>
      <c r="AG551" s="1" t="s">
        <v>78</v>
      </c>
      <c r="AH551" s="1" t="s">
        <v>82</v>
      </c>
      <c r="AI551" s="1" t="s">
        <v>89</v>
      </c>
      <c r="AJ551" s="1" t="s">
        <v>127</v>
      </c>
      <c r="AK551" s="1" t="s">
        <v>82</v>
      </c>
      <c r="AL551" s="1" t="s">
        <v>82</v>
      </c>
      <c r="AM551" s="1" t="s">
        <v>82</v>
      </c>
      <c r="AN551" s="1" t="s">
        <v>93</v>
      </c>
      <c r="AO551">
        <v>39</v>
      </c>
    </row>
    <row r="552" spans="1:41" x14ac:dyDescent="0.25">
      <c r="A552">
        <v>288</v>
      </c>
      <c r="B552" s="1" t="s">
        <v>153</v>
      </c>
      <c r="C552" s="2">
        <v>44074.678530092591</v>
      </c>
      <c r="D552" s="1" t="s">
        <v>1935</v>
      </c>
      <c r="E552">
        <v>63</v>
      </c>
      <c r="F552" s="1" t="s">
        <v>79</v>
      </c>
      <c r="G552" s="1" t="s">
        <v>82</v>
      </c>
      <c r="H552" s="1" t="s">
        <v>106</v>
      </c>
      <c r="I552" s="1" t="s">
        <v>630</v>
      </c>
      <c r="J552" s="1" t="s">
        <v>82</v>
      </c>
      <c r="K552" s="1" t="s">
        <v>123</v>
      </c>
      <c r="L552" s="1" t="s">
        <v>123</v>
      </c>
      <c r="M552" s="1" t="s">
        <v>630</v>
      </c>
      <c r="N552" s="1" t="s">
        <v>1940</v>
      </c>
      <c r="O552" s="1" t="s">
        <v>85</v>
      </c>
      <c r="P552" s="1" t="s">
        <v>138</v>
      </c>
      <c r="Q552" s="1" t="s">
        <v>82</v>
      </c>
      <c r="R552" s="1" t="s">
        <v>138</v>
      </c>
      <c r="S552" s="1" t="s">
        <v>82</v>
      </c>
      <c r="T552" s="1" t="s">
        <v>87</v>
      </c>
      <c r="U552" s="1" t="s">
        <v>88</v>
      </c>
      <c r="V552" s="1" t="s">
        <v>82</v>
      </c>
      <c r="W552" s="1" t="s">
        <v>90</v>
      </c>
      <c r="X552" s="1" t="s">
        <v>87</v>
      </c>
      <c r="Y552">
        <v>0</v>
      </c>
      <c r="Z552">
        <v>0</v>
      </c>
      <c r="AA552" s="1" t="s">
        <v>82</v>
      </c>
      <c r="AB552">
        <v>1470.95</v>
      </c>
      <c r="AC552" s="1" t="s">
        <v>91</v>
      </c>
      <c r="AD552">
        <v>1</v>
      </c>
      <c r="AE552" s="1" t="s">
        <v>78</v>
      </c>
      <c r="AF552">
        <v>1983.47</v>
      </c>
      <c r="AG552" s="1" t="s">
        <v>82</v>
      </c>
      <c r="AH552" s="1" t="s">
        <v>82</v>
      </c>
      <c r="AI552" s="1" t="s">
        <v>89</v>
      </c>
      <c r="AJ552" s="1" t="s">
        <v>127</v>
      </c>
      <c r="AK552" s="1" t="s">
        <v>82</v>
      </c>
      <c r="AL552" s="1" t="s">
        <v>82</v>
      </c>
      <c r="AM552" s="1" t="s">
        <v>82</v>
      </c>
      <c r="AN552" s="1" t="s">
        <v>93</v>
      </c>
      <c r="AO552">
        <v>239</v>
      </c>
    </row>
    <row r="553" spans="1:41" x14ac:dyDescent="0.25">
      <c r="A553">
        <v>234</v>
      </c>
      <c r="B553" s="1" t="s">
        <v>77</v>
      </c>
      <c r="C553" s="2">
        <v>44501.659699074073</v>
      </c>
      <c r="D553" s="1" t="s">
        <v>1941</v>
      </c>
      <c r="E553">
        <v>65</v>
      </c>
      <c r="F553" s="1" t="s">
        <v>79</v>
      </c>
      <c r="G553" s="1" t="s">
        <v>78</v>
      </c>
      <c r="H553" s="1" t="s">
        <v>106</v>
      </c>
      <c r="I553" s="1" t="s">
        <v>189</v>
      </c>
      <c r="J553" s="1" t="s">
        <v>82</v>
      </c>
      <c r="K553" s="1" t="s">
        <v>108</v>
      </c>
      <c r="L553" s="1" t="s">
        <v>109</v>
      </c>
      <c r="M553" s="1" t="s">
        <v>189</v>
      </c>
      <c r="N553" s="1" t="s">
        <v>1942</v>
      </c>
      <c r="O553" s="1" t="s">
        <v>85</v>
      </c>
      <c r="P553" s="1" t="s">
        <v>1943</v>
      </c>
      <c r="Q553" s="1" t="s">
        <v>78</v>
      </c>
      <c r="R553" s="1" t="s">
        <v>138</v>
      </c>
      <c r="S553" s="1" t="s">
        <v>78</v>
      </c>
      <c r="T553" s="1" t="s">
        <v>87</v>
      </c>
      <c r="U553" s="1" t="s">
        <v>114</v>
      </c>
      <c r="V553" s="1" t="s">
        <v>89</v>
      </c>
      <c r="W553" s="1" t="s">
        <v>90</v>
      </c>
      <c r="X553" s="1" t="s">
        <v>87</v>
      </c>
      <c r="Y553">
        <v>0</v>
      </c>
      <c r="Z553">
        <v>0</v>
      </c>
      <c r="AA553" s="1" t="s">
        <v>82</v>
      </c>
      <c r="AB553">
        <v>1470.95</v>
      </c>
      <c r="AC553" s="1" t="s">
        <v>115</v>
      </c>
      <c r="AD553">
        <v>1</v>
      </c>
      <c r="AE553" s="1" t="s">
        <v>78</v>
      </c>
      <c r="AF553">
        <v>1983.47</v>
      </c>
      <c r="AG553" s="1" t="s">
        <v>78</v>
      </c>
      <c r="AH553" s="1" t="s">
        <v>82</v>
      </c>
      <c r="AI553" s="1" t="s">
        <v>89</v>
      </c>
      <c r="AJ553" s="1" t="s">
        <v>116</v>
      </c>
      <c r="AK553" s="1" t="s">
        <v>82</v>
      </c>
      <c r="AL553" s="1" t="s">
        <v>82</v>
      </c>
      <c r="AM553" s="1" t="s">
        <v>82</v>
      </c>
      <c r="AN553" s="1" t="s">
        <v>93</v>
      </c>
      <c r="AO553">
        <v>433</v>
      </c>
    </row>
    <row r="554" spans="1:41" x14ac:dyDescent="0.25">
      <c r="A554">
        <v>241</v>
      </c>
      <c r="B554" s="1" t="s">
        <v>820</v>
      </c>
      <c r="C554" s="2">
        <v>44097.829884259256</v>
      </c>
      <c r="D554" s="1" t="s">
        <v>1941</v>
      </c>
      <c r="E554">
        <v>65</v>
      </c>
      <c r="F554" s="1" t="s">
        <v>79</v>
      </c>
      <c r="G554" s="1" t="s">
        <v>82</v>
      </c>
      <c r="H554" s="1" t="s">
        <v>122</v>
      </c>
      <c r="I554" s="1" t="s">
        <v>82</v>
      </c>
      <c r="J554" s="1" t="s">
        <v>82</v>
      </c>
      <c r="K554" s="1" t="s">
        <v>108</v>
      </c>
      <c r="L554" s="1" t="s">
        <v>109</v>
      </c>
      <c r="M554" s="1" t="s">
        <v>82</v>
      </c>
      <c r="N554" s="1" t="s">
        <v>84</v>
      </c>
      <c r="O554" s="1" t="s">
        <v>85</v>
      </c>
      <c r="P554" s="1" t="s">
        <v>1944</v>
      </c>
      <c r="Q554" s="1" t="s">
        <v>82</v>
      </c>
      <c r="R554" s="1" t="s">
        <v>138</v>
      </c>
      <c r="S554" s="1" t="s">
        <v>82</v>
      </c>
      <c r="T554" s="1" t="s">
        <v>87</v>
      </c>
      <c r="U554" s="1" t="s">
        <v>78</v>
      </c>
      <c r="V554" s="1" t="s">
        <v>82</v>
      </c>
      <c r="W554" s="1" t="s">
        <v>90</v>
      </c>
      <c r="X554" s="1" t="s">
        <v>87</v>
      </c>
      <c r="Y554">
        <v>0</v>
      </c>
      <c r="Z554">
        <v>0</v>
      </c>
      <c r="AA554" s="1" t="s">
        <v>82</v>
      </c>
      <c r="AB554">
        <v>1470.95</v>
      </c>
      <c r="AC554" s="1" t="s">
        <v>115</v>
      </c>
      <c r="AD554">
        <v>1</v>
      </c>
      <c r="AE554" s="1" t="s">
        <v>78</v>
      </c>
      <c r="AF554">
        <v>0</v>
      </c>
      <c r="AG554" s="1" t="s">
        <v>82</v>
      </c>
      <c r="AH554" s="1" t="s">
        <v>151</v>
      </c>
      <c r="AI554" s="1" t="s">
        <v>89</v>
      </c>
      <c r="AJ554" s="1" t="s">
        <v>116</v>
      </c>
      <c r="AK554" s="1" t="s">
        <v>82</v>
      </c>
      <c r="AL554" s="1" t="s">
        <v>82</v>
      </c>
      <c r="AM554" s="1" t="s">
        <v>82</v>
      </c>
      <c r="AN554" s="1" t="s">
        <v>93</v>
      </c>
      <c r="AO554">
        <v>12</v>
      </c>
    </row>
    <row r="555" spans="1:41" x14ac:dyDescent="0.25">
      <c r="A555">
        <v>243</v>
      </c>
      <c r="B555" s="1" t="s">
        <v>139</v>
      </c>
      <c r="C555" s="2">
        <v>44486.82136574074</v>
      </c>
      <c r="D555" s="1" t="s">
        <v>1941</v>
      </c>
      <c r="E555">
        <v>65</v>
      </c>
      <c r="F555" s="1" t="s">
        <v>79</v>
      </c>
      <c r="G555" s="1" t="s">
        <v>78</v>
      </c>
      <c r="H555" s="1" t="s">
        <v>106</v>
      </c>
      <c r="I555" s="1" t="s">
        <v>82</v>
      </c>
      <c r="J555" s="1" t="s">
        <v>82</v>
      </c>
      <c r="K555" s="1" t="s">
        <v>108</v>
      </c>
      <c r="L555" s="1" t="s">
        <v>109</v>
      </c>
      <c r="M555" s="1" t="s">
        <v>1945</v>
      </c>
      <c r="N555" s="1" t="s">
        <v>1946</v>
      </c>
      <c r="O555" s="1" t="s">
        <v>85</v>
      </c>
      <c r="P555" s="1" t="s">
        <v>1947</v>
      </c>
      <c r="Q555" s="1" t="s">
        <v>78</v>
      </c>
      <c r="R555" s="1" t="s">
        <v>138</v>
      </c>
      <c r="S555" s="1" t="s">
        <v>78</v>
      </c>
      <c r="T555" s="1" t="s">
        <v>87</v>
      </c>
      <c r="U555" s="1" t="s">
        <v>82</v>
      </c>
      <c r="V555" s="1" t="s">
        <v>89</v>
      </c>
      <c r="W555" s="1" t="s">
        <v>90</v>
      </c>
      <c r="X555" s="1" t="s">
        <v>87</v>
      </c>
      <c r="Y555">
        <v>0</v>
      </c>
      <c r="Z555">
        <v>0</v>
      </c>
      <c r="AA555" s="1" t="s">
        <v>82</v>
      </c>
      <c r="AB555">
        <v>1470.95</v>
      </c>
      <c r="AC555" s="1" t="s">
        <v>115</v>
      </c>
      <c r="AD555">
        <v>1</v>
      </c>
      <c r="AE555" s="1" t="s">
        <v>78</v>
      </c>
      <c r="AF555">
        <v>1983.47</v>
      </c>
      <c r="AG555" s="1" t="s">
        <v>78</v>
      </c>
      <c r="AH555" s="1" t="s">
        <v>84</v>
      </c>
      <c r="AI555" s="1" t="s">
        <v>89</v>
      </c>
      <c r="AJ555" s="1" t="s">
        <v>116</v>
      </c>
      <c r="AK555" s="1" t="s">
        <v>82</v>
      </c>
      <c r="AL555" s="1" t="s">
        <v>82</v>
      </c>
      <c r="AM555" s="1" t="s">
        <v>82</v>
      </c>
      <c r="AN555" s="1" t="s">
        <v>93</v>
      </c>
      <c r="AO555">
        <v>675</v>
      </c>
    </row>
    <row r="556" spans="1:41" x14ac:dyDescent="0.25">
      <c r="A556">
        <v>232</v>
      </c>
      <c r="B556" s="1" t="s">
        <v>77</v>
      </c>
      <c r="C556" s="2">
        <v>44603.562430555554</v>
      </c>
      <c r="D556" s="1" t="s">
        <v>1948</v>
      </c>
      <c r="E556">
        <v>65</v>
      </c>
      <c r="F556" s="1" t="s">
        <v>79</v>
      </c>
      <c r="G556" s="1" t="s">
        <v>101</v>
      </c>
      <c r="H556" s="1" t="s">
        <v>141</v>
      </c>
      <c r="I556" s="1" t="s">
        <v>1098</v>
      </c>
      <c r="J556" s="1" t="s">
        <v>1099</v>
      </c>
      <c r="K556" s="1" t="s">
        <v>108</v>
      </c>
      <c r="L556" s="1" t="s">
        <v>109</v>
      </c>
      <c r="M556" s="1" t="s">
        <v>82</v>
      </c>
      <c r="N556" s="1" t="s">
        <v>1949</v>
      </c>
      <c r="O556" s="1" t="s">
        <v>85</v>
      </c>
      <c r="P556" s="1" t="s">
        <v>1950</v>
      </c>
      <c r="Q556" s="1" t="s">
        <v>78</v>
      </c>
      <c r="R556" s="1" t="s">
        <v>1951</v>
      </c>
      <c r="S556" s="1" t="s">
        <v>78</v>
      </c>
      <c r="T556" s="1" t="s">
        <v>102</v>
      </c>
      <c r="U556" s="1" t="s">
        <v>114</v>
      </c>
      <c r="V556" s="1" t="s">
        <v>612</v>
      </c>
      <c r="W556" s="1" t="s">
        <v>90</v>
      </c>
      <c r="X556" s="1" t="s">
        <v>87</v>
      </c>
      <c r="Y556">
        <v>0</v>
      </c>
      <c r="Z556">
        <v>0</v>
      </c>
      <c r="AA556" s="1" t="s">
        <v>82</v>
      </c>
      <c r="AB556">
        <v>1470.95</v>
      </c>
      <c r="AC556" s="1" t="s">
        <v>115</v>
      </c>
      <c r="AD556">
        <v>1</v>
      </c>
      <c r="AE556" s="1" t="s">
        <v>78</v>
      </c>
      <c r="AF556">
        <v>0</v>
      </c>
      <c r="AG556" s="1" t="s">
        <v>101</v>
      </c>
      <c r="AH556" s="1" t="s">
        <v>82</v>
      </c>
      <c r="AI556" s="1" t="s">
        <v>89</v>
      </c>
      <c r="AJ556" s="1" t="s">
        <v>116</v>
      </c>
      <c r="AK556" s="1" t="s">
        <v>82</v>
      </c>
      <c r="AL556" s="1" t="s">
        <v>82</v>
      </c>
      <c r="AM556" s="1" t="s">
        <v>82</v>
      </c>
      <c r="AN556" s="1" t="s">
        <v>93</v>
      </c>
      <c r="AO556">
        <v>519</v>
      </c>
    </row>
    <row r="557" spans="1:41" x14ac:dyDescent="0.25">
      <c r="A557">
        <v>412</v>
      </c>
      <c r="B557" s="1" t="s">
        <v>820</v>
      </c>
      <c r="C557" s="2">
        <v>44193.6487037037</v>
      </c>
      <c r="D557" s="1" t="s">
        <v>1952</v>
      </c>
      <c r="E557">
        <v>389</v>
      </c>
      <c r="F557" s="1" t="s">
        <v>94</v>
      </c>
      <c r="G557" s="1" t="s">
        <v>82</v>
      </c>
      <c r="H557" s="1" t="s">
        <v>106</v>
      </c>
      <c r="I557" s="1" t="s">
        <v>1953</v>
      </c>
      <c r="J557" s="1" t="s">
        <v>82</v>
      </c>
      <c r="K557" s="1" t="s">
        <v>82</v>
      </c>
      <c r="L557" s="1" t="s">
        <v>846</v>
      </c>
      <c r="M557" s="1" t="s">
        <v>1953</v>
      </c>
      <c r="N557" s="1" t="s">
        <v>1952</v>
      </c>
      <c r="O557" s="1" t="s">
        <v>163</v>
      </c>
      <c r="P557" s="1" t="s">
        <v>101</v>
      </c>
      <c r="Q557" s="1" t="s">
        <v>82</v>
      </c>
      <c r="R557" s="1" t="s">
        <v>101</v>
      </c>
      <c r="S557" s="1" t="s">
        <v>82</v>
      </c>
      <c r="T557" s="1" t="s">
        <v>87</v>
      </c>
      <c r="U557" s="1" t="s">
        <v>88</v>
      </c>
      <c r="V557" s="1" t="s">
        <v>82</v>
      </c>
      <c r="W557" s="1" t="s">
        <v>90</v>
      </c>
      <c r="X557" s="1" t="s">
        <v>87</v>
      </c>
      <c r="Y557">
        <v>0</v>
      </c>
      <c r="Z557">
        <v>0</v>
      </c>
      <c r="AA557" s="1" t="s">
        <v>82</v>
      </c>
      <c r="AB557">
        <v>3230.5</v>
      </c>
      <c r="AC557" s="1" t="s">
        <v>150</v>
      </c>
      <c r="AD557">
        <v>1</v>
      </c>
      <c r="AE557" s="1" t="s">
        <v>78</v>
      </c>
      <c r="AF557">
        <v>3230.5</v>
      </c>
      <c r="AG557" s="1" t="s">
        <v>82</v>
      </c>
      <c r="AH557" s="1" t="s">
        <v>82</v>
      </c>
      <c r="AI557" s="1" t="s">
        <v>82</v>
      </c>
      <c r="AJ557" s="1" t="s">
        <v>78</v>
      </c>
      <c r="AK557" s="1" t="s">
        <v>82</v>
      </c>
      <c r="AL557" s="1" t="s">
        <v>82</v>
      </c>
      <c r="AM557" s="1" t="s">
        <v>82</v>
      </c>
      <c r="AN557" s="1" t="s">
        <v>93</v>
      </c>
      <c r="AO557">
        <v>287</v>
      </c>
    </row>
    <row r="558" spans="1:41" x14ac:dyDescent="0.25">
      <c r="A558">
        <v>302</v>
      </c>
      <c r="B558" s="1" t="s">
        <v>820</v>
      </c>
      <c r="C558" s="2">
        <v>44198.55909722222</v>
      </c>
      <c r="D558" s="1" t="s">
        <v>1954</v>
      </c>
      <c r="E558">
        <v>137</v>
      </c>
      <c r="F558" s="1" t="s">
        <v>154</v>
      </c>
      <c r="G558" s="1" t="s">
        <v>1097</v>
      </c>
      <c r="H558" s="1" t="s">
        <v>106</v>
      </c>
      <c r="I558" s="1" t="s">
        <v>1955</v>
      </c>
      <c r="J558" s="1" t="s">
        <v>82</v>
      </c>
      <c r="K558" s="1" t="s">
        <v>82</v>
      </c>
      <c r="L558" s="1" t="s">
        <v>131</v>
      </c>
      <c r="M558" s="1" t="s">
        <v>1955</v>
      </c>
      <c r="N558" s="1" t="s">
        <v>1956</v>
      </c>
      <c r="O558" s="1" t="s">
        <v>1100</v>
      </c>
      <c r="P558" s="1" t="s">
        <v>1957</v>
      </c>
      <c r="Q558" s="1" t="s">
        <v>82</v>
      </c>
      <c r="R558" s="1" t="s">
        <v>1958</v>
      </c>
      <c r="S558" s="1" t="s">
        <v>82</v>
      </c>
      <c r="T558" s="1" t="s">
        <v>87</v>
      </c>
      <c r="U558" s="1" t="s">
        <v>88</v>
      </c>
      <c r="V558" s="1" t="s">
        <v>82</v>
      </c>
      <c r="W558" s="1" t="s">
        <v>90</v>
      </c>
      <c r="X558" s="1" t="s">
        <v>87</v>
      </c>
      <c r="Y558">
        <v>0</v>
      </c>
      <c r="Z558">
        <v>0</v>
      </c>
      <c r="AA558" s="1" t="s">
        <v>82</v>
      </c>
      <c r="AB558">
        <v>1919.95</v>
      </c>
      <c r="AC558" s="1" t="s">
        <v>825</v>
      </c>
      <c r="AD558">
        <v>1</v>
      </c>
      <c r="AE558" s="1" t="s">
        <v>78</v>
      </c>
      <c r="AF558">
        <v>2644.63</v>
      </c>
      <c r="AG558" s="1" t="s">
        <v>101</v>
      </c>
      <c r="AH558" s="1" t="s">
        <v>82</v>
      </c>
      <c r="AI558" s="1" t="s">
        <v>82</v>
      </c>
      <c r="AJ558" s="1" t="s">
        <v>826</v>
      </c>
      <c r="AK558" s="1" t="s">
        <v>2089</v>
      </c>
      <c r="AL558" s="1" t="s">
        <v>82</v>
      </c>
      <c r="AM558" s="1" t="s">
        <v>82</v>
      </c>
      <c r="AN558" s="1" t="s">
        <v>93</v>
      </c>
      <c r="AO558">
        <v>258</v>
      </c>
    </row>
    <row r="559" spans="1:41" x14ac:dyDescent="0.25">
      <c r="A559">
        <v>709</v>
      </c>
      <c r="B559" s="1" t="s">
        <v>139</v>
      </c>
      <c r="C559" s="2">
        <v>44579.393067129633</v>
      </c>
      <c r="D559" s="1" t="s">
        <v>1959</v>
      </c>
      <c r="E559">
        <v>56</v>
      </c>
      <c r="F559" s="1" t="s">
        <v>154</v>
      </c>
      <c r="G559" s="1" t="s">
        <v>117</v>
      </c>
      <c r="H559" s="1" t="s">
        <v>141</v>
      </c>
      <c r="I559" s="1" t="s">
        <v>1464</v>
      </c>
      <c r="J559" s="1" t="s">
        <v>1465</v>
      </c>
      <c r="K559" s="1" t="s">
        <v>1888</v>
      </c>
      <c r="L559" s="1" t="s">
        <v>1888</v>
      </c>
      <c r="M559" s="1" t="s">
        <v>82</v>
      </c>
      <c r="N559" s="1" t="s">
        <v>1960</v>
      </c>
      <c r="O559" s="1" t="s">
        <v>1961</v>
      </c>
      <c r="P559" s="1" t="s">
        <v>1962</v>
      </c>
      <c r="Q559" s="1" t="s">
        <v>101</v>
      </c>
      <c r="R559" s="1" t="s">
        <v>101</v>
      </c>
      <c r="S559" s="1" t="s">
        <v>78</v>
      </c>
      <c r="T559" s="1" t="s">
        <v>102</v>
      </c>
      <c r="U559" s="1" t="s">
        <v>1963</v>
      </c>
      <c r="V559" s="1" t="s">
        <v>2090</v>
      </c>
      <c r="W559" s="1" t="s">
        <v>90</v>
      </c>
      <c r="X559" s="1" t="s">
        <v>87</v>
      </c>
      <c r="Y559">
        <v>0</v>
      </c>
      <c r="Z559">
        <v>0</v>
      </c>
      <c r="AA559" s="1" t="s">
        <v>82</v>
      </c>
      <c r="AB559">
        <v>3000</v>
      </c>
      <c r="AC559" s="1" t="s">
        <v>1098</v>
      </c>
      <c r="AD559">
        <v>1</v>
      </c>
      <c r="AE559" s="1" t="s">
        <v>78</v>
      </c>
      <c r="AF559">
        <v>0</v>
      </c>
      <c r="AG559" s="1" t="s">
        <v>78</v>
      </c>
      <c r="AH559" s="1" t="s">
        <v>82</v>
      </c>
      <c r="AI559" s="1" t="s">
        <v>82</v>
      </c>
      <c r="AJ559" s="1" t="s">
        <v>101</v>
      </c>
      <c r="AK559" s="1" t="s">
        <v>82</v>
      </c>
      <c r="AL559" s="1" t="s">
        <v>82</v>
      </c>
      <c r="AM559" s="1" t="s">
        <v>82</v>
      </c>
      <c r="AN559" s="1" t="s">
        <v>93</v>
      </c>
      <c r="AO559">
        <v>686</v>
      </c>
    </row>
    <row r="560" spans="1:41" x14ac:dyDescent="0.25">
      <c r="A560">
        <v>246</v>
      </c>
      <c r="B560" s="1" t="s">
        <v>153</v>
      </c>
      <c r="C560" s="2">
        <v>44271.618611111109</v>
      </c>
      <c r="D560" s="1" t="s">
        <v>1964</v>
      </c>
      <c r="E560">
        <v>65</v>
      </c>
      <c r="F560" s="1" t="s">
        <v>79</v>
      </c>
      <c r="G560" s="1" t="s">
        <v>82</v>
      </c>
      <c r="H560" s="1" t="s">
        <v>1893</v>
      </c>
      <c r="I560" s="1" t="s">
        <v>1965</v>
      </c>
      <c r="J560" s="1" t="s">
        <v>1966</v>
      </c>
      <c r="K560" s="1" t="s">
        <v>108</v>
      </c>
      <c r="L560" s="1" t="s">
        <v>109</v>
      </c>
      <c r="M560" s="1" t="s">
        <v>82</v>
      </c>
      <c r="N560" s="1" t="s">
        <v>1967</v>
      </c>
      <c r="O560" s="1" t="s">
        <v>85</v>
      </c>
      <c r="P560" s="1" t="s">
        <v>1968</v>
      </c>
      <c r="Q560" s="1" t="s">
        <v>82</v>
      </c>
      <c r="R560" s="1" t="s">
        <v>1969</v>
      </c>
      <c r="S560" s="1" t="s">
        <v>82</v>
      </c>
      <c r="T560" s="1" t="s">
        <v>87</v>
      </c>
      <c r="U560" s="1" t="s">
        <v>88</v>
      </c>
      <c r="V560" s="1" t="s">
        <v>82</v>
      </c>
      <c r="W560" s="1" t="s">
        <v>90</v>
      </c>
      <c r="X560" s="1" t="s">
        <v>102</v>
      </c>
      <c r="Y560">
        <v>0</v>
      </c>
      <c r="Z560">
        <v>0</v>
      </c>
      <c r="AA560" s="1" t="s">
        <v>82</v>
      </c>
      <c r="AB560">
        <v>1470.95</v>
      </c>
      <c r="AC560" s="1" t="s">
        <v>115</v>
      </c>
      <c r="AD560">
        <v>1</v>
      </c>
      <c r="AE560" s="1" t="s">
        <v>78</v>
      </c>
      <c r="AF560">
        <v>0</v>
      </c>
      <c r="AG560" s="1" t="s">
        <v>82</v>
      </c>
      <c r="AH560" s="1" t="s">
        <v>82</v>
      </c>
      <c r="AI560" s="1" t="s">
        <v>89</v>
      </c>
      <c r="AJ560" s="1" t="s">
        <v>116</v>
      </c>
      <c r="AK560" s="1" t="s">
        <v>82</v>
      </c>
      <c r="AL560" s="1" t="s">
        <v>82</v>
      </c>
      <c r="AM560" s="1" t="s">
        <v>82</v>
      </c>
      <c r="AN560" s="1" t="s">
        <v>93</v>
      </c>
      <c r="AO560">
        <v>340</v>
      </c>
    </row>
    <row r="561" spans="1:41" x14ac:dyDescent="0.25">
      <c r="A561">
        <v>321</v>
      </c>
      <c r="B561" s="1" t="s">
        <v>77</v>
      </c>
      <c r="C561" s="2">
        <v>44528.78402777778</v>
      </c>
      <c r="D561" s="1" t="s">
        <v>1970</v>
      </c>
      <c r="E561">
        <v>159</v>
      </c>
      <c r="F561" s="1" t="s">
        <v>94</v>
      </c>
      <c r="G561" s="1" t="s">
        <v>822</v>
      </c>
      <c r="H561" s="1" t="s">
        <v>106</v>
      </c>
      <c r="I561" s="1" t="s">
        <v>318</v>
      </c>
      <c r="J561" s="1" t="s">
        <v>318</v>
      </c>
      <c r="K561" s="1" t="s">
        <v>82</v>
      </c>
      <c r="L561" s="1" t="s">
        <v>850</v>
      </c>
      <c r="M561" s="1" t="s">
        <v>1971</v>
      </c>
      <c r="N561" s="1" t="s">
        <v>1972</v>
      </c>
      <c r="O561" s="1" t="s">
        <v>2040</v>
      </c>
      <c r="P561" s="1" t="s">
        <v>1973</v>
      </c>
      <c r="Q561" s="1" t="s">
        <v>78</v>
      </c>
      <c r="R561" s="1" t="s">
        <v>78</v>
      </c>
      <c r="S561" s="1" t="s">
        <v>78</v>
      </c>
      <c r="T561" s="1" t="s">
        <v>87</v>
      </c>
      <c r="U561" s="1" t="s">
        <v>114</v>
      </c>
      <c r="V561" s="1" t="s">
        <v>89</v>
      </c>
      <c r="W561" s="1" t="s">
        <v>90</v>
      </c>
      <c r="X561" s="1" t="s">
        <v>87</v>
      </c>
      <c r="Y561">
        <v>0</v>
      </c>
      <c r="Z561">
        <v>0</v>
      </c>
      <c r="AA561" s="1" t="s">
        <v>82</v>
      </c>
      <c r="AB561">
        <v>1734.96</v>
      </c>
      <c r="AC561" s="1" t="s">
        <v>825</v>
      </c>
      <c r="AD561">
        <v>1</v>
      </c>
      <c r="AE561" s="1" t="s">
        <v>78</v>
      </c>
      <c r="AF561">
        <v>1949</v>
      </c>
      <c r="AG561" s="1" t="s">
        <v>78</v>
      </c>
      <c r="AH561" s="1" t="s">
        <v>82</v>
      </c>
      <c r="AI561" s="1" t="s">
        <v>82</v>
      </c>
      <c r="AJ561" s="1" t="s">
        <v>826</v>
      </c>
      <c r="AK561" s="1" t="s">
        <v>82</v>
      </c>
      <c r="AL561" s="1" t="s">
        <v>82</v>
      </c>
      <c r="AM561" s="1" t="s">
        <v>82</v>
      </c>
      <c r="AN561" s="1" t="s">
        <v>93</v>
      </c>
      <c r="AO561">
        <v>728</v>
      </c>
    </row>
    <row r="562" spans="1:41" x14ac:dyDescent="0.25">
      <c r="A562">
        <v>164</v>
      </c>
      <c r="B562" s="1" t="s">
        <v>77</v>
      </c>
      <c r="C562" s="2">
        <v>44528.78402777778</v>
      </c>
      <c r="D562" s="1" t="s">
        <v>1974</v>
      </c>
      <c r="E562">
        <v>185</v>
      </c>
      <c r="F562" s="1" t="s">
        <v>79</v>
      </c>
      <c r="G562" s="1" t="s">
        <v>78</v>
      </c>
      <c r="H562" s="1" t="s">
        <v>106</v>
      </c>
      <c r="I562" s="1" t="s">
        <v>318</v>
      </c>
      <c r="J562" s="1" t="s">
        <v>318</v>
      </c>
      <c r="K562" s="1" t="s">
        <v>1200</v>
      </c>
      <c r="L562" s="1" t="s">
        <v>1200</v>
      </c>
      <c r="M562" s="1" t="s">
        <v>1971</v>
      </c>
      <c r="N562" s="1" t="s">
        <v>1972</v>
      </c>
      <c r="O562" s="1" t="s">
        <v>99</v>
      </c>
      <c r="P562" s="1" t="s">
        <v>1975</v>
      </c>
      <c r="Q562" s="1" t="s">
        <v>78</v>
      </c>
      <c r="R562" s="1" t="s">
        <v>78</v>
      </c>
      <c r="S562" s="1" t="s">
        <v>78</v>
      </c>
      <c r="T562" s="1" t="s">
        <v>87</v>
      </c>
      <c r="U562" s="1" t="s">
        <v>114</v>
      </c>
      <c r="V562" s="1" t="s">
        <v>89</v>
      </c>
      <c r="W562" s="1" t="s">
        <v>90</v>
      </c>
      <c r="X562" s="1" t="s">
        <v>87</v>
      </c>
      <c r="Y562">
        <v>0</v>
      </c>
      <c r="Z562">
        <v>0</v>
      </c>
      <c r="AA562" s="1" t="s">
        <v>82</v>
      </c>
      <c r="AB562">
        <v>1450</v>
      </c>
      <c r="AC562" s="1" t="s">
        <v>1636</v>
      </c>
      <c r="AD562">
        <v>1</v>
      </c>
      <c r="AE562" s="1" t="s">
        <v>78</v>
      </c>
      <c r="AF562">
        <v>1599</v>
      </c>
      <c r="AG562" s="1" t="s">
        <v>78</v>
      </c>
      <c r="AH562" s="1" t="s">
        <v>82</v>
      </c>
      <c r="AI562" s="1" t="s">
        <v>89</v>
      </c>
      <c r="AJ562" s="1" t="s">
        <v>1203</v>
      </c>
      <c r="AK562" s="1" t="s">
        <v>82</v>
      </c>
      <c r="AL562" s="1" t="s">
        <v>82</v>
      </c>
      <c r="AM562" s="1" t="s">
        <v>82</v>
      </c>
      <c r="AN562" s="1" t="s">
        <v>93</v>
      </c>
      <c r="AO562">
        <v>728</v>
      </c>
    </row>
    <row r="563" spans="1:41" x14ac:dyDescent="0.25">
      <c r="A563">
        <v>174</v>
      </c>
      <c r="B563" s="1" t="s">
        <v>77</v>
      </c>
      <c r="C563" s="2">
        <v>44528.78402777778</v>
      </c>
      <c r="D563" s="1" t="s">
        <v>1976</v>
      </c>
      <c r="E563">
        <v>186</v>
      </c>
      <c r="F563" s="1" t="s">
        <v>213</v>
      </c>
      <c r="G563" s="1" t="s">
        <v>78</v>
      </c>
      <c r="H563" s="1" t="s">
        <v>106</v>
      </c>
      <c r="I563" s="1" t="s">
        <v>318</v>
      </c>
      <c r="J563" s="1" t="s">
        <v>318</v>
      </c>
      <c r="K563" s="1" t="s">
        <v>83</v>
      </c>
      <c r="L563" s="1" t="s">
        <v>83</v>
      </c>
      <c r="M563" s="1" t="s">
        <v>1971</v>
      </c>
      <c r="N563" s="1" t="s">
        <v>1972</v>
      </c>
      <c r="O563" s="1" t="s">
        <v>949</v>
      </c>
      <c r="P563" s="1" t="s">
        <v>1977</v>
      </c>
      <c r="Q563" s="1" t="s">
        <v>1978</v>
      </c>
      <c r="R563" s="1" t="s">
        <v>1979</v>
      </c>
      <c r="S563" s="1" t="s">
        <v>78</v>
      </c>
      <c r="T563" s="1" t="s">
        <v>102</v>
      </c>
      <c r="U563" s="1" t="s">
        <v>114</v>
      </c>
      <c r="V563" s="1" t="s">
        <v>89</v>
      </c>
      <c r="W563" s="1" t="s">
        <v>90</v>
      </c>
      <c r="X563" s="1" t="s">
        <v>87</v>
      </c>
      <c r="Y563">
        <v>0</v>
      </c>
      <c r="Z563">
        <v>0</v>
      </c>
      <c r="AA563" s="1" t="s">
        <v>82</v>
      </c>
      <c r="AB563">
        <v>1577</v>
      </c>
      <c r="AC563" s="1" t="s">
        <v>104</v>
      </c>
      <c r="AD563">
        <v>1</v>
      </c>
      <c r="AE563" s="1" t="s">
        <v>78</v>
      </c>
      <c r="AF563">
        <v>1599</v>
      </c>
      <c r="AG563" s="1" t="s">
        <v>78</v>
      </c>
      <c r="AH563" s="1" t="s">
        <v>82</v>
      </c>
      <c r="AI563" s="1" t="s">
        <v>89</v>
      </c>
      <c r="AJ563" s="1" t="s">
        <v>105</v>
      </c>
      <c r="AK563" s="1" t="s">
        <v>82</v>
      </c>
      <c r="AL563" s="1" t="s">
        <v>82</v>
      </c>
      <c r="AM563" s="1" t="s">
        <v>82</v>
      </c>
      <c r="AN563" s="1" t="s">
        <v>93</v>
      </c>
      <c r="AO563">
        <v>728</v>
      </c>
    </row>
    <row r="564" spans="1:41" x14ac:dyDescent="0.25">
      <c r="A564">
        <v>314</v>
      </c>
      <c r="B564" s="1" t="s">
        <v>77</v>
      </c>
      <c r="C564" s="2">
        <v>44528.78402777778</v>
      </c>
      <c r="D564" s="1" t="s">
        <v>1980</v>
      </c>
      <c r="E564">
        <v>160</v>
      </c>
      <c r="F564" s="1" t="s">
        <v>94</v>
      </c>
      <c r="G564" s="1" t="s">
        <v>822</v>
      </c>
      <c r="H564" s="1" t="s">
        <v>106</v>
      </c>
      <c r="I564" s="1" t="s">
        <v>318</v>
      </c>
      <c r="J564" s="1" t="s">
        <v>318</v>
      </c>
      <c r="K564" s="1" t="s">
        <v>82</v>
      </c>
      <c r="L564" s="1" t="s">
        <v>186</v>
      </c>
      <c r="M564" s="1" t="s">
        <v>1971</v>
      </c>
      <c r="N564" s="1" t="s">
        <v>1972</v>
      </c>
      <c r="O564" s="1" t="s">
        <v>2040</v>
      </c>
      <c r="P564" s="1" t="s">
        <v>1981</v>
      </c>
      <c r="Q564" s="1" t="s">
        <v>78</v>
      </c>
      <c r="R564" s="1" t="s">
        <v>78</v>
      </c>
      <c r="S564" s="1" t="s">
        <v>78</v>
      </c>
      <c r="T564" s="1" t="s">
        <v>87</v>
      </c>
      <c r="U564" s="1" t="s">
        <v>114</v>
      </c>
      <c r="V564" s="1" t="s">
        <v>89</v>
      </c>
      <c r="W564" s="1" t="s">
        <v>90</v>
      </c>
      <c r="X564" s="1" t="s">
        <v>87</v>
      </c>
      <c r="Y564">
        <v>0</v>
      </c>
      <c r="Z564">
        <v>0</v>
      </c>
      <c r="AA564" s="1" t="s">
        <v>82</v>
      </c>
      <c r="AB564">
        <v>1734.96</v>
      </c>
      <c r="AC564" s="1" t="s">
        <v>825</v>
      </c>
      <c r="AD564">
        <v>1</v>
      </c>
      <c r="AE564" s="1" t="s">
        <v>78</v>
      </c>
      <c r="AF564">
        <v>1799</v>
      </c>
      <c r="AG564" s="1" t="s">
        <v>78</v>
      </c>
      <c r="AH564" s="1" t="s">
        <v>82</v>
      </c>
      <c r="AI564" s="1" t="s">
        <v>82</v>
      </c>
      <c r="AJ564" s="1" t="s">
        <v>826</v>
      </c>
      <c r="AK564" s="1" t="s">
        <v>82</v>
      </c>
      <c r="AL564" s="1" t="s">
        <v>82</v>
      </c>
      <c r="AM564" s="1" t="s">
        <v>82</v>
      </c>
      <c r="AN564" s="1" t="s">
        <v>93</v>
      </c>
      <c r="AO564">
        <v>728</v>
      </c>
    </row>
    <row r="565" spans="1:41" x14ac:dyDescent="0.25">
      <c r="A565">
        <v>200</v>
      </c>
      <c r="B565" s="1" t="s">
        <v>77</v>
      </c>
      <c r="C565" s="2">
        <v>44361.650289351855</v>
      </c>
      <c r="D565" s="1" t="s">
        <v>1982</v>
      </c>
      <c r="E565">
        <v>112</v>
      </c>
      <c r="F565" s="1" t="s">
        <v>79</v>
      </c>
      <c r="G565" s="1" t="s">
        <v>78</v>
      </c>
      <c r="H565" s="1" t="s">
        <v>106</v>
      </c>
      <c r="I565" s="1" t="s">
        <v>373</v>
      </c>
      <c r="J565" s="1" t="s">
        <v>373</v>
      </c>
      <c r="K565" s="1" t="s">
        <v>97</v>
      </c>
      <c r="L565" s="1" t="s">
        <v>97</v>
      </c>
      <c r="M565" s="1" t="s">
        <v>408</v>
      </c>
      <c r="N565" s="1" t="s">
        <v>1983</v>
      </c>
      <c r="O565" s="1" t="s">
        <v>329</v>
      </c>
      <c r="P565" s="1" t="s">
        <v>1984</v>
      </c>
      <c r="Q565" s="1" t="s">
        <v>78</v>
      </c>
      <c r="R565" s="1" t="s">
        <v>78</v>
      </c>
      <c r="S565" s="1" t="s">
        <v>78</v>
      </c>
      <c r="T565" s="1" t="s">
        <v>87</v>
      </c>
      <c r="U565" s="1" t="s">
        <v>114</v>
      </c>
      <c r="V565" s="1" t="s">
        <v>89</v>
      </c>
      <c r="W565" s="1" t="s">
        <v>90</v>
      </c>
      <c r="X565" s="1" t="s">
        <v>102</v>
      </c>
      <c r="Y565">
        <v>0</v>
      </c>
      <c r="Z565">
        <v>0</v>
      </c>
      <c r="AA565" s="1" t="s">
        <v>82</v>
      </c>
      <c r="AB565">
        <v>986</v>
      </c>
      <c r="AC565" s="1" t="s">
        <v>104</v>
      </c>
      <c r="AD565">
        <v>1</v>
      </c>
      <c r="AE565" s="1" t="s">
        <v>78</v>
      </c>
      <c r="AF565">
        <v>1487</v>
      </c>
      <c r="AG565" s="1" t="s">
        <v>78</v>
      </c>
      <c r="AH565" s="1" t="s">
        <v>82</v>
      </c>
      <c r="AI565" s="1" t="s">
        <v>89</v>
      </c>
      <c r="AJ565" s="1" t="s">
        <v>105</v>
      </c>
      <c r="AK565" s="1" t="s">
        <v>82</v>
      </c>
      <c r="AL565" s="1" t="s">
        <v>82</v>
      </c>
      <c r="AM565" s="1" t="s">
        <v>82</v>
      </c>
      <c r="AN565" s="1" t="s">
        <v>93</v>
      </c>
      <c r="AO565">
        <v>443</v>
      </c>
    </row>
    <row r="566" spans="1:41" x14ac:dyDescent="0.25">
      <c r="A566">
        <v>161</v>
      </c>
      <c r="B566" s="1" t="s">
        <v>153</v>
      </c>
      <c r="C566" s="2">
        <v>44017.895300925928</v>
      </c>
      <c r="D566" s="1" t="s">
        <v>1985</v>
      </c>
      <c r="E566">
        <v>186</v>
      </c>
      <c r="F566" s="1" t="s">
        <v>79</v>
      </c>
      <c r="G566" s="1" t="s">
        <v>82</v>
      </c>
      <c r="H566" s="1" t="s">
        <v>106</v>
      </c>
      <c r="I566" s="1" t="s">
        <v>1471</v>
      </c>
      <c r="J566" s="1" t="s">
        <v>82</v>
      </c>
      <c r="K566" s="1" t="s">
        <v>1986</v>
      </c>
      <c r="L566" s="1" t="s">
        <v>1986</v>
      </c>
      <c r="M566" s="1" t="s">
        <v>974</v>
      </c>
      <c r="N566" s="1" t="s">
        <v>1987</v>
      </c>
      <c r="O566" s="1" t="s">
        <v>949</v>
      </c>
      <c r="P566" s="1" t="s">
        <v>1988</v>
      </c>
      <c r="Q566" s="1" t="s">
        <v>82</v>
      </c>
      <c r="R566" s="1" t="s">
        <v>82</v>
      </c>
      <c r="S566" s="1" t="s">
        <v>82</v>
      </c>
      <c r="T566" s="1" t="s">
        <v>87</v>
      </c>
      <c r="U566" s="1" t="s">
        <v>88</v>
      </c>
      <c r="V566" s="1" t="s">
        <v>82</v>
      </c>
      <c r="W566" s="1" t="s">
        <v>90</v>
      </c>
      <c r="X566" s="1" t="s">
        <v>87</v>
      </c>
      <c r="Y566">
        <v>0</v>
      </c>
      <c r="Z566">
        <v>0</v>
      </c>
      <c r="AA566" s="1" t="s">
        <v>82</v>
      </c>
      <c r="AB566">
        <v>1560</v>
      </c>
      <c r="AC566" s="1" t="s">
        <v>1989</v>
      </c>
      <c r="AD566">
        <v>1</v>
      </c>
      <c r="AE566" s="1" t="s">
        <v>78</v>
      </c>
      <c r="AF566">
        <v>2148.7600000000002</v>
      </c>
      <c r="AG566" s="1" t="s">
        <v>82</v>
      </c>
      <c r="AH566" s="1" t="s">
        <v>82</v>
      </c>
      <c r="AI566" s="1" t="s">
        <v>89</v>
      </c>
      <c r="AJ566" s="1" t="s">
        <v>1990</v>
      </c>
      <c r="AK566" s="1" t="s">
        <v>82</v>
      </c>
      <c r="AL566" s="1" t="s">
        <v>82</v>
      </c>
      <c r="AM566" s="1" t="s">
        <v>82</v>
      </c>
      <c r="AN566" s="1" t="s">
        <v>93</v>
      </c>
      <c r="AO566">
        <v>183</v>
      </c>
    </row>
    <row r="567" spans="1:41" x14ac:dyDescent="0.25">
      <c r="A567">
        <v>331</v>
      </c>
      <c r="B567" s="1" t="s">
        <v>153</v>
      </c>
      <c r="C567" s="2">
        <v>44074.669976851852</v>
      </c>
      <c r="D567" s="1" t="s">
        <v>1991</v>
      </c>
      <c r="E567">
        <v>16</v>
      </c>
      <c r="F567" s="1" t="s">
        <v>213</v>
      </c>
      <c r="G567" s="1" t="s">
        <v>82</v>
      </c>
      <c r="H567" s="1" t="s">
        <v>106</v>
      </c>
      <c r="I567" s="1" t="s">
        <v>1992</v>
      </c>
      <c r="J567" s="1" t="s">
        <v>82</v>
      </c>
      <c r="K567" s="1" t="s">
        <v>82</v>
      </c>
      <c r="L567" s="1" t="s">
        <v>1785</v>
      </c>
      <c r="M567" s="1" t="s">
        <v>630</v>
      </c>
      <c r="N567" s="1" t="s">
        <v>1993</v>
      </c>
      <c r="O567" s="1" t="s">
        <v>1994</v>
      </c>
      <c r="P567" s="1" t="s">
        <v>1995</v>
      </c>
      <c r="Q567" s="1" t="s">
        <v>82</v>
      </c>
      <c r="R567" s="1" t="s">
        <v>101</v>
      </c>
      <c r="S567" s="1" t="s">
        <v>82</v>
      </c>
      <c r="T567" s="1" t="s">
        <v>87</v>
      </c>
      <c r="U567" s="1" t="s">
        <v>88</v>
      </c>
      <c r="V567" s="1" t="s">
        <v>82</v>
      </c>
      <c r="W567" s="1" t="s">
        <v>90</v>
      </c>
      <c r="X567" s="1" t="s">
        <v>87</v>
      </c>
      <c r="Y567">
        <v>0</v>
      </c>
      <c r="Z567">
        <v>0</v>
      </c>
      <c r="AA567" s="1" t="s">
        <v>82</v>
      </c>
      <c r="AB567">
        <v>1572.96</v>
      </c>
      <c r="AC567" s="1" t="s">
        <v>1996</v>
      </c>
      <c r="AD567">
        <v>1</v>
      </c>
      <c r="AE567" s="1" t="s">
        <v>78</v>
      </c>
      <c r="AF567">
        <v>1983.47</v>
      </c>
      <c r="AG567" s="1" t="s">
        <v>82</v>
      </c>
      <c r="AH567" s="1" t="s">
        <v>82</v>
      </c>
      <c r="AI567" s="1" t="s">
        <v>82</v>
      </c>
      <c r="AJ567" s="1" t="s">
        <v>1997</v>
      </c>
      <c r="AK567" s="1" t="s">
        <v>82</v>
      </c>
      <c r="AL567" s="1" t="s">
        <v>82</v>
      </c>
      <c r="AM567" s="1" t="s">
        <v>82</v>
      </c>
      <c r="AN567" s="1" t="s">
        <v>93</v>
      </c>
      <c r="AO567">
        <v>237</v>
      </c>
    </row>
    <row r="568" spans="1:41" x14ac:dyDescent="0.25">
      <c r="A568">
        <v>168</v>
      </c>
      <c r="B568" s="1" t="s">
        <v>77</v>
      </c>
      <c r="C568" s="2">
        <v>44382.390416666669</v>
      </c>
      <c r="D568" s="1" t="s">
        <v>1998</v>
      </c>
      <c r="E568">
        <v>184</v>
      </c>
      <c r="F568" s="1" t="s">
        <v>213</v>
      </c>
      <c r="G568" s="1" t="s">
        <v>78</v>
      </c>
      <c r="H568" s="1" t="s">
        <v>80</v>
      </c>
      <c r="I568" s="1" t="s">
        <v>1337</v>
      </c>
      <c r="J568" s="1" t="s">
        <v>1641</v>
      </c>
      <c r="K568" s="1" t="s">
        <v>1999</v>
      </c>
      <c r="L568" s="1" t="s">
        <v>1999</v>
      </c>
      <c r="M568" s="1" t="s">
        <v>1337</v>
      </c>
      <c r="N568" s="1" t="s">
        <v>1635</v>
      </c>
      <c r="O568" s="1" t="s">
        <v>369</v>
      </c>
      <c r="P568" s="1" t="s">
        <v>2000</v>
      </c>
      <c r="Q568" s="1" t="s">
        <v>78</v>
      </c>
      <c r="R568" s="1" t="s">
        <v>78</v>
      </c>
      <c r="S568" s="1" t="s">
        <v>78</v>
      </c>
      <c r="T568" s="1" t="s">
        <v>102</v>
      </c>
      <c r="U568" s="1" t="s">
        <v>88</v>
      </c>
      <c r="V568" s="1" t="s">
        <v>869</v>
      </c>
      <c r="W568" s="1" t="s">
        <v>90</v>
      </c>
      <c r="X568" s="1" t="s">
        <v>87</v>
      </c>
      <c r="Y568">
        <v>0</v>
      </c>
      <c r="Z568">
        <v>0</v>
      </c>
      <c r="AA568" s="1" t="s">
        <v>82</v>
      </c>
      <c r="AB568">
        <v>1560</v>
      </c>
      <c r="AC568" s="1" t="s">
        <v>2001</v>
      </c>
      <c r="AD568">
        <v>1</v>
      </c>
      <c r="AE568" s="1" t="s">
        <v>78</v>
      </c>
      <c r="AF568">
        <v>1560</v>
      </c>
      <c r="AG568" s="1" t="s">
        <v>78</v>
      </c>
      <c r="AH568" s="1" t="s">
        <v>82</v>
      </c>
      <c r="AI568" s="1" t="s">
        <v>89</v>
      </c>
      <c r="AJ568" s="1" t="s">
        <v>2002</v>
      </c>
      <c r="AK568" s="1" t="s">
        <v>82</v>
      </c>
      <c r="AL568" s="1" t="s">
        <v>82</v>
      </c>
      <c r="AM568" s="1" t="s">
        <v>82</v>
      </c>
      <c r="AN568" s="1" t="s">
        <v>93</v>
      </c>
      <c r="AO568">
        <v>175</v>
      </c>
    </row>
    <row r="569" spans="1:41" x14ac:dyDescent="0.25">
      <c r="A569">
        <v>63</v>
      </c>
      <c r="B569" s="1" t="s">
        <v>139</v>
      </c>
      <c r="C569" s="2">
        <v>44426.859120370369</v>
      </c>
      <c r="D569" s="1" t="s">
        <v>2003</v>
      </c>
      <c r="E569">
        <v>22</v>
      </c>
      <c r="F569" s="1" t="s">
        <v>79</v>
      </c>
      <c r="G569" s="1" t="s">
        <v>78</v>
      </c>
      <c r="H569" s="1" t="s">
        <v>80</v>
      </c>
      <c r="I569" s="1" t="s">
        <v>224</v>
      </c>
      <c r="J569" s="1" t="s">
        <v>82</v>
      </c>
      <c r="K569" s="1" t="s">
        <v>82</v>
      </c>
      <c r="L569" s="1" t="s">
        <v>819</v>
      </c>
      <c r="M569" s="1" t="s">
        <v>224</v>
      </c>
      <c r="N569" s="1" t="s">
        <v>2004</v>
      </c>
      <c r="O569" s="1" t="s">
        <v>818</v>
      </c>
      <c r="P569" s="1" t="s">
        <v>101</v>
      </c>
      <c r="Q569" s="1" t="s">
        <v>78</v>
      </c>
      <c r="R569" s="1" t="s">
        <v>101</v>
      </c>
      <c r="S569" s="1" t="s">
        <v>78</v>
      </c>
      <c r="T569" s="1" t="s">
        <v>102</v>
      </c>
      <c r="U569" s="1" t="s">
        <v>88</v>
      </c>
      <c r="V569" s="1" t="s">
        <v>890</v>
      </c>
      <c r="W569" s="1" t="s">
        <v>90</v>
      </c>
      <c r="X569" s="1" t="s">
        <v>87</v>
      </c>
      <c r="Y569">
        <v>0</v>
      </c>
      <c r="Z569">
        <v>0</v>
      </c>
      <c r="AA569" s="1" t="s">
        <v>82</v>
      </c>
      <c r="AB569">
        <v>1610.96</v>
      </c>
      <c r="AC569" s="1" t="s">
        <v>819</v>
      </c>
      <c r="AD569">
        <v>1</v>
      </c>
      <c r="AE569" s="1" t="s">
        <v>78</v>
      </c>
      <c r="AF569">
        <v>1560.92</v>
      </c>
      <c r="AG569" s="1" t="s">
        <v>78</v>
      </c>
      <c r="AH569" s="1" t="s">
        <v>82</v>
      </c>
      <c r="AI569" s="1" t="s">
        <v>82</v>
      </c>
      <c r="AJ569" s="1" t="s">
        <v>82</v>
      </c>
      <c r="AK569" s="1" t="s">
        <v>82</v>
      </c>
      <c r="AL569" s="1" t="s">
        <v>82</v>
      </c>
      <c r="AM569" s="1" t="s">
        <v>82</v>
      </c>
      <c r="AN569" s="1" t="s">
        <v>93</v>
      </c>
      <c r="AO569">
        <v>211</v>
      </c>
    </row>
    <row r="570" spans="1:41" x14ac:dyDescent="0.25">
      <c r="A570">
        <v>649</v>
      </c>
      <c r="B570" s="1" t="s">
        <v>139</v>
      </c>
      <c r="C570" s="2">
        <v>44515.88517361111</v>
      </c>
      <c r="D570" s="1" t="s">
        <v>2003</v>
      </c>
      <c r="E570">
        <v>23</v>
      </c>
      <c r="F570" s="1" t="s">
        <v>94</v>
      </c>
      <c r="G570" s="1" t="s">
        <v>235</v>
      </c>
      <c r="H570" s="1" t="s">
        <v>141</v>
      </c>
      <c r="I570" s="1" t="s">
        <v>940</v>
      </c>
      <c r="J570" s="1" t="s">
        <v>941</v>
      </c>
      <c r="K570" s="1" t="s">
        <v>1527</v>
      </c>
      <c r="L570" s="1" t="s">
        <v>291</v>
      </c>
      <c r="M570" s="1" t="s">
        <v>82</v>
      </c>
      <c r="N570" s="1" t="s">
        <v>2004</v>
      </c>
      <c r="O570" s="1" t="s">
        <v>543</v>
      </c>
      <c r="P570" s="1" t="s">
        <v>2005</v>
      </c>
      <c r="Q570" s="1" t="s">
        <v>2006</v>
      </c>
      <c r="R570" s="1" t="s">
        <v>101</v>
      </c>
      <c r="S570" s="1" t="s">
        <v>78</v>
      </c>
      <c r="T570" s="1" t="s">
        <v>102</v>
      </c>
      <c r="U570" s="1" t="s">
        <v>114</v>
      </c>
      <c r="V570" s="1" t="s">
        <v>2007</v>
      </c>
      <c r="W570" s="1" t="s">
        <v>90</v>
      </c>
      <c r="X570" s="1" t="s">
        <v>87</v>
      </c>
      <c r="Y570">
        <v>0</v>
      </c>
      <c r="Z570">
        <v>0</v>
      </c>
      <c r="AA570" s="1" t="s">
        <v>82</v>
      </c>
      <c r="AB570">
        <v>1850</v>
      </c>
      <c r="AC570" s="1" t="s">
        <v>545</v>
      </c>
      <c r="AD570">
        <v>1</v>
      </c>
      <c r="AE570" s="1" t="s">
        <v>78</v>
      </c>
      <c r="AF570">
        <v>0</v>
      </c>
      <c r="AG570" s="1" t="s">
        <v>101</v>
      </c>
      <c r="AH570" s="1" t="s">
        <v>82</v>
      </c>
      <c r="AI570" s="1" t="s">
        <v>82</v>
      </c>
      <c r="AJ570" s="1" t="s">
        <v>101</v>
      </c>
      <c r="AK570" s="1" t="s">
        <v>82</v>
      </c>
      <c r="AL570" s="1" t="s">
        <v>82</v>
      </c>
      <c r="AM570" s="1" t="s">
        <v>2008</v>
      </c>
      <c r="AN570" s="1" t="s">
        <v>93</v>
      </c>
      <c r="AO570">
        <v>211</v>
      </c>
    </row>
    <row r="571" spans="1:41" x14ac:dyDescent="0.25">
      <c r="A571">
        <v>377</v>
      </c>
      <c r="B571" s="1" t="s">
        <v>139</v>
      </c>
      <c r="C571" s="2">
        <v>44572.463796296295</v>
      </c>
      <c r="D571" s="1" t="s">
        <v>2009</v>
      </c>
      <c r="E571">
        <v>94</v>
      </c>
      <c r="F571" s="1" t="s">
        <v>79</v>
      </c>
      <c r="G571" s="1" t="s">
        <v>101</v>
      </c>
      <c r="H571" s="1" t="s">
        <v>141</v>
      </c>
      <c r="I571" s="1" t="s">
        <v>588</v>
      </c>
      <c r="J571" s="1" t="s">
        <v>2010</v>
      </c>
      <c r="K571" s="1" t="s">
        <v>82</v>
      </c>
      <c r="L571" s="1" t="s">
        <v>2011</v>
      </c>
      <c r="M571" s="1" t="s">
        <v>82</v>
      </c>
      <c r="N571" s="1" t="s">
        <v>2012</v>
      </c>
      <c r="O571" s="1" t="s">
        <v>2013</v>
      </c>
      <c r="P571" s="1" t="s">
        <v>2014</v>
      </c>
      <c r="Q571" s="1" t="s">
        <v>78</v>
      </c>
      <c r="R571" s="1" t="s">
        <v>2015</v>
      </c>
      <c r="S571" s="1" t="s">
        <v>78</v>
      </c>
      <c r="T571" s="1" t="s">
        <v>102</v>
      </c>
      <c r="U571" s="1" t="s">
        <v>114</v>
      </c>
      <c r="V571" s="1" t="s">
        <v>1528</v>
      </c>
      <c r="W571" s="1" t="s">
        <v>90</v>
      </c>
      <c r="X571" s="1" t="s">
        <v>87</v>
      </c>
      <c r="Y571">
        <v>0</v>
      </c>
      <c r="Z571">
        <v>0</v>
      </c>
      <c r="AA571" s="1" t="s">
        <v>82</v>
      </c>
      <c r="AB571">
        <v>3472</v>
      </c>
      <c r="AC571" s="1" t="s">
        <v>150</v>
      </c>
      <c r="AD571">
        <v>1</v>
      </c>
      <c r="AE571" s="1" t="s">
        <v>78</v>
      </c>
      <c r="AF571">
        <v>0</v>
      </c>
      <c r="AG571" s="1" t="s">
        <v>78</v>
      </c>
      <c r="AH571" s="1" t="s">
        <v>82</v>
      </c>
      <c r="AI571" s="1" t="s">
        <v>82</v>
      </c>
      <c r="AJ571" s="1" t="s">
        <v>2016</v>
      </c>
      <c r="AK571" s="1" t="s">
        <v>82</v>
      </c>
      <c r="AL571" s="1" t="s">
        <v>82</v>
      </c>
      <c r="AM571" s="1" t="s">
        <v>82</v>
      </c>
      <c r="AN571" s="1" t="s">
        <v>93</v>
      </c>
      <c r="AO571">
        <v>616</v>
      </c>
    </row>
    <row r="572" spans="1:41" x14ac:dyDescent="0.25">
      <c r="A572">
        <v>159</v>
      </c>
      <c r="B572" s="1" t="s">
        <v>153</v>
      </c>
      <c r="C572" s="2">
        <v>44013.725555555553</v>
      </c>
      <c r="D572" s="1" t="s">
        <v>2017</v>
      </c>
      <c r="E572">
        <v>144</v>
      </c>
      <c r="F572" s="1" t="s">
        <v>79</v>
      </c>
      <c r="G572" s="1" t="s">
        <v>82</v>
      </c>
      <c r="H572" s="1" t="s">
        <v>106</v>
      </c>
      <c r="I572" s="1" t="s">
        <v>2018</v>
      </c>
      <c r="J572" s="1" t="s">
        <v>82</v>
      </c>
      <c r="K572" s="1" t="s">
        <v>1566</v>
      </c>
      <c r="L572" s="1" t="s">
        <v>1566</v>
      </c>
      <c r="M572" s="1" t="s">
        <v>2018</v>
      </c>
      <c r="N572" s="1" t="s">
        <v>2019</v>
      </c>
      <c r="O572" s="1" t="s">
        <v>2091</v>
      </c>
      <c r="P572" s="1" t="s">
        <v>2020</v>
      </c>
      <c r="Q572" s="1" t="s">
        <v>82</v>
      </c>
      <c r="R572" s="1" t="s">
        <v>101</v>
      </c>
      <c r="S572" s="1" t="s">
        <v>82</v>
      </c>
      <c r="T572" s="1" t="s">
        <v>87</v>
      </c>
      <c r="U572" s="1" t="s">
        <v>88</v>
      </c>
      <c r="V572" s="1" t="s">
        <v>82</v>
      </c>
      <c r="W572" s="1" t="s">
        <v>90</v>
      </c>
      <c r="X572" s="1" t="s">
        <v>87</v>
      </c>
      <c r="Y572">
        <v>0</v>
      </c>
      <c r="Z572">
        <v>0</v>
      </c>
      <c r="AA572" s="1" t="s">
        <v>82</v>
      </c>
      <c r="AB572">
        <v>1445.7</v>
      </c>
      <c r="AC572" s="1" t="s">
        <v>1989</v>
      </c>
      <c r="AD572">
        <v>1</v>
      </c>
      <c r="AE572" s="1" t="s">
        <v>78</v>
      </c>
      <c r="AF572">
        <v>2066</v>
      </c>
      <c r="AG572" s="1" t="s">
        <v>82</v>
      </c>
      <c r="AH572" s="1" t="s">
        <v>82</v>
      </c>
      <c r="AI572" s="1" t="s">
        <v>89</v>
      </c>
      <c r="AJ572" s="1" t="s">
        <v>1990</v>
      </c>
      <c r="AK572" s="1" t="s">
        <v>82</v>
      </c>
      <c r="AL572" s="1" t="s">
        <v>82</v>
      </c>
      <c r="AM572" s="1" t="s">
        <v>82</v>
      </c>
      <c r="AN572" s="1" t="s">
        <v>93</v>
      </c>
      <c r="AO572">
        <v>210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D4A75-2726-426E-8316-0D37AE2CF3E8}">
  <dimension ref="A1:AJ572"/>
  <sheetViews>
    <sheetView tabSelected="1" workbookViewId="0">
      <selection activeCell="F8" sqref="F8"/>
    </sheetView>
  </sheetViews>
  <sheetFormatPr defaultRowHeight="15" x14ac:dyDescent="0.25"/>
  <cols>
    <col min="1" max="1" width="4" bestFit="1" customWidth="1"/>
    <col min="2" max="2" width="14.7109375" bestFit="1" customWidth="1"/>
    <col min="3" max="3" width="4.42578125" bestFit="1" customWidth="1"/>
    <col min="4" max="4" width="5.42578125" bestFit="1" customWidth="1"/>
    <col min="5" max="6" width="13.28515625" bestFit="1" customWidth="1"/>
    <col min="7" max="7" width="12.5703125" bestFit="1" customWidth="1"/>
    <col min="8" max="8" width="23.7109375" bestFit="1" customWidth="1"/>
    <col min="9" max="9" width="13.42578125" bestFit="1" customWidth="1"/>
    <col min="10" max="10" width="11.85546875" bestFit="1" customWidth="1"/>
    <col min="11" max="11" width="17.7109375" bestFit="1" customWidth="1"/>
    <col min="12" max="12" width="16.140625" bestFit="1" customWidth="1"/>
    <col min="13" max="13" width="14" bestFit="1" customWidth="1"/>
    <col min="14" max="14" width="16.28515625" bestFit="1" customWidth="1"/>
    <col min="15" max="15" width="13.7109375" bestFit="1" customWidth="1"/>
    <col min="16" max="16" width="11.5703125" bestFit="1" customWidth="1"/>
    <col min="17" max="17" width="12.7109375" bestFit="1" customWidth="1"/>
    <col min="18" max="18" width="12.28515625" bestFit="1" customWidth="1"/>
    <col min="19" max="19" width="6.85546875" bestFit="1" customWidth="1"/>
    <col min="20" max="20" width="9.5703125" bestFit="1" customWidth="1"/>
    <col min="21" max="21" width="19.7109375" bestFit="1" customWidth="1"/>
    <col min="22" max="22" width="27.85546875" bestFit="1" customWidth="1"/>
    <col min="23" max="23" width="36.28515625" bestFit="1" customWidth="1"/>
    <col min="24" max="24" width="10.28515625" bestFit="1" customWidth="1"/>
    <col min="25" max="25" width="17" bestFit="1" customWidth="1"/>
    <col min="26" max="26" width="12.7109375" bestFit="1" customWidth="1"/>
    <col min="27" max="27" width="6.7109375" bestFit="1" customWidth="1"/>
    <col min="28" max="28" width="11.140625" bestFit="1" customWidth="1"/>
    <col min="29" max="29" width="16.140625" bestFit="1" customWidth="1"/>
    <col min="30" max="30" width="7.85546875" bestFit="1" customWidth="1"/>
    <col min="31" max="31" width="13.5703125" bestFit="1" customWidth="1"/>
    <col min="32" max="32" width="6.28515625" bestFit="1" customWidth="1"/>
    <col min="33" max="33" width="15.85546875" bestFit="1" customWidth="1"/>
    <col min="34" max="34" width="13.42578125" bestFit="1" customWidth="1"/>
    <col min="35" max="36" width="13.5703125" bestFit="1" customWidth="1"/>
  </cols>
  <sheetData>
    <row r="1" spans="1:36" x14ac:dyDescent="0.2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</row>
    <row r="2" spans="1:36" x14ac:dyDescent="0.25">
      <c r="A2">
        <f>customer_bikes__3[[#This Row],[ID]]</f>
        <v>147</v>
      </c>
      <c r="B2" t="str">
        <f>customer_bikes__3[[#This Row],[FRAME_NUMBER]]</f>
        <v/>
      </c>
      <c r="C2" t="str">
        <f>customer_bikes__3[[#This Row],[SIZE]]</f>
        <v>M</v>
      </c>
      <c r="D2" t="str">
        <f>customer_bikes__3[[#This Row],[COLOR]]</f>
        <v/>
      </c>
      <c r="E2" t="str">
        <f>customer_bikes__3[[#This Row],[CONTRACT_TYPE]]</f>
        <v>stolen</v>
      </c>
      <c r="F2" t="str">
        <f>customer_bikes__3[[#This Row],[CONTRACT_START]]</f>
        <v>2021-10-30</v>
      </c>
      <c r="G2" t="str">
        <f>customer_bikes__3[[#This Row],[CONTRACT_END]]</f>
        <v>NULL</v>
      </c>
      <c r="H2" t="str">
        <f>customer_bikes__3[[#This Row],[ESTIMATED_DELIVERY_DATE]]</f>
        <v>2020-06-30</v>
      </c>
      <c r="I2" t="str">
        <f>customer_bikes__3[[#This Row],[DELIVERY_DATE]]</f>
        <v>2020-06-30</v>
      </c>
      <c r="J2" t="str">
        <f>customer_bikes__3[[#This Row],[SELLING_DATE]]</f>
        <v>NULL</v>
      </c>
      <c r="K2" t="str">
        <f>customer_bikes__3[[#This Row],[MODEL]]</f>
        <v>Cairon T 200 SE 500</v>
      </c>
      <c r="L2" t="str">
        <f>customer_bikes__3[[#This Row],[FRAME_REFERENCE]]</f>
        <v>20CAT200512275</v>
      </c>
      <c r="M2" t="str">
        <f>customer_bikes__3[[#This Row],[BIKE_KEY_REFERENCE]]</f>
        <v/>
      </c>
      <c r="N2" t="str">
        <f>customer_bikes__3[[#This Row],[LOCKER_REFERENCE]]</f>
        <v/>
      </c>
      <c r="O2" t="str">
        <f>customer_bikes__3[[#This Row],[PLATE_NUMBER]]</f>
        <v/>
      </c>
      <c r="P2" t="str">
        <f>customer_bikes__3[[#This Row],[BILLING_TYPE]]</f>
        <v>paid</v>
      </c>
      <c r="Q2" t="str">
        <f>customer_bikes__3[[#This Row],[LEASING_PRICE]]</f>
        <v>0</v>
      </c>
      <c r="R2">
        <f>customer_bikes__3[[#This Row],[SOLD_PRICE]]</f>
        <v>1476.9</v>
      </c>
      <c r="S2" t="str">
        <f>customer_bikes__3[[#This Row],[STATUS]]</f>
        <v>OK</v>
      </c>
      <c r="T2" t="str">
        <f>customer_bikes__3[[#This Row],[INSURANCE]]</f>
        <v>N</v>
      </c>
      <c r="U2">
        <f>customer_bikes__3[[#This Row],[INSURANCE_INDIVIDUAL]]</f>
        <v>0</v>
      </c>
      <c r="V2">
        <f>customer_bikes__3[[#This Row],[INSURANCE_CIVIL_RESPONSIBILITY]]</f>
        <v>0</v>
      </c>
      <c r="W2" t="str">
        <f>customer_bikes__3[[#This Row],[INSURANCE_CIVIL_RESPONSIBILITY_CONTRACT]]</f>
        <v>NULL</v>
      </c>
      <c r="X2">
        <f>customer_bikes__3[[#This Row],[BIKE_PRICE]]</f>
        <v>1470.95</v>
      </c>
      <c r="Y2" t="str">
        <f>customer_bikes__3[[#This Row],[BIKE_BUYING_DATE]]</f>
        <v>2019-10-08</v>
      </c>
      <c r="Z2">
        <f>customer_bikes__3[[#This Row],[BILLING_GROUP]]</f>
        <v>1</v>
      </c>
      <c r="AA2" t="str">
        <f>customer_bikes__3[[#This Row],[GPS_ID]]</f>
        <v/>
      </c>
      <c r="AB2" t="str">
        <f>customer_bikes__3[[#This Row],[LOCALISATION]]</f>
        <v>NULL</v>
      </c>
      <c r="AC2" t="str">
        <f>customer_bikes__3[[#This Row],[COMMENT_BILLING]]</f>
        <v>NULL</v>
      </c>
      <c r="AD2" t="str">
        <f>customer_bikes__3[[#This Row],[ADDRESS]]</f>
        <v>NULL</v>
      </c>
      <c r="AE2" t="str">
        <f>customer_bikes__3[[#This Row],[DISPLAY_GROUP]]</f>
        <v>1generic</v>
      </c>
      <c r="AG2">
        <f>customer_bikes__3[[#This Row],[TYPE]]</f>
        <v>64</v>
      </c>
      <c r="AH2">
        <f>customer_bikes__3[[#This Row],[ID_1]]</f>
        <v>12</v>
      </c>
      <c r="AI2" s="2">
        <f>customer_bikes__3[[#This Row],[HEU_MAJ]]</f>
        <v>44502.390567129631</v>
      </c>
      <c r="AJ2" s="2">
        <f>customer_bikes__3[[#This Row],[HEU_MAJ]]</f>
        <v>44502.390567129631</v>
      </c>
    </row>
    <row r="3" spans="1:36" x14ac:dyDescent="0.25">
      <c r="A3">
        <f>customer_bikes__3[[#This Row],[ID]]</f>
        <v>176</v>
      </c>
      <c r="B3" t="str">
        <f>customer_bikes__3[[#This Row],[FRAME_NUMBER]]</f>
        <v/>
      </c>
      <c r="C3" t="str">
        <f>customer_bikes__3[[#This Row],[SIZE]]</f>
        <v>L</v>
      </c>
      <c r="D3" t="str">
        <f>customer_bikes__3[[#This Row],[COLOR]]</f>
        <v/>
      </c>
      <c r="E3" t="str">
        <f>customer_bikes__3[[#This Row],[CONTRACT_TYPE]]</f>
        <v>stolen</v>
      </c>
      <c r="F3" t="str">
        <f>customer_bikes__3[[#This Row],[CONTRACT_START]]</f>
        <v>2020-12-10</v>
      </c>
      <c r="G3" t="str">
        <f>customer_bikes__3[[#This Row],[CONTRACT_END]]</f>
        <v>2023-12-10</v>
      </c>
      <c r="H3" t="str">
        <f>customer_bikes__3[[#This Row],[ESTIMATED_DELIVERY_DATE]]</f>
        <v>2020-06-25</v>
      </c>
      <c r="I3" t="str">
        <f>customer_bikes__3[[#This Row],[DELIVERY_DATE]]</f>
        <v>2020-06-25</v>
      </c>
      <c r="J3" t="str">
        <f>customer_bikes__3[[#This Row],[SELLING_DATE]]</f>
        <v>NULL</v>
      </c>
      <c r="K3" t="str">
        <f>customer_bikes__3[[#This Row],[MODEL]]</f>
        <v>E urban</v>
      </c>
      <c r="L3" t="str">
        <f>customer_bikes__3[[#This Row],[FRAME_REFERENCE]]</f>
        <v>650BD9A01922</v>
      </c>
      <c r="M3" t="str">
        <f>customer_bikes__3[[#This Row],[BIKE_KEY_REFERENCE]]</f>
        <v/>
      </c>
      <c r="N3" t="str">
        <f>customer_bikes__3[[#This Row],[LOCKER_REFERENCE]]</f>
        <v>-</v>
      </c>
      <c r="O3" t="str">
        <f>customer_bikes__3[[#This Row],[PLATE_NUMBER]]</f>
        <v/>
      </c>
      <c r="P3" t="str">
        <f>customer_bikes__3[[#This Row],[BILLING_TYPE]]</f>
        <v>paid</v>
      </c>
      <c r="Q3" t="str">
        <f>customer_bikes__3[[#This Row],[LEASING_PRICE]]</f>
        <v>90</v>
      </c>
      <c r="R3">
        <f>customer_bikes__3[[#This Row],[SOLD_PRICE]]</f>
        <v>0</v>
      </c>
      <c r="S3" t="str">
        <f>customer_bikes__3[[#This Row],[STATUS]]</f>
        <v>OK</v>
      </c>
      <c r="T3" t="str">
        <f>customer_bikes__3[[#This Row],[INSURANCE]]</f>
        <v>N</v>
      </c>
      <c r="U3">
        <f>customer_bikes__3[[#This Row],[INSURANCE_INDIVIDUAL]]</f>
        <v>0</v>
      </c>
      <c r="V3">
        <f>customer_bikes__3[[#This Row],[INSURANCE_CIVIL_RESPONSIBILITY]]</f>
        <v>0</v>
      </c>
      <c r="W3" t="str">
        <f>customer_bikes__3[[#This Row],[INSURANCE_CIVIL_RESPONSIBILITY_CONTRACT]]</f>
        <v>NULL</v>
      </c>
      <c r="X3">
        <f>customer_bikes__3[[#This Row],[BIKE_PRICE]]</f>
        <v>1450</v>
      </c>
      <c r="Y3" t="str">
        <f>customer_bikes__3[[#This Row],[BIKE_BUYING_DATE]]</f>
        <v>2020-06-01</v>
      </c>
      <c r="Z3">
        <f>customer_bikes__3[[#This Row],[BILLING_GROUP]]</f>
        <v>1</v>
      </c>
      <c r="AA3" t="str">
        <f>customer_bikes__3[[#This Row],[GPS_ID]]</f>
        <v/>
      </c>
      <c r="AB3" t="str">
        <f>customer_bikes__3[[#This Row],[LOCALISATION]]</f>
        <v>NULL</v>
      </c>
      <c r="AC3" t="str">
        <f>customer_bikes__3[[#This Row],[COMMENT_BILLING]]</f>
        <v>NULL</v>
      </c>
      <c r="AD3" t="str">
        <f>customer_bikes__3[[#This Row],[ADDRESS]]</f>
        <v>NULL</v>
      </c>
      <c r="AE3" t="str">
        <f>customer_bikes__3[[#This Row],[DISPLAY_GROUP]]</f>
        <v>1generic</v>
      </c>
      <c r="AG3">
        <f>customer_bikes__3[[#This Row],[TYPE]]</f>
        <v>185</v>
      </c>
      <c r="AH3">
        <f>customer_bikes__3[[#This Row],[ID_1]]</f>
        <v>120</v>
      </c>
      <c r="AI3" s="2">
        <f>customer_bikes__3[[#This Row],[HEU_MAJ]]</f>
        <v>44582.367546296293</v>
      </c>
      <c r="AJ3" s="2">
        <f>customer_bikes__3[[#This Row],[HEU_MAJ]]</f>
        <v>44582.367546296293</v>
      </c>
    </row>
    <row r="4" spans="1:36" x14ac:dyDescent="0.25">
      <c r="A4">
        <f>customer_bikes__3[[#This Row],[ID]]</f>
        <v>235</v>
      </c>
      <c r="B4" t="str">
        <f>customer_bikes__3[[#This Row],[FRAME_NUMBER]]</f>
        <v/>
      </c>
      <c r="C4" t="str">
        <f>customer_bikes__3[[#This Row],[SIZE]]</f>
        <v>M</v>
      </c>
      <c r="D4" t="str">
        <f>customer_bikes__3[[#This Row],[COLOR]]</f>
        <v/>
      </c>
      <c r="E4" t="str">
        <f>customer_bikes__3[[#This Row],[CONTRACT_TYPE]]</f>
        <v>selling</v>
      </c>
      <c r="F4" t="str">
        <f>customer_bikes__3[[#This Row],[CONTRACT_START]]</f>
        <v>2021-12-02</v>
      </c>
      <c r="G4" t="str">
        <f>customer_bikes__3[[#This Row],[CONTRACT_END]]</f>
        <v>2021-12-02</v>
      </c>
      <c r="H4" t="str">
        <f>customer_bikes__3[[#This Row],[ESTIMATED_DELIVERY_DATE]]</f>
        <v>2020-07-10</v>
      </c>
      <c r="I4" t="str">
        <f>customer_bikes__3[[#This Row],[DELIVERY_DATE]]</f>
        <v>2020-09-23</v>
      </c>
      <c r="J4" t="str">
        <f>customer_bikes__3[[#This Row],[SELLING_DATE]]</f>
        <v>2021-12-07</v>
      </c>
      <c r="K4" t="str">
        <f>customer_bikes__3[[#This Row],[MODEL]]</f>
        <v>Cairon T 200 SE 500</v>
      </c>
      <c r="L4" t="str">
        <f>customer_bikes__3[[#This Row],[FRAME_REFERENCE]]</f>
        <v>20CAT200512963</v>
      </c>
      <c r="M4" t="str">
        <f>customer_bikes__3[[#This Row],[BIKE_KEY_REFERENCE]]</f>
        <v/>
      </c>
      <c r="N4" t="str">
        <f>customer_bikes__3[[#This Row],[LOCKER_REFERENCE]]</f>
        <v>ML309200</v>
      </c>
      <c r="O4" t="str">
        <f>customer_bikes__3[[#This Row],[PLATE_NUMBER]]</f>
        <v/>
      </c>
      <c r="P4" t="str">
        <f>customer_bikes__3[[#This Row],[BILLING_TYPE]]</f>
        <v>monthly</v>
      </c>
      <c r="Q4" t="str">
        <f>customer_bikes__3[[#This Row],[LEASING_PRICE]]</f>
        <v>0</v>
      </c>
      <c r="R4">
        <f>customer_bikes__3[[#This Row],[SOLD_PRICE]]</f>
        <v>1884.29</v>
      </c>
      <c r="S4" t="str">
        <f>customer_bikes__3[[#This Row],[STATUS]]</f>
        <v>OK</v>
      </c>
      <c r="T4" t="str">
        <f>customer_bikes__3[[#This Row],[INSURANCE]]</f>
        <v>N</v>
      </c>
      <c r="U4">
        <f>customer_bikes__3[[#This Row],[INSURANCE_INDIVIDUAL]]</f>
        <v>0</v>
      </c>
      <c r="V4">
        <f>customer_bikes__3[[#This Row],[INSURANCE_CIVIL_RESPONSIBILITY]]</f>
        <v>0</v>
      </c>
      <c r="W4" t="str">
        <f>customer_bikes__3[[#This Row],[INSURANCE_CIVIL_RESPONSIBILITY_CONTRACT]]</f>
        <v>NULL</v>
      </c>
      <c r="X4">
        <f>customer_bikes__3[[#This Row],[BIKE_PRICE]]</f>
        <v>1470.95</v>
      </c>
      <c r="Y4" t="str">
        <f>customer_bikes__3[[#This Row],[BIKE_BUYING_DATE]]</f>
        <v>2020-10-08</v>
      </c>
      <c r="Z4">
        <f>customer_bikes__3[[#This Row],[BILLING_GROUP]]</f>
        <v>1</v>
      </c>
      <c r="AA4" t="str">
        <f>customer_bikes__3[[#This Row],[GPS_ID]]</f>
        <v/>
      </c>
      <c r="AB4" t="str">
        <f>customer_bikes__3[[#This Row],[LOCALISATION]]</f>
        <v>NULL</v>
      </c>
      <c r="AC4" t="str">
        <f>customer_bikes__3[[#This Row],[COMMENT_BILLING]]</f>
        <v>NULL</v>
      </c>
      <c r="AD4" t="str">
        <f>customer_bikes__3[[#This Row],[ADDRESS]]</f>
        <v>NULL</v>
      </c>
      <c r="AE4" t="str">
        <f>customer_bikes__3[[#This Row],[DISPLAY_GROUP]]</f>
        <v>1generic</v>
      </c>
      <c r="AG4">
        <f>customer_bikes__3[[#This Row],[TYPE]]</f>
        <v>65</v>
      </c>
      <c r="AH4">
        <f>customer_bikes__3[[#This Row],[ID_1]]</f>
        <v>731</v>
      </c>
      <c r="AI4" s="2">
        <f>customer_bikes__3[[#This Row],[HEU_MAJ]]</f>
        <v>44537.411631944444</v>
      </c>
      <c r="AJ4" s="2">
        <f>customer_bikes__3[[#This Row],[HEU_MAJ]]</f>
        <v>44537.411631944444</v>
      </c>
    </row>
    <row r="5" spans="1:36" x14ac:dyDescent="0.25">
      <c r="A5">
        <f>customer_bikes__3[[#This Row],[ID]]</f>
        <v>238</v>
      </c>
      <c r="B5" t="str">
        <f>customer_bikes__3[[#This Row],[FRAME_NUMBER]]</f>
        <v/>
      </c>
      <c r="C5" t="str">
        <f>customer_bikes__3[[#This Row],[SIZE]]</f>
        <v>M</v>
      </c>
      <c r="D5" t="str">
        <f>customer_bikes__3[[#This Row],[COLOR]]</f>
        <v>Noir</v>
      </c>
      <c r="E5" t="str">
        <f>customer_bikes__3[[#This Row],[CONTRACT_TYPE]]</f>
        <v>stolen</v>
      </c>
      <c r="F5" t="str">
        <f>customer_bikes__3[[#This Row],[CONTRACT_START]]</f>
        <v>2021-10-30</v>
      </c>
      <c r="G5" t="str">
        <f>customer_bikes__3[[#This Row],[CONTRACT_END]]</f>
        <v>NULL</v>
      </c>
      <c r="H5" t="str">
        <f>customer_bikes__3[[#This Row],[ESTIMATED_DELIVERY_DATE]]</f>
        <v>2020-07-10</v>
      </c>
      <c r="I5" t="str">
        <f>customer_bikes__3[[#This Row],[DELIVERY_DATE]]</f>
        <v>2020-09-23</v>
      </c>
      <c r="J5" t="str">
        <f>customer_bikes__3[[#This Row],[SELLING_DATE]]</f>
        <v>NULL</v>
      </c>
      <c r="K5" t="str">
        <f>customer_bikes__3[[#This Row],[MODEL]]</f>
        <v>Cairon T 200 SE 500</v>
      </c>
      <c r="L5" t="str">
        <f>customer_bikes__3[[#This Row],[FRAME_REFERENCE]]</f>
        <v>20CHT200512959</v>
      </c>
      <c r="M5" t="str">
        <f>customer_bikes__3[[#This Row],[BIKE_KEY_REFERENCE]]</f>
        <v>413366</v>
      </c>
      <c r="N5" t="str">
        <f>customer_bikes__3[[#This Row],[LOCKER_REFERENCE]]</f>
        <v>ML308378</v>
      </c>
      <c r="O5" t="str">
        <f>customer_bikes__3[[#This Row],[PLATE_NUMBER]]</f>
        <v/>
      </c>
      <c r="P5" t="str">
        <f>customer_bikes__3[[#This Row],[BILLING_TYPE]]</f>
        <v>paid</v>
      </c>
      <c r="Q5" t="str">
        <f>customer_bikes__3[[#This Row],[LEASING_PRICE]]</f>
        <v>0</v>
      </c>
      <c r="R5">
        <f>customer_bikes__3[[#This Row],[SOLD_PRICE]]</f>
        <v>1478.9</v>
      </c>
      <c r="S5" t="str">
        <f>customer_bikes__3[[#This Row],[STATUS]]</f>
        <v>OK</v>
      </c>
      <c r="T5" t="str">
        <f>customer_bikes__3[[#This Row],[INSURANCE]]</f>
        <v>N</v>
      </c>
      <c r="U5">
        <f>customer_bikes__3[[#This Row],[INSURANCE_INDIVIDUAL]]</f>
        <v>0</v>
      </c>
      <c r="V5">
        <f>customer_bikes__3[[#This Row],[INSURANCE_CIVIL_RESPONSIBILITY]]</f>
        <v>0</v>
      </c>
      <c r="W5" t="str">
        <f>customer_bikes__3[[#This Row],[INSURANCE_CIVIL_RESPONSIBILITY_CONTRACT]]</f>
        <v>NULL</v>
      </c>
      <c r="X5">
        <f>customer_bikes__3[[#This Row],[BIKE_PRICE]]</f>
        <v>1470.95</v>
      </c>
      <c r="Y5" t="str">
        <f>customer_bikes__3[[#This Row],[BIKE_BUYING_DATE]]</f>
        <v>2020-10-08</v>
      </c>
      <c r="Z5">
        <f>customer_bikes__3[[#This Row],[BILLING_GROUP]]</f>
        <v>1</v>
      </c>
      <c r="AA5" t="str">
        <f>customer_bikes__3[[#This Row],[GPS_ID]]</f>
        <v/>
      </c>
      <c r="AB5" t="str">
        <f>customer_bikes__3[[#This Row],[LOCALISATION]]</f>
        <v>NULL</v>
      </c>
      <c r="AC5" t="str">
        <f>customer_bikes__3[[#This Row],[COMMENT_BILLING]]</f>
        <v>NULL</v>
      </c>
      <c r="AD5" t="str">
        <f>customer_bikes__3[[#This Row],[ADDRESS]]</f>
        <v>NULL</v>
      </c>
      <c r="AE5" t="str">
        <f>customer_bikes__3[[#This Row],[DISPLAY_GROUP]]</f>
        <v>1generic</v>
      </c>
      <c r="AG5">
        <f>customer_bikes__3[[#This Row],[TYPE]]</f>
        <v>65</v>
      </c>
      <c r="AH5">
        <f>customer_bikes__3[[#This Row],[ID_1]]</f>
        <v>12</v>
      </c>
      <c r="AI5" s="2">
        <f>customer_bikes__3[[#This Row],[HEU_MAJ]]</f>
        <v>44502.391006944446</v>
      </c>
      <c r="AJ5" s="2">
        <f>customer_bikes__3[[#This Row],[HEU_MAJ]]</f>
        <v>44502.391006944446</v>
      </c>
    </row>
    <row r="6" spans="1:36" x14ac:dyDescent="0.25">
      <c r="A6">
        <f>customer_bikes__3[[#This Row],[ID]]</f>
        <v>287</v>
      </c>
      <c r="B6" t="str">
        <f>customer_bikes__3[[#This Row],[FRAME_NUMBER]]</f>
        <v/>
      </c>
      <c r="C6" t="str">
        <f>customer_bikes__3[[#This Row],[SIZE]]</f>
        <v>M</v>
      </c>
      <c r="D6" t="str">
        <f>customer_bikes__3[[#This Row],[COLOR]]</f>
        <v/>
      </c>
      <c r="E6" t="str">
        <f>customer_bikes__3[[#This Row],[CONTRACT_TYPE]]</f>
        <v>stock</v>
      </c>
      <c r="F6" t="str">
        <f>customer_bikes__3[[#This Row],[CONTRACT_START]]</f>
        <v>NULL</v>
      </c>
      <c r="G6" t="str">
        <f>customer_bikes__3[[#This Row],[CONTRACT_END]]</f>
        <v>NULL</v>
      </c>
      <c r="H6" t="str">
        <f>customer_bikes__3[[#This Row],[ESTIMATED_DELIVERY_DATE]]</f>
        <v>2020-07-20</v>
      </c>
      <c r="I6" t="str">
        <f>customer_bikes__3[[#This Row],[DELIVERY_DATE]]</f>
        <v>2020-07-20</v>
      </c>
      <c r="J6" t="str">
        <f>customer_bikes__3[[#This Row],[SELLING_DATE]]</f>
        <v>NULL</v>
      </c>
      <c r="K6" t="str">
        <f>customer_bikes__3[[#This Row],[MODEL]]</f>
        <v xml:space="preserve"> </v>
      </c>
      <c r="L6" t="str">
        <f>customer_bikes__3[[#This Row],[FRAME_REFERENCE]]</f>
        <v>20CAT200WM10460</v>
      </c>
      <c r="M6" t="str">
        <f>customer_bikes__3[[#This Row],[BIKE_KEY_REFERENCE]]</f>
        <v/>
      </c>
      <c r="N6" t="str">
        <f>customer_bikes__3[[#This Row],[LOCKER_REFERENCE]]</f>
        <v>365454</v>
      </c>
      <c r="O6" t="str">
        <f>customer_bikes__3[[#This Row],[PLATE_NUMBER]]</f>
        <v/>
      </c>
      <c r="P6" t="str">
        <f>customer_bikes__3[[#This Row],[BILLING_TYPE]]</f>
        <v>paid</v>
      </c>
      <c r="Q6" t="str">
        <f>customer_bikes__3[[#This Row],[LEASING_PRICE]]</f>
        <v>0</v>
      </c>
      <c r="R6">
        <f>customer_bikes__3[[#This Row],[SOLD_PRICE]]</f>
        <v>0</v>
      </c>
      <c r="S6" t="str">
        <f>customer_bikes__3[[#This Row],[STATUS]]</f>
        <v>OK</v>
      </c>
      <c r="T6" t="str">
        <f>customer_bikes__3[[#This Row],[INSURANCE]]</f>
        <v>N</v>
      </c>
      <c r="U6">
        <f>customer_bikes__3[[#This Row],[INSURANCE_INDIVIDUAL]]</f>
        <v>0</v>
      </c>
      <c r="V6">
        <f>customer_bikes__3[[#This Row],[INSURANCE_CIVIL_RESPONSIBILITY]]</f>
        <v>0</v>
      </c>
      <c r="W6" t="str">
        <f>customer_bikes__3[[#This Row],[INSURANCE_CIVIL_RESPONSIBILITY_CONTRACT]]</f>
        <v>NULL</v>
      </c>
      <c r="X6">
        <f>customer_bikes__3[[#This Row],[BIKE_PRICE]]</f>
        <v>1470.95</v>
      </c>
      <c r="Y6" t="str">
        <f>customer_bikes__3[[#This Row],[BIKE_BUYING_DATE]]</f>
        <v>2019-10-08</v>
      </c>
      <c r="Z6">
        <f>customer_bikes__3[[#This Row],[BILLING_GROUP]]</f>
        <v>1</v>
      </c>
      <c r="AA6" t="str">
        <f>customer_bikes__3[[#This Row],[GPS_ID]]</f>
        <v/>
      </c>
      <c r="AB6" t="str">
        <f>customer_bikes__3[[#This Row],[LOCALISATION]]</f>
        <v>KAMEO</v>
      </c>
      <c r="AC6" t="str">
        <f>customer_bikes__3[[#This Row],[COMMENT_BILLING]]</f>
        <v>NULL</v>
      </c>
      <c r="AD6" t="str">
        <f>customer_bikes__3[[#This Row],[ADDRESS]]</f>
        <v>NULL</v>
      </c>
      <c r="AE6" t="str">
        <f>customer_bikes__3[[#This Row],[DISPLAY_GROUP]]</f>
        <v>1generic</v>
      </c>
      <c r="AG6">
        <f>customer_bikes__3[[#This Row],[TYPE]]</f>
        <v>63</v>
      </c>
      <c r="AH6">
        <f>customer_bikes__3[[#This Row],[ID_1]]</f>
        <v>12</v>
      </c>
      <c r="AI6" s="2">
        <f>customer_bikes__3[[#This Row],[HEU_MAJ]]</f>
        <v>44552.695879629631</v>
      </c>
      <c r="AJ6" s="2">
        <f>customer_bikes__3[[#This Row],[HEU_MAJ]]</f>
        <v>44552.695879629631</v>
      </c>
    </row>
    <row r="7" spans="1:36" x14ac:dyDescent="0.25">
      <c r="A7">
        <f>customer_bikes__3[[#This Row],[ID]]</f>
        <v>378</v>
      </c>
      <c r="B7" t="str">
        <f>customer_bikes__3[[#This Row],[FRAME_NUMBER]]</f>
        <v/>
      </c>
      <c r="C7" t="str">
        <f>customer_bikes__3[[#This Row],[SIZE]]</f>
        <v>M</v>
      </c>
      <c r="D7" t="str">
        <f>customer_bikes__3[[#This Row],[COLOR]]</f>
        <v>Bleu mat/noir</v>
      </c>
      <c r="E7" t="str">
        <f>customer_bikes__3[[#This Row],[CONTRACT_TYPE]]</f>
        <v>order</v>
      </c>
      <c r="F7" t="str">
        <f>customer_bikes__3[[#This Row],[CONTRACT_START]]</f>
        <v>NULL</v>
      </c>
      <c r="G7" t="str">
        <f>customer_bikes__3[[#This Row],[CONTRACT_END]]</f>
        <v>NULL</v>
      </c>
      <c r="H7" t="str">
        <f>customer_bikes__3[[#This Row],[ESTIMATED_DELIVERY_DATE]]</f>
        <v>NULL</v>
      </c>
      <c r="I7" t="str">
        <f>customer_bikes__3[[#This Row],[DELIVERY_DATE]]</f>
        <v>0000-00-00</v>
      </c>
      <c r="J7" t="str">
        <f>customer_bikes__3[[#This Row],[SELLING_DATE]]</f>
        <v>NULL</v>
      </c>
      <c r="K7" t="str">
        <f>customer_bikes__3[[#This Row],[MODEL]]</f>
        <v>Sapric Dry 6</v>
      </c>
      <c r="L7" t="str">
        <f>customer_bikes__3[[#This Row],[FRAME_REFERENCE]]</f>
        <v>-</v>
      </c>
      <c r="M7" t="str">
        <f>customer_bikes__3[[#This Row],[BIKE_KEY_REFERENCE]]</f>
        <v>NULL</v>
      </c>
      <c r="N7" t="str">
        <f>customer_bikes__3[[#This Row],[LOCKER_REFERENCE]]</f>
        <v>NULL</v>
      </c>
      <c r="O7" t="str">
        <f>customer_bikes__3[[#This Row],[PLATE_NUMBER]]</f>
        <v>NULL</v>
      </c>
      <c r="P7" t="str">
        <f>customer_bikes__3[[#This Row],[BILLING_TYPE]]</f>
        <v/>
      </c>
      <c r="Q7" t="str">
        <f>customer_bikes__3[[#This Row],[LEASING_PRICE]]</f>
        <v>NULL</v>
      </c>
      <c r="R7">
        <f>customer_bikes__3[[#This Row],[SOLD_PRICE]]</f>
        <v>0</v>
      </c>
      <c r="S7" t="str">
        <f>customer_bikes__3[[#This Row],[STATUS]]</f>
        <v>OK</v>
      </c>
      <c r="T7" t="str">
        <f>customer_bikes__3[[#This Row],[INSURANCE]]</f>
        <v>N</v>
      </c>
      <c r="U7">
        <f>customer_bikes__3[[#This Row],[INSURANCE_INDIVIDUAL]]</f>
        <v>0</v>
      </c>
      <c r="V7">
        <f>customer_bikes__3[[#This Row],[INSURANCE_CIVIL_RESPONSIBILITY]]</f>
        <v>0</v>
      </c>
      <c r="W7" t="str">
        <f>customer_bikes__3[[#This Row],[INSURANCE_CIVIL_RESPONSIBILITY_CONTRACT]]</f>
        <v>NULL</v>
      </c>
      <c r="X7">
        <f>customer_bikes__3[[#This Row],[BIKE_PRICE]]</f>
        <v>1559.75</v>
      </c>
      <c r="Y7" t="str">
        <f>customer_bikes__3[[#This Row],[BIKE_BUYING_DATE]]</f>
        <v>0000-00-00</v>
      </c>
      <c r="Z7">
        <f>customer_bikes__3[[#This Row],[BILLING_GROUP]]</f>
        <v>1</v>
      </c>
      <c r="AA7" t="str">
        <f>customer_bikes__3[[#This Row],[GPS_ID]]</f>
        <v>NULL</v>
      </c>
      <c r="AB7" t="str">
        <f>customer_bikes__3[[#This Row],[LOCALISATION]]</f>
        <v>NULL</v>
      </c>
      <c r="AC7" t="str">
        <f>customer_bikes__3[[#This Row],[COMMENT_BILLING]]</f>
        <v>NULL</v>
      </c>
      <c r="AD7" t="str">
        <f>customer_bikes__3[[#This Row],[ADDRESS]]</f>
        <v>NULL</v>
      </c>
      <c r="AE7" t="str">
        <f>customer_bikes__3[[#This Row],[DISPLAY_GROUP]]</f>
        <v>1generic</v>
      </c>
      <c r="AG7">
        <f>customer_bikes__3[[#This Row],[TYPE]]</f>
        <v>194</v>
      </c>
      <c r="AH7">
        <f>customer_bikes__3[[#This Row],[ID_1]]</f>
        <v>12</v>
      </c>
      <c r="AI7" s="2">
        <f>customer_bikes__3[[#This Row],[HEU_MAJ]]</f>
        <v>44153.420277777775</v>
      </c>
      <c r="AJ7" s="2">
        <f>customer_bikes__3[[#This Row],[HEU_MAJ]]</f>
        <v>44153.420277777775</v>
      </c>
    </row>
    <row r="8" spans="1:36" x14ac:dyDescent="0.25">
      <c r="A8">
        <f>customer_bikes__3[[#This Row],[ID]]</f>
        <v>379</v>
      </c>
      <c r="B8" t="str">
        <f>customer_bikes__3[[#This Row],[FRAME_NUMBER]]</f>
        <v/>
      </c>
      <c r="C8" t="str">
        <f>customer_bikes__3[[#This Row],[SIZE]]</f>
        <v>M</v>
      </c>
      <c r="D8" t="str">
        <f>customer_bikes__3[[#This Row],[COLOR]]</f>
        <v>Blanc</v>
      </c>
      <c r="E8" t="str">
        <f>customer_bikes__3[[#This Row],[CONTRACT_TYPE]]</f>
        <v>order</v>
      </c>
      <c r="F8" t="str">
        <f>customer_bikes__3[[#This Row],[CONTRACT_START]]</f>
        <v>NULL</v>
      </c>
      <c r="G8" t="str">
        <f>customer_bikes__3[[#This Row],[CONTRACT_END]]</f>
        <v>NULL</v>
      </c>
      <c r="H8" t="str">
        <f>customer_bikes__3[[#This Row],[ESTIMATED_DELIVERY_DATE]]</f>
        <v>NULL</v>
      </c>
      <c r="I8" t="str">
        <f>customer_bikes__3[[#This Row],[DELIVERY_DATE]]</f>
        <v>0000-00-00</v>
      </c>
      <c r="J8" t="str">
        <f>customer_bikes__3[[#This Row],[SELLING_DATE]]</f>
        <v>NULL</v>
      </c>
      <c r="K8" t="str">
        <f>customer_bikes__3[[#This Row],[MODEL]]</f>
        <v>Victoria eTrekking 8,8</v>
      </c>
      <c r="L8" t="str">
        <f>customer_bikes__3[[#This Row],[FRAME_REFERENCE]]</f>
        <v>-</v>
      </c>
      <c r="M8" t="str">
        <f>customer_bikes__3[[#This Row],[BIKE_KEY_REFERENCE]]</f>
        <v>NULL</v>
      </c>
      <c r="N8" t="str">
        <f>customer_bikes__3[[#This Row],[LOCKER_REFERENCE]]</f>
        <v>NULL</v>
      </c>
      <c r="O8" t="str">
        <f>customer_bikes__3[[#This Row],[PLATE_NUMBER]]</f>
        <v>NULL</v>
      </c>
      <c r="P8" t="str">
        <f>customer_bikes__3[[#This Row],[BILLING_TYPE]]</f>
        <v/>
      </c>
      <c r="Q8" t="str">
        <f>customer_bikes__3[[#This Row],[LEASING_PRICE]]</f>
        <v>NULL</v>
      </c>
      <c r="R8">
        <f>customer_bikes__3[[#This Row],[SOLD_PRICE]]</f>
        <v>0</v>
      </c>
      <c r="S8" t="str">
        <f>customer_bikes__3[[#This Row],[STATUS]]</f>
        <v>OK</v>
      </c>
      <c r="T8" t="str">
        <f>customer_bikes__3[[#This Row],[INSURANCE]]</f>
        <v>N</v>
      </c>
      <c r="U8">
        <f>customer_bikes__3[[#This Row],[INSURANCE_INDIVIDUAL]]</f>
        <v>0</v>
      </c>
      <c r="V8">
        <f>customer_bikes__3[[#This Row],[INSURANCE_CIVIL_RESPONSIBILITY]]</f>
        <v>0</v>
      </c>
      <c r="W8" t="str">
        <f>customer_bikes__3[[#This Row],[INSURANCE_CIVIL_RESPONSIBILITY_CONTRACT]]</f>
        <v>NULL</v>
      </c>
      <c r="X8">
        <f>customer_bikes__3[[#This Row],[BIKE_PRICE]]</f>
        <v>1619.26</v>
      </c>
      <c r="Y8" t="str">
        <f>customer_bikes__3[[#This Row],[BIKE_BUYING_DATE]]</f>
        <v>0000-00-00</v>
      </c>
      <c r="Z8">
        <f>customer_bikes__3[[#This Row],[BILLING_GROUP]]</f>
        <v>1</v>
      </c>
      <c r="AA8" t="str">
        <f>customer_bikes__3[[#This Row],[GPS_ID]]</f>
        <v>NULL</v>
      </c>
      <c r="AB8" t="str">
        <f>customer_bikes__3[[#This Row],[LOCALISATION]]</f>
        <v>NULL</v>
      </c>
      <c r="AC8" t="str">
        <f>customer_bikes__3[[#This Row],[COMMENT_BILLING]]</f>
        <v>NULL</v>
      </c>
      <c r="AD8" t="str">
        <f>customer_bikes__3[[#This Row],[ADDRESS]]</f>
        <v>NULL</v>
      </c>
      <c r="AE8" t="str">
        <f>customer_bikes__3[[#This Row],[DISPLAY_GROUP]]</f>
        <v>1generic</v>
      </c>
      <c r="AG8">
        <f>customer_bikes__3[[#This Row],[TYPE]]</f>
        <v>151</v>
      </c>
      <c r="AH8">
        <f>customer_bikes__3[[#This Row],[ID_1]]</f>
        <v>12</v>
      </c>
      <c r="AI8" s="2">
        <f>customer_bikes__3[[#This Row],[HEU_MAJ]]</f>
        <v>44129.795370370368</v>
      </c>
      <c r="AJ8" s="2">
        <f>customer_bikes__3[[#This Row],[HEU_MAJ]]</f>
        <v>44129.795370370368</v>
      </c>
    </row>
    <row r="9" spans="1:36" x14ac:dyDescent="0.25">
      <c r="A9">
        <f>customer_bikes__3[[#This Row],[ID]]</f>
        <v>380</v>
      </c>
      <c r="B9" t="str">
        <f>customer_bikes__3[[#This Row],[FRAME_NUMBER]]</f>
        <v/>
      </c>
      <c r="C9" t="str">
        <f>customer_bikes__3[[#This Row],[SIZE]]</f>
        <v>-</v>
      </c>
      <c r="D9" t="str">
        <f>customer_bikes__3[[#This Row],[COLOR]]</f>
        <v>Bleu</v>
      </c>
      <c r="E9" t="str">
        <f>customer_bikes__3[[#This Row],[CONTRACT_TYPE]]</f>
        <v>order</v>
      </c>
      <c r="F9" t="str">
        <f>customer_bikes__3[[#This Row],[CONTRACT_START]]</f>
        <v>NULL</v>
      </c>
      <c r="G9" t="str">
        <f>customer_bikes__3[[#This Row],[CONTRACT_END]]</f>
        <v>NULL</v>
      </c>
      <c r="H9" t="str">
        <f>customer_bikes__3[[#This Row],[ESTIMATED_DELIVERY_DATE]]</f>
        <v>NULL</v>
      </c>
      <c r="I9" t="str">
        <f>customer_bikes__3[[#This Row],[DELIVERY_DATE]]</f>
        <v>0000-00-00</v>
      </c>
      <c r="J9" t="str">
        <f>customer_bikes__3[[#This Row],[SELLING_DATE]]</f>
        <v>NULL</v>
      </c>
      <c r="K9" t="str">
        <f>customer_bikes__3[[#This Row],[MODEL]]</f>
        <v>E folding 7,1</v>
      </c>
      <c r="L9" t="str">
        <f>customer_bikes__3[[#This Row],[FRAME_REFERENCE]]</f>
        <v>-</v>
      </c>
      <c r="M9" t="str">
        <f>customer_bikes__3[[#This Row],[BIKE_KEY_REFERENCE]]</f>
        <v>NULL</v>
      </c>
      <c r="N9" t="str">
        <f>customer_bikes__3[[#This Row],[LOCKER_REFERENCE]]</f>
        <v>NULL</v>
      </c>
      <c r="O9" t="str">
        <f>customer_bikes__3[[#This Row],[PLATE_NUMBER]]</f>
        <v>NULL</v>
      </c>
      <c r="P9" t="str">
        <f>customer_bikes__3[[#This Row],[BILLING_TYPE]]</f>
        <v/>
      </c>
      <c r="Q9" t="str">
        <f>customer_bikes__3[[#This Row],[LEASING_PRICE]]</f>
        <v>NULL</v>
      </c>
      <c r="R9">
        <f>customer_bikes__3[[#This Row],[SOLD_PRICE]]</f>
        <v>0</v>
      </c>
      <c r="S9" t="str">
        <f>customer_bikes__3[[#This Row],[STATUS]]</f>
        <v>OK</v>
      </c>
      <c r="T9" t="str">
        <f>customer_bikes__3[[#This Row],[INSURANCE]]</f>
        <v>N</v>
      </c>
      <c r="U9">
        <f>customer_bikes__3[[#This Row],[INSURANCE_INDIVIDUAL]]</f>
        <v>0</v>
      </c>
      <c r="V9">
        <f>customer_bikes__3[[#This Row],[INSURANCE_CIVIL_RESPONSIBILITY]]</f>
        <v>0</v>
      </c>
      <c r="W9" t="str">
        <f>customer_bikes__3[[#This Row],[INSURANCE_CIVIL_RESPONSIBILITY_CONTRACT]]</f>
        <v>NULL</v>
      </c>
      <c r="X9">
        <f>customer_bikes__3[[#This Row],[BIKE_PRICE]]</f>
        <v>1712</v>
      </c>
      <c r="Y9" t="str">
        <f>customer_bikes__3[[#This Row],[BIKE_BUYING_DATE]]</f>
        <v>0000-00-00</v>
      </c>
      <c r="Z9">
        <f>customer_bikes__3[[#This Row],[BILLING_GROUP]]</f>
        <v>1</v>
      </c>
      <c r="AA9" t="str">
        <f>customer_bikes__3[[#This Row],[GPS_ID]]</f>
        <v>NULL</v>
      </c>
      <c r="AB9" t="str">
        <f>customer_bikes__3[[#This Row],[LOCALISATION]]</f>
        <v>NULL</v>
      </c>
      <c r="AC9" t="str">
        <f>customer_bikes__3[[#This Row],[COMMENT_BILLING]]</f>
        <v>NULL</v>
      </c>
      <c r="AD9" t="str">
        <f>customer_bikes__3[[#This Row],[ADDRESS]]</f>
        <v>NULL</v>
      </c>
      <c r="AE9" t="str">
        <f>customer_bikes__3[[#This Row],[DISPLAY_GROUP]]</f>
        <v>1generic</v>
      </c>
      <c r="AG9">
        <f>customer_bikes__3[[#This Row],[TYPE]]</f>
        <v>220</v>
      </c>
      <c r="AH9">
        <f>customer_bikes__3[[#This Row],[ID_1]]</f>
        <v>12</v>
      </c>
      <c r="AI9" s="2">
        <f>customer_bikes__3[[#This Row],[HEU_MAJ]]</f>
        <v>44129.795555555553</v>
      </c>
      <c r="AJ9" s="2">
        <f>customer_bikes__3[[#This Row],[HEU_MAJ]]</f>
        <v>44129.795555555553</v>
      </c>
    </row>
    <row r="10" spans="1:36" x14ac:dyDescent="0.25">
      <c r="A10">
        <f>customer_bikes__3[[#This Row],[ID]]</f>
        <v>381</v>
      </c>
      <c r="B10" t="str">
        <f>customer_bikes__3[[#This Row],[FRAME_NUMBER]]</f>
        <v/>
      </c>
      <c r="C10" t="str">
        <f>customer_bikes__3[[#This Row],[SIZE]]</f>
        <v>-</v>
      </c>
      <c r="D10" t="str">
        <f>customer_bikes__3[[#This Row],[COLOR]]</f>
        <v>Bleu</v>
      </c>
      <c r="E10" t="str">
        <f>customer_bikes__3[[#This Row],[CONTRACT_TYPE]]</f>
        <v>order</v>
      </c>
      <c r="F10" t="str">
        <f>customer_bikes__3[[#This Row],[CONTRACT_START]]</f>
        <v>NULL</v>
      </c>
      <c r="G10" t="str">
        <f>customer_bikes__3[[#This Row],[CONTRACT_END]]</f>
        <v>NULL</v>
      </c>
      <c r="H10" t="str">
        <f>customer_bikes__3[[#This Row],[ESTIMATED_DELIVERY_DATE]]</f>
        <v>NULL</v>
      </c>
      <c r="I10" t="str">
        <f>customer_bikes__3[[#This Row],[DELIVERY_DATE]]</f>
        <v>0000-00-00</v>
      </c>
      <c r="J10" t="str">
        <f>customer_bikes__3[[#This Row],[SELLING_DATE]]</f>
        <v>NULL</v>
      </c>
      <c r="K10" t="str">
        <f>customer_bikes__3[[#This Row],[MODEL]]</f>
        <v>E folding 7,1</v>
      </c>
      <c r="L10" t="str">
        <f>customer_bikes__3[[#This Row],[FRAME_REFERENCE]]</f>
        <v>-</v>
      </c>
      <c r="M10" t="str">
        <f>customer_bikes__3[[#This Row],[BIKE_KEY_REFERENCE]]</f>
        <v>NULL</v>
      </c>
      <c r="N10" t="str">
        <f>customer_bikes__3[[#This Row],[LOCKER_REFERENCE]]</f>
        <v>NULL</v>
      </c>
      <c r="O10" t="str">
        <f>customer_bikes__3[[#This Row],[PLATE_NUMBER]]</f>
        <v>NULL</v>
      </c>
      <c r="P10" t="str">
        <f>customer_bikes__3[[#This Row],[BILLING_TYPE]]</f>
        <v/>
      </c>
      <c r="Q10" t="str">
        <f>customer_bikes__3[[#This Row],[LEASING_PRICE]]</f>
        <v>NULL</v>
      </c>
      <c r="R10">
        <f>customer_bikes__3[[#This Row],[SOLD_PRICE]]</f>
        <v>0</v>
      </c>
      <c r="S10" t="str">
        <f>customer_bikes__3[[#This Row],[STATUS]]</f>
        <v>OK</v>
      </c>
      <c r="T10" t="str">
        <f>customer_bikes__3[[#This Row],[INSURANCE]]</f>
        <v>N</v>
      </c>
      <c r="U10">
        <f>customer_bikes__3[[#This Row],[INSURANCE_INDIVIDUAL]]</f>
        <v>0</v>
      </c>
      <c r="V10">
        <f>customer_bikes__3[[#This Row],[INSURANCE_CIVIL_RESPONSIBILITY]]</f>
        <v>0</v>
      </c>
      <c r="W10" t="str">
        <f>customer_bikes__3[[#This Row],[INSURANCE_CIVIL_RESPONSIBILITY_CONTRACT]]</f>
        <v>NULL</v>
      </c>
      <c r="X10">
        <f>customer_bikes__3[[#This Row],[BIKE_PRICE]]</f>
        <v>1712</v>
      </c>
      <c r="Y10" t="str">
        <f>customer_bikes__3[[#This Row],[BIKE_BUYING_DATE]]</f>
        <v>0000-00-00</v>
      </c>
      <c r="Z10">
        <f>customer_bikes__3[[#This Row],[BILLING_GROUP]]</f>
        <v>1</v>
      </c>
      <c r="AA10" t="str">
        <f>customer_bikes__3[[#This Row],[GPS_ID]]</f>
        <v>NULL</v>
      </c>
      <c r="AB10" t="str">
        <f>customer_bikes__3[[#This Row],[LOCALISATION]]</f>
        <v>NULL</v>
      </c>
      <c r="AC10" t="str">
        <f>customer_bikes__3[[#This Row],[COMMENT_BILLING]]</f>
        <v>NULL</v>
      </c>
      <c r="AD10" t="str">
        <f>customer_bikes__3[[#This Row],[ADDRESS]]</f>
        <v>NULL</v>
      </c>
      <c r="AE10" t="str">
        <f>customer_bikes__3[[#This Row],[DISPLAY_GROUP]]</f>
        <v>1generic</v>
      </c>
      <c r="AG10">
        <f>customer_bikes__3[[#This Row],[TYPE]]</f>
        <v>220</v>
      </c>
      <c r="AH10">
        <f>customer_bikes__3[[#This Row],[ID_1]]</f>
        <v>12</v>
      </c>
      <c r="AI10" s="2">
        <f>customer_bikes__3[[#This Row],[HEU_MAJ]]</f>
        <v>44129.795682870368</v>
      </c>
      <c r="AJ10" s="2">
        <f>customer_bikes__3[[#This Row],[HEU_MAJ]]</f>
        <v>44129.795682870368</v>
      </c>
    </row>
    <row r="11" spans="1:36" x14ac:dyDescent="0.25">
      <c r="A11">
        <f>customer_bikes__3[[#This Row],[ID]]</f>
        <v>393</v>
      </c>
      <c r="B11" t="str">
        <f>customer_bikes__3[[#This Row],[FRAME_NUMBER]]</f>
        <v/>
      </c>
      <c r="C11" t="str">
        <f>customer_bikes__3[[#This Row],[SIZE]]</f>
        <v>-</v>
      </c>
      <c r="D11" t="str">
        <f>customer_bikes__3[[#This Row],[COLOR]]</f>
        <v>Black Matt/Grey</v>
      </c>
      <c r="E11" t="str">
        <f>customer_bikes__3[[#This Row],[CONTRACT_TYPE]]</f>
        <v>order</v>
      </c>
      <c r="F11" t="str">
        <f>customer_bikes__3[[#This Row],[CONTRACT_START]]</f>
        <v>NULL</v>
      </c>
      <c r="G11" t="str">
        <f>customer_bikes__3[[#This Row],[CONTRACT_END]]</f>
        <v>NULL</v>
      </c>
      <c r="H11" t="str">
        <f>customer_bikes__3[[#This Row],[ESTIMATED_DELIVERY_DATE]]</f>
        <v>NULL</v>
      </c>
      <c r="I11" t="str">
        <f>customer_bikes__3[[#This Row],[DELIVERY_DATE]]</f>
        <v>2020-10-30</v>
      </c>
      <c r="J11" t="str">
        <f>customer_bikes__3[[#This Row],[SELLING_DATE]]</f>
        <v>NULL</v>
      </c>
      <c r="K11" t="str">
        <f>customer_bikes__3[[#This Row],[MODEL]]</f>
        <v>eManufaktur 12,9</v>
      </c>
      <c r="L11" t="str">
        <f>customer_bikes__3[[#This Row],[FRAME_REFERENCE]]</f>
        <v>TBC</v>
      </c>
      <c r="M11" t="str">
        <f>customer_bikes__3[[#This Row],[BIKE_KEY_REFERENCE]]</f>
        <v>NULL</v>
      </c>
      <c r="N11" t="str">
        <f>customer_bikes__3[[#This Row],[LOCKER_REFERENCE]]</f>
        <v>TBC</v>
      </c>
      <c r="O11" t="str">
        <f>customer_bikes__3[[#This Row],[PLATE_NUMBER]]</f>
        <v>NULL</v>
      </c>
      <c r="P11" t="str">
        <f>customer_bikes__3[[#This Row],[BILLING_TYPE]]</f>
        <v/>
      </c>
      <c r="Q11" t="str">
        <f>customer_bikes__3[[#This Row],[LEASING_PRICE]]</f>
        <v>NULL</v>
      </c>
      <c r="R11">
        <f>customer_bikes__3[[#This Row],[SOLD_PRICE]]</f>
        <v>0</v>
      </c>
      <c r="S11" t="str">
        <f>customer_bikes__3[[#This Row],[STATUS]]</f>
        <v>OK</v>
      </c>
      <c r="T11" t="str">
        <f>customer_bikes__3[[#This Row],[INSURANCE]]</f>
        <v>N</v>
      </c>
      <c r="U11">
        <f>customer_bikes__3[[#This Row],[INSURANCE_INDIVIDUAL]]</f>
        <v>0</v>
      </c>
      <c r="V11">
        <f>customer_bikes__3[[#This Row],[INSURANCE_CIVIL_RESPONSIBILITY]]</f>
        <v>0</v>
      </c>
      <c r="W11" t="str">
        <f>customer_bikes__3[[#This Row],[INSURANCE_CIVIL_RESPONSIBILITY_CONTRACT]]</f>
        <v>NULL</v>
      </c>
      <c r="X11">
        <f>customer_bikes__3[[#This Row],[BIKE_PRICE]]</f>
        <v>2100.8000000000002</v>
      </c>
      <c r="Y11" t="str">
        <f>customer_bikes__3[[#This Row],[BIKE_BUYING_DATE]]</f>
        <v>2020-10-30</v>
      </c>
      <c r="Z11">
        <f>customer_bikes__3[[#This Row],[BILLING_GROUP]]</f>
        <v>1</v>
      </c>
      <c r="AA11" t="str">
        <f>customer_bikes__3[[#This Row],[GPS_ID]]</f>
        <v>NULL</v>
      </c>
      <c r="AB11" t="str">
        <f>customer_bikes__3[[#This Row],[LOCALISATION]]</f>
        <v>NULL</v>
      </c>
      <c r="AC11" t="str">
        <f>customer_bikes__3[[#This Row],[COMMENT_BILLING]]</f>
        <v>NULL</v>
      </c>
      <c r="AD11" t="str">
        <f>customer_bikes__3[[#This Row],[ADDRESS]]</f>
        <v>NULL</v>
      </c>
      <c r="AE11" t="str">
        <f>customer_bikes__3[[#This Row],[DISPLAY_GROUP]]</f>
        <v>1generic</v>
      </c>
      <c r="AG11">
        <f>customer_bikes__3[[#This Row],[TYPE]]</f>
        <v>195</v>
      </c>
      <c r="AH11">
        <f>customer_bikes__3[[#This Row],[ID_1]]</f>
        <v>12</v>
      </c>
      <c r="AI11" s="2">
        <f>customer_bikes__3[[#This Row],[HEU_MAJ]]</f>
        <v>44134.532037037039</v>
      </c>
      <c r="AJ11" s="2">
        <f>customer_bikes__3[[#This Row],[HEU_MAJ]]</f>
        <v>44134.532037037039</v>
      </c>
    </row>
    <row r="12" spans="1:36" x14ac:dyDescent="0.25">
      <c r="A12">
        <f>customer_bikes__3[[#This Row],[ID]]</f>
        <v>408</v>
      </c>
      <c r="B12" t="str">
        <f>customer_bikes__3[[#This Row],[FRAME_NUMBER]]</f>
        <v/>
      </c>
      <c r="C12" t="str">
        <f>customer_bikes__3[[#This Row],[SIZE]]</f>
        <v>L</v>
      </c>
      <c r="D12" t="str">
        <f>customer_bikes__3[[#This Row],[COLOR]]</f>
        <v>Bleu/Noir</v>
      </c>
      <c r="E12" t="str">
        <f>customer_bikes__3[[#This Row],[CONTRACT_TYPE]]</f>
        <v>leasing</v>
      </c>
      <c r="F12" t="str">
        <f>customer_bikes__3[[#This Row],[CONTRACT_START]]</f>
        <v>2021-08-27</v>
      </c>
      <c r="G12" t="str">
        <f>customer_bikes__3[[#This Row],[CONTRACT_END]]</f>
        <v>2024-08-27</v>
      </c>
      <c r="H12" t="str">
        <f>customer_bikes__3[[#This Row],[ESTIMATED_DELIVERY_DATE]]</f>
        <v>2021-06-30</v>
      </c>
      <c r="I12" t="str">
        <f>customer_bikes__3[[#This Row],[DELIVERY_DATE]]</f>
        <v>2021-06-04</v>
      </c>
      <c r="J12" t="str">
        <f>customer_bikes__3[[#This Row],[SELLING_DATE]]</f>
        <v>NULL</v>
      </c>
      <c r="K12" t="str">
        <f>customer_bikes__3[[#This Row],[MODEL]]</f>
        <v>Xyron S 527</v>
      </c>
      <c r="L12" t="str">
        <f>customer_bikes__3[[#This Row],[FRAME_REFERENCE]]</f>
        <v>SCW211200009122</v>
      </c>
      <c r="M12" t="str">
        <f>customer_bikes__3[[#This Row],[BIKE_KEY_REFERENCE]]</f>
        <v/>
      </c>
      <c r="N12" t="str">
        <f>customer_bikes__3[[#This Row],[LOCKER_REFERENCE]]</f>
        <v>-</v>
      </c>
      <c r="O12" t="str">
        <f>customer_bikes__3[[#This Row],[PLATE_NUMBER]]</f>
        <v/>
      </c>
      <c r="P12" t="str">
        <f>customer_bikes__3[[#This Row],[BILLING_TYPE]]</f>
        <v>monthly</v>
      </c>
      <c r="Q12" t="str">
        <f>customer_bikes__3[[#This Row],[LEASING_PRICE]]</f>
        <v>170</v>
      </c>
      <c r="R12">
        <f>customer_bikes__3[[#This Row],[SOLD_PRICE]]</f>
        <v>0</v>
      </c>
      <c r="S12" t="str">
        <f>customer_bikes__3[[#This Row],[STATUS]]</f>
        <v>OK</v>
      </c>
      <c r="T12" t="str">
        <f>customer_bikes__3[[#This Row],[INSURANCE]]</f>
        <v>Y</v>
      </c>
      <c r="U12">
        <f>customer_bikes__3[[#This Row],[INSURANCE_INDIVIDUAL]]</f>
        <v>0</v>
      </c>
      <c r="V12">
        <f>customer_bikes__3[[#This Row],[INSURANCE_CIVIL_RESPONSIBILITY]]</f>
        <v>0</v>
      </c>
      <c r="W12" t="str">
        <f>customer_bikes__3[[#This Row],[INSURANCE_CIVIL_RESPONSIBILITY_CONTRACT]]</f>
        <v>NULL</v>
      </c>
      <c r="X12">
        <f>customer_bikes__3[[#This Row],[BIKE_PRICE]]</f>
        <v>3143</v>
      </c>
      <c r="Y12" t="str">
        <f>customer_bikes__3[[#This Row],[BIKE_BUYING_DATE]]</f>
        <v>2020-09-30</v>
      </c>
      <c r="Z12">
        <f>customer_bikes__3[[#This Row],[BILLING_GROUP]]</f>
        <v>1</v>
      </c>
      <c r="AA12" t="str">
        <f>customer_bikes__3[[#This Row],[GPS_ID]]</f>
        <v/>
      </c>
      <c r="AB12" t="str">
        <f>customer_bikes__3[[#This Row],[LOCALISATION]]</f>
        <v>Sauveniere</v>
      </c>
      <c r="AC12" t="str">
        <f>customer_bikes__3[[#This Row],[COMMENT_BILLING]]</f>
        <v>NULL</v>
      </c>
      <c r="AD12" t="str">
        <f>customer_bikes__3[[#This Row],[ADDRESS]]</f>
        <v>NULL</v>
      </c>
      <c r="AE12" t="str">
        <f>customer_bikes__3[[#This Row],[DISPLAY_GROUP]]</f>
        <v>1generic</v>
      </c>
      <c r="AG12">
        <f>customer_bikes__3[[#This Row],[TYPE]]</f>
        <v>347</v>
      </c>
      <c r="AH12">
        <f>customer_bikes__3[[#This Row],[ID_1]]</f>
        <v>404</v>
      </c>
      <c r="AI12" s="2">
        <f>customer_bikes__3[[#This Row],[HEU_MAJ]]</f>
        <v>44441.418981481482</v>
      </c>
      <c r="AJ12" s="2">
        <f>customer_bikes__3[[#This Row],[HEU_MAJ]]</f>
        <v>44441.418981481482</v>
      </c>
    </row>
    <row r="13" spans="1:36" x14ac:dyDescent="0.25">
      <c r="A13">
        <f>customer_bikes__3[[#This Row],[ID]]</f>
        <v>414</v>
      </c>
      <c r="B13" t="str">
        <f>customer_bikes__3[[#This Row],[FRAME_NUMBER]]</f>
        <v/>
      </c>
      <c r="C13" t="str">
        <f>customer_bikes__3[[#This Row],[SIZE]]</f>
        <v>unique</v>
      </c>
      <c r="D13" t="str">
        <f>customer_bikes__3[[#This Row],[COLOR]]</f>
        <v>NULL</v>
      </c>
      <c r="E13" t="str">
        <f>customer_bikes__3[[#This Row],[CONTRACT_TYPE]]</f>
        <v>order</v>
      </c>
      <c r="F13" t="str">
        <f>customer_bikes__3[[#This Row],[CONTRACT_START]]</f>
        <v>NULL</v>
      </c>
      <c r="G13" t="str">
        <f>customer_bikes__3[[#This Row],[CONTRACT_END]]</f>
        <v>NULL</v>
      </c>
      <c r="H13" t="str">
        <f>customer_bikes__3[[#This Row],[ESTIMATED_DELIVERY_DATE]]</f>
        <v>NULL</v>
      </c>
      <c r="I13" t="str">
        <f>customer_bikes__3[[#This Row],[DELIVERY_DATE]]</f>
        <v>0000-00-00</v>
      </c>
      <c r="J13" t="str">
        <f>customer_bikes__3[[#This Row],[SELLING_DATE]]</f>
        <v>NULL</v>
      </c>
      <c r="K13" t="str">
        <f>customer_bikes__3[[#This Row],[MODEL]]</f>
        <v>Folding Bike Power</v>
      </c>
      <c r="L13" t="str">
        <f>customer_bikes__3[[#This Row],[FRAME_REFERENCE]]</f>
        <v>-</v>
      </c>
      <c r="M13" t="str">
        <f>customer_bikes__3[[#This Row],[BIKE_KEY_REFERENCE]]</f>
        <v>NULL</v>
      </c>
      <c r="N13" t="str">
        <f>customer_bikes__3[[#This Row],[LOCKER_REFERENCE]]</f>
        <v>NULL</v>
      </c>
      <c r="O13" t="str">
        <f>customer_bikes__3[[#This Row],[PLATE_NUMBER]]</f>
        <v>NULL</v>
      </c>
      <c r="P13" t="str">
        <f>customer_bikes__3[[#This Row],[BILLING_TYPE]]</f>
        <v/>
      </c>
      <c r="Q13" t="str">
        <f>customer_bikes__3[[#This Row],[LEASING_PRICE]]</f>
        <v>NULL</v>
      </c>
      <c r="R13">
        <f>customer_bikes__3[[#This Row],[SOLD_PRICE]]</f>
        <v>0</v>
      </c>
      <c r="S13" t="str">
        <f>customer_bikes__3[[#This Row],[STATUS]]</f>
        <v>OK</v>
      </c>
      <c r="T13" t="str">
        <f>customer_bikes__3[[#This Row],[INSURANCE]]</f>
        <v>N</v>
      </c>
      <c r="U13">
        <f>customer_bikes__3[[#This Row],[INSURANCE_INDIVIDUAL]]</f>
        <v>0</v>
      </c>
      <c r="V13">
        <f>customer_bikes__3[[#This Row],[INSURANCE_CIVIL_RESPONSIBILITY]]</f>
        <v>0</v>
      </c>
      <c r="W13" t="str">
        <f>customer_bikes__3[[#This Row],[INSURANCE_CIVIL_RESPONSIBILITY_CONTRACT]]</f>
        <v>NULL</v>
      </c>
      <c r="X13">
        <f>customer_bikes__3[[#This Row],[BIKE_PRICE]]</f>
        <v>1504.13</v>
      </c>
      <c r="Y13" t="str">
        <f>customer_bikes__3[[#This Row],[BIKE_BUYING_DATE]]</f>
        <v>0000-00-00</v>
      </c>
      <c r="Z13">
        <f>customer_bikes__3[[#This Row],[BILLING_GROUP]]</f>
        <v>1</v>
      </c>
      <c r="AA13" t="str">
        <f>customer_bikes__3[[#This Row],[GPS_ID]]</f>
        <v>NULL</v>
      </c>
      <c r="AB13" t="str">
        <f>customer_bikes__3[[#This Row],[LOCALISATION]]</f>
        <v>NULL</v>
      </c>
      <c r="AC13" t="str">
        <f>customer_bikes__3[[#This Row],[COMMENT_BILLING]]</f>
        <v>NULL</v>
      </c>
      <c r="AD13" t="str">
        <f>customer_bikes__3[[#This Row],[ADDRESS]]</f>
        <v>NULL</v>
      </c>
      <c r="AE13" t="str">
        <f>customer_bikes__3[[#This Row],[DISPLAY_GROUP]]</f>
        <v>1generic</v>
      </c>
      <c r="AG13">
        <f>customer_bikes__3[[#This Row],[TYPE]]</f>
        <v>132</v>
      </c>
      <c r="AH13">
        <f>customer_bikes__3[[#This Row],[ID_1]]</f>
        <v>12</v>
      </c>
      <c r="AI13" s="2">
        <f>customer_bikes__3[[#This Row],[HEU_MAJ]]</f>
        <v>44192.577002314814</v>
      </c>
      <c r="AJ13" s="2">
        <f>customer_bikes__3[[#This Row],[HEU_MAJ]]</f>
        <v>44192.577002314814</v>
      </c>
    </row>
    <row r="14" spans="1:36" x14ac:dyDescent="0.25">
      <c r="A14">
        <f>customer_bikes__3[[#This Row],[ID]]</f>
        <v>431</v>
      </c>
      <c r="B14" t="str">
        <f>customer_bikes__3[[#This Row],[FRAME_NUMBER]]</f>
        <v/>
      </c>
      <c r="C14" t="str">
        <f>customer_bikes__3[[#This Row],[SIZE]]</f>
        <v>XL</v>
      </c>
      <c r="D14" t="str">
        <f>customer_bikes__3[[#This Row],[COLOR]]</f>
        <v>Blue</v>
      </c>
      <c r="E14" t="str">
        <f>customer_bikes__3[[#This Row],[CONTRACT_TYPE]]</f>
        <v>stock</v>
      </c>
      <c r="F14" t="str">
        <f>customer_bikes__3[[#This Row],[CONTRACT_START]]</f>
        <v>NULL</v>
      </c>
      <c r="G14" t="str">
        <f>customer_bikes__3[[#This Row],[CONTRACT_END]]</f>
        <v>NULL</v>
      </c>
      <c r="H14" t="str">
        <f>customer_bikes__3[[#This Row],[ESTIMATED_DELIVERY_DATE]]</f>
        <v>NULL</v>
      </c>
      <c r="I14" t="str">
        <f>customer_bikes__3[[#This Row],[DELIVERY_DATE]]</f>
        <v>2021-02-03</v>
      </c>
      <c r="J14" t="str">
        <f>customer_bikes__3[[#This Row],[SELLING_DATE]]</f>
        <v>NULL</v>
      </c>
      <c r="K14" t="str">
        <f>customer_bikes__3[[#This Row],[MODEL]]</f>
        <v>e Touring 8,8</v>
      </c>
      <c r="L14" t="str">
        <f>customer_bikes__3[[#This Row],[FRAME_REFERENCE]]</f>
        <v>20ETOUR8811005</v>
      </c>
      <c r="M14" t="str">
        <f>customer_bikes__3[[#This Row],[BIKE_KEY_REFERENCE]]</f>
        <v>ABUS 443256</v>
      </c>
      <c r="N14" t="str">
        <f>customer_bikes__3[[#This Row],[LOCKER_REFERENCE]]</f>
        <v>AXA 1422V</v>
      </c>
      <c r="O14" t="str">
        <f>customer_bikes__3[[#This Row],[PLATE_NUMBER]]</f>
        <v/>
      </c>
      <c r="P14" t="str">
        <f>customer_bikes__3[[#This Row],[BILLING_TYPE]]</f>
        <v>paid</v>
      </c>
      <c r="Q14" t="str">
        <f>customer_bikes__3[[#This Row],[LEASING_PRICE]]</f>
        <v>0</v>
      </c>
      <c r="R14">
        <f>customer_bikes__3[[#This Row],[SOLD_PRICE]]</f>
        <v>0</v>
      </c>
      <c r="S14" t="str">
        <f>customer_bikes__3[[#This Row],[STATUS]]</f>
        <v>OK</v>
      </c>
      <c r="T14" t="str">
        <f>customer_bikes__3[[#This Row],[INSURANCE]]</f>
        <v>N</v>
      </c>
      <c r="U14">
        <f>customer_bikes__3[[#This Row],[INSURANCE_INDIVIDUAL]]</f>
        <v>0</v>
      </c>
      <c r="V14">
        <f>customer_bikes__3[[#This Row],[INSURANCE_CIVIL_RESPONSIBILITY]]</f>
        <v>0</v>
      </c>
      <c r="W14" t="str">
        <f>customer_bikes__3[[#This Row],[INSURANCE_CIVIL_RESPONSIBILITY_CONTRACT]]</f>
        <v>NULL</v>
      </c>
      <c r="X14">
        <f>customer_bikes__3[[#This Row],[BIKE_PRICE]]</f>
        <v>1652</v>
      </c>
      <c r="Y14" t="str">
        <f>customer_bikes__3[[#This Row],[BIKE_BUYING_DATE]]</f>
        <v>2021-02-03</v>
      </c>
      <c r="Z14">
        <f>customer_bikes__3[[#This Row],[BILLING_GROUP]]</f>
        <v>1</v>
      </c>
      <c r="AA14" t="str">
        <f>customer_bikes__3[[#This Row],[GPS_ID]]</f>
        <v/>
      </c>
      <c r="AB14" t="str">
        <f>customer_bikes__3[[#This Row],[LOCALISATION]]</f>
        <v>KAMEO</v>
      </c>
      <c r="AC14" t="str">
        <f>customer_bikes__3[[#This Row],[COMMENT_BILLING]]</f>
        <v>NULL</v>
      </c>
      <c r="AD14" t="str">
        <f>customer_bikes__3[[#This Row],[ADDRESS]]</f>
        <v>NULL</v>
      </c>
      <c r="AE14" t="str">
        <f>customer_bikes__3[[#This Row],[DISPLAY_GROUP]]</f>
        <v>1generic</v>
      </c>
      <c r="AG14">
        <f>customer_bikes__3[[#This Row],[TYPE]]</f>
        <v>498</v>
      </c>
      <c r="AH14">
        <f>customer_bikes__3[[#This Row],[ID_1]]</f>
        <v>12</v>
      </c>
      <c r="AI14" s="2">
        <f>customer_bikes__3[[#This Row],[HEU_MAJ]]</f>
        <v>44547.376736111109</v>
      </c>
      <c r="AJ14" s="2">
        <f>customer_bikes__3[[#This Row],[HEU_MAJ]]</f>
        <v>44547.376736111109</v>
      </c>
    </row>
    <row r="15" spans="1:36" x14ac:dyDescent="0.25">
      <c r="A15">
        <f>customer_bikes__3[[#This Row],[ID]]</f>
        <v>435</v>
      </c>
      <c r="B15" t="str">
        <f>customer_bikes__3[[#This Row],[FRAME_NUMBER]]</f>
        <v/>
      </c>
      <c r="C15" t="str">
        <f>customer_bikes__3[[#This Row],[SIZE]]</f>
        <v>M</v>
      </c>
      <c r="D15" t="str">
        <f>customer_bikes__3[[#This Row],[COLOR]]</f>
        <v/>
      </c>
      <c r="E15" t="str">
        <f>customer_bikes__3[[#This Row],[CONTRACT_TYPE]]</f>
        <v>stock</v>
      </c>
      <c r="F15" t="str">
        <f>customer_bikes__3[[#This Row],[CONTRACT_START]]</f>
        <v>NULL</v>
      </c>
      <c r="G15" t="str">
        <f>customer_bikes__3[[#This Row],[CONTRACT_END]]</f>
        <v>NULL</v>
      </c>
      <c r="H15" t="str">
        <f>customer_bikes__3[[#This Row],[ESTIMATED_DELIVERY_DATE]]</f>
        <v>NULL</v>
      </c>
      <c r="I15" t="str">
        <f>customer_bikes__3[[#This Row],[DELIVERY_DATE]]</f>
        <v>2021-02-03</v>
      </c>
      <c r="J15" t="str">
        <f>customer_bikes__3[[#This Row],[SELLING_DATE]]</f>
        <v>NULL</v>
      </c>
      <c r="K15" t="str">
        <f>customer_bikes__3[[#This Row],[MODEL]]</f>
        <v>Friday 27 FS Speed</v>
      </c>
      <c r="L15" t="str">
        <f>customer_bikes__3[[#This Row],[FRAME_REFERENCE]]</f>
        <v>VL5M0344FLT120072</v>
      </c>
      <c r="M15" t="str">
        <f>customer_bikes__3[[#This Row],[BIKE_KEY_REFERENCE]]</f>
        <v/>
      </c>
      <c r="N15" t="str">
        <f>customer_bikes__3[[#This Row],[LOCKER_REFERENCE]]</f>
        <v>AXA 1219V</v>
      </c>
      <c r="O15" t="str">
        <f>customer_bikes__3[[#This Row],[PLATE_NUMBER]]</f>
        <v>SPCT320</v>
      </c>
      <c r="P15" t="str">
        <f>customer_bikes__3[[#This Row],[BILLING_TYPE]]</f>
        <v>paid</v>
      </c>
      <c r="Q15" t="str">
        <f>customer_bikes__3[[#This Row],[LEASING_PRICE]]</f>
        <v>0</v>
      </c>
      <c r="R15">
        <f>customer_bikes__3[[#This Row],[SOLD_PRICE]]</f>
        <v>0</v>
      </c>
      <c r="S15" t="str">
        <f>customer_bikes__3[[#This Row],[STATUS]]</f>
        <v>OK</v>
      </c>
      <c r="T15" t="str">
        <f>customer_bikes__3[[#This Row],[INSURANCE]]</f>
        <v>N</v>
      </c>
      <c r="U15">
        <f>customer_bikes__3[[#This Row],[INSURANCE_INDIVIDUAL]]</f>
        <v>0</v>
      </c>
      <c r="V15">
        <f>customer_bikes__3[[#This Row],[INSURANCE_CIVIL_RESPONSIBILITY]]</f>
        <v>0</v>
      </c>
      <c r="W15" t="str">
        <f>customer_bikes__3[[#This Row],[INSURANCE_CIVIL_RESPONSIBILITY_CONTRACT]]</f>
        <v>NULL</v>
      </c>
      <c r="X15">
        <f>customer_bikes__3[[#This Row],[BIKE_PRICE]]</f>
        <v>3230.5</v>
      </c>
      <c r="Y15" t="str">
        <f>customer_bikes__3[[#This Row],[BIKE_BUYING_DATE]]</f>
        <v>2021-02-03</v>
      </c>
      <c r="Z15">
        <f>customer_bikes__3[[#This Row],[BILLING_GROUP]]</f>
        <v>1</v>
      </c>
      <c r="AA15" t="str">
        <f>customer_bikes__3[[#This Row],[GPS_ID]]</f>
        <v/>
      </c>
      <c r="AB15" t="str">
        <f>customer_bikes__3[[#This Row],[LOCALISATION]]</f>
        <v>KAMEO</v>
      </c>
      <c r="AC15" t="str">
        <f>customer_bikes__3[[#This Row],[COMMENT_BILLING]]</f>
        <v>NULL</v>
      </c>
      <c r="AD15" t="str">
        <f>customer_bikes__3[[#This Row],[ADDRESS]]</f>
        <v>NULL</v>
      </c>
      <c r="AE15" t="str">
        <f>customer_bikes__3[[#This Row],[DISPLAY_GROUP]]</f>
        <v>1generic</v>
      </c>
      <c r="AG15">
        <f>customer_bikes__3[[#This Row],[TYPE]]</f>
        <v>389</v>
      </c>
      <c r="AH15">
        <f>customer_bikes__3[[#This Row],[ID_1]]</f>
        <v>12</v>
      </c>
      <c r="AI15" s="2">
        <f>customer_bikes__3[[#This Row],[HEU_MAJ]]</f>
        <v>44589.684074074074</v>
      </c>
      <c r="AJ15" s="2">
        <f>customer_bikes__3[[#This Row],[HEU_MAJ]]</f>
        <v>44589.684074074074</v>
      </c>
    </row>
    <row r="16" spans="1:36" x14ac:dyDescent="0.25">
      <c r="A16">
        <f>customer_bikes__3[[#This Row],[ID]]</f>
        <v>436</v>
      </c>
      <c r="B16" t="str">
        <f>customer_bikes__3[[#This Row],[FRAME_NUMBER]]</f>
        <v/>
      </c>
      <c r="C16" t="str">
        <f>customer_bikes__3[[#This Row],[SIZE]]</f>
        <v>M</v>
      </c>
      <c r="D16" t="str">
        <f>customer_bikes__3[[#This Row],[COLOR]]</f>
        <v>Noir</v>
      </c>
      <c r="E16" t="str">
        <f>customer_bikes__3[[#This Row],[CONTRACT_TYPE]]</f>
        <v>stock</v>
      </c>
      <c r="F16" t="str">
        <f>customer_bikes__3[[#This Row],[CONTRACT_START]]</f>
        <v>NULL</v>
      </c>
      <c r="G16" t="str">
        <f>customer_bikes__3[[#This Row],[CONTRACT_END]]</f>
        <v>NULL</v>
      </c>
      <c r="H16" t="str">
        <f>customer_bikes__3[[#This Row],[ESTIMATED_DELIVERY_DATE]]</f>
        <v>2021-05-25</v>
      </c>
      <c r="I16" t="str">
        <f>customer_bikes__3[[#This Row],[DELIVERY_DATE]]</f>
        <v>2021-05-05</v>
      </c>
      <c r="J16" t="str">
        <f>customer_bikes__3[[#This Row],[SELLING_DATE]]</f>
        <v>NULL</v>
      </c>
      <c r="K16" t="str">
        <f>customer_bikes__3[[#This Row],[MODEL]]</f>
        <v>Xyron S 427</v>
      </c>
      <c r="L16" t="str">
        <f>customer_bikes__3[[#This Row],[FRAME_REFERENCE]]</f>
        <v>CSW210800002732</v>
      </c>
      <c r="M16" t="str">
        <f>customer_bikes__3[[#This Row],[BIKE_KEY_REFERENCE]]</f>
        <v>NULL</v>
      </c>
      <c r="N16" t="str">
        <f>customer_bikes__3[[#This Row],[LOCKER_REFERENCE]]</f>
        <v>-</v>
      </c>
      <c r="O16" t="str">
        <f>customer_bikes__3[[#This Row],[PLATE_NUMBER]]</f>
        <v>NULL</v>
      </c>
      <c r="P16" t="str">
        <f>customer_bikes__3[[#This Row],[BILLING_TYPE]]</f>
        <v/>
      </c>
      <c r="Q16" t="str">
        <f>customer_bikes__3[[#This Row],[LEASING_PRICE]]</f>
        <v>0</v>
      </c>
      <c r="R16">
        <f>customer_bikes__3[[#This Row],[SOLD_PRICE]]</f>
        <v>0</v>
      </c>
      <c r="S16" t="str">
        <f>customer_bikes__3[[#This Row],[STATUS]]</f>
        <v>OK</v>
      </c>
      <c r="T16" t="str">
        <f>customer_bikes__3[[#This Row],[INSURANCE]]</f>
        <v>N</v>
      </c>
      <c r="U16">
        <f>customer_bikes__3[[#This Row],[INSURANCE_INDIVIDUAL]]</f>
        <v>0</v>
      </c>
      <c r="V16">
        <f>customer_bikes__3[[#This Row],[INSURANCE_CIVIL_RESPONSIBILITY]]</f>
        <v>0</v>
      </c>
      <c r="W16" t="str">
        <f>customer_bikes__3[[#This Row],[INSURANCE_CIVIL_RESPONSIBILITY_CONTRACT]]</f>
        <v>NULL</v>
      </c>
      <c r="X16">
        <f>customer_bikes__3[[#This Row],[BIKE_PRICE]]</f>
        <v>2796.67</v>
      </c>
      <c r="Y16" t="str">
        <f>customer_bikes__3[[#This Row],[BIKE_BUYING_DATE]]</f>
        <v>2020-09-17</v>
      </c>
      <c r="Z16">
        <f>customer_bikes__3[[#This Row],[BILLING_GROUP]]</f>
        <v>1</v>
      </c>
      <c r="AA16" t="str">
        <f>customer_bikes__3[[#This Row],[GPS_ID]]</f>
        <v/>
      </c>
      <c r="AB16" t="str">
        <f>customer_bikes__3[[#This Row],[LOCALISATION]]</f>
        <v>KAMEO</v>
      </c>
      <c r="AC16" t="str">
        <f>customer_bikes__3[[#This Row],[COMMENT_BILLING]]</f>
        <v>NULL</v>
      </c>
      <c r="AD16" t="str">
        <f>customer_bikes__3[[#This Row],[ADDRESS]]</f>
        <v>NULL</v>
      </c>
      <c r="AE16" t="str">
        <f>customer_bikes__3[[#This Row],[DISPLAY_GROUP]]</f>
        <v>1generic</v>
      </c>
      <c r="AG16">
        <f>customer_bikes__3[[#This Row],[TYPE]]</f>
        <v>346</v>
      </c>
      <c r="AH16">
        <f>customer_bikes__3[[#This Row],[ID_1]]</f>
        <v>12</v>
      </c>
      <c r="AI16" s="2">
        <f>customer_bikes__3[[#This Row],[HEU_MAJ]]</f>
        <v>44331.672476851854</v>
      </c>
      <c r="AJ16" s="2">
        <f>customer_bikes__3[[#This Row],[HEU_MAJ]]</f>
        <v>44331.672476851854</v>
      </c>
    </row>
    <row r="17" spans="1:36" x14ac:dyDescent="0.25">
      <c r="A17">
        <f>customer_bikes__3[[#This Row],[ID]]</f>
        <v>445</v>
      </c>
      <c r="B17" t="str">
        <f>customer_bikes__3[[#This Row],[FRAME_NUMBER]]</f>
        <v/>
      </c>
      <c r="C17" t="str">
        <f>customer_bikes__3[[#This Row],[SIZE]]</f>
        <v>M</v>
      </c>
      <c r="D17" t="str">
        <f>customer_bikes__3[[#This Row],[COLOR]]</f>
        <v/>
      </c>
      <c r="E17" t="str">
        <f>customer_bikes__3[[#This Row],[CONTRACT_TYPE]]</f>
        <v>stock</v>
      </c>
      <c r="F17" t="str">
        <f>customer_bikes__3[[#This Row],[CONTRACT_START]]</f>
        <v>NULL</v>
      </c>
      <c r="G17" t="str">
        <f>customer_bikes__3[[#This Row],[CONTRACT_END]]</f>
        <v>NULL</v>
      </c>
      <c r="H17" t="str">
        <f>customer_bikes__3[[#This Row],[ESTIMATED_DELIVERY_DATE]]</f>
        <v>2021-03-05</v>
      </c>
      <c r="I17" t="str">
        <f>customer_bikes__3[[#This Row],[DELIVERY_DATE]]</f>
        <v>2021-04-28</v>
      </c>
      <c r="J17" t="str">
        <f>customer_bikes__3[[#This Row],[SELLING_DATE]]</f>
        <v>NULL</v>
      </c>
      <c r="K17" t="str">
        <f>customer_bikes__3[[#This Row],[MODEL]]</f>
        <v>Dimanche 29,5 Gravel</v>
      </c>
      <c r="L17" t="str">
        <f>customer_bikes__3[[#This Row],[FRAME_REFERENCE]]</f>
        <v>H1LVM12760</v>
      </c>
      <c r="M17" t="str">
        <f>customer_bikes__3[[#This Row],[BIKE_KEY_REFERENCE]]</f>
        <v/>
      </c>
      <c r="N17" t="str">
        <f>customer_bikes__3[[#This Row],[LOCKER_REFERENCE]]</f>
        <v>/</v>
      </c>
      <c r="O17" t="str">
        <f>customer_bikes__3[[#This Row],[PLATE_NUMBER]]</f>
        <v/>
      </c>
      <c r="P17" t="str">
        <f>customer_bikes__3[[#This Row],[BILLING_TYPE]]</f>
        <v>paid</v>
      </c>
      <c r="Q17" t="str">
        <f>customer_bikes__3[[#This Row],[LEASING_PRICE]]</f>
        <v>0</v>
      </c>
      <c r="R17">
        <f>customer_bikes__3[[#This Row],[SOLD_PRICE]]</f>
        <v>0</v>
      </c>
      <c r="S17" t="str">
        <f>customer_bikes__3[[#This Row],[STATUS]]</f>
        <v>OK</v>
      </c>
      <c r="T17" t="str">
        <f>customer_bikes__3[[#This Row],[INSURANCE]]</f>
        <v>N</v>
      </c>
      <c r="U17">
        <f>customer_bikes__3[[#This Row],[INSURANCE_INDIVIDUAL]]</f>
        <v>0</v>
      </c>
      <c r="V17">
        <f>customer_bikes__3[[#This Row],[INSURANCE_CIVIL_RESPONSIBILITY]]</f>
        <v>0</v>
      </c>
      <c r="W17" t="str">
        <f>customer_bikes__3[[#This Row],[INSURANCE_CIVIL_RESPONSIBILITY_CONTRACT]]</f>
        <v>NULL</v>
      </c>
      <c r="X17">
        <f>customer_bikes__3[[#This Row],[BIKE_PRICE]]</f>
        <v>2119.5</v>
      </c>
      <c r="Y17" t="str">
        <f>customer_bikes__3[[#This Row],[BIKE_BUYING_DATE]]</f>
        <v>2020-09-01</v>
      </c>
      <c r="Z17">
        <f>customer_bikes__3[[#This Row],[BILLING_GROUP]]</f>
        <v>1</v>
      </c>
      <c r="AA17" t="str">
        <f>customer_bikes__3[[#This Row],[GPS_ID]]</f>
        <v>/</v>
      </c>
      <c r="AB17" t="str">
        <f>customer_bikes__3[[#This Row],[LOCALISATION]]</f>
        <v>Sauveniere</v>
      </c>
      <c r="AC17" t="str">
        <f>customer_bikes__3[[#This Row],[COMMENT_BILLING]]</f>
        <v>NULL</v>
      </c>
      <c r="AD17" t="str">
        <f>customer_bikes__3[[#This Row],[ADDRESS]]</f>
        <v>NULL</v>
      </c>
      <c r="AE17" t="str">
        <f>customer_bikes__3[[#This Row],[DISPLAY_GROUP]]</f>
        <v>1generic</v>
      </c>
      <c r="AG17">
        <f>customer_bikes__3[[#This Row],[TYPE]]</f>
        <v>471</v>
      </c>
      <c r="AH17">
        <f>customer_bikes__3[[#This Row],[ID_1]]</f>
        <v>12</v>
      </c>
      <c r="AI17" s="2">
        <f>customer_bikes__3[[#This Row],[HEU_MAJ]]</f>
        <v>44360.661608796298</v>
      </c>
      <c r="AJ17" s="2">
        <f>customer_bikes__3[[#This Row],[HEU_MAJ]]</f>
        <v>44360.661608796298</v>
      </c>
    </row>
    <row r="18" spans="1:36" x14ac:dyDescent="0.25">
      <c r="A18">
        <f>customer_bikes__3[[#This Row],[ID]]</f>
        <v>446</v>
      </c>
      <c r="B18" t="str">
        <f>customer_bikes__3[[#This Row],[FRAME_NUMBER]]</f>
        <v/>
      </c>
      <c r="C18" t="str">
        <f>customer_bikes__3[[#This Row],[SIZE]]</f>
        <v>M</v>
      </c>
      <c r="D18" t="str">
        <f>customer_bikes__3[[#This Row],[COLOR]]</f>
        <v/>
      </c>
      <c r="E18" t="str">
        <f>customer_bikes__3[[#This Row],[CONTRACT_TYPE]]</f>
        <v>stock</v>
      </c>
      <c r="F18" t="str">
        <f>customer_bikes__3[[#This Row],[CONTRACT_START]]</f>
        <v>NULL</v>
      </c>
      <c r="G18" t="str">
        <f>customer_bikes__3[[#This Row],[CONTRACT_END]]</f>
        <v>NULL</v>
      </c>
      <c r="H18" t="str">
        <f>customer_bikes__3[[#This Row],[ESTIMATED_DELIVERY_DATE]]</f>
        <v>2021-03-05</v>
      </c>
      <c r="I18" t="str">
        <f>customer_bikes__3[[#This Row],[DELIVERY_DATE]]</f>
        <v>2021-04-27</v>
      </c>
      <c r="J18" t="str">
        <f>customer_bikes__3[[#This Row],[SELLING_DATE]]</f>
        <v>NULL</v>
      </c>
      <c r="K18" t="str">
        <f>customer_bikes__3[[#This Row],[MODEL]]</f>
        <v>Dimanche 29,3 Gravel</v>
      </c>
      <c r="L18" t="str">
        <f>customer_bikes__3[[#This Row],[FRAME_REFERENCE]]</f>
        <v>H1LVM12752</v>
      </c>
      <c r="M18" t="str">
        <f>customer_bikes__3[[#This Row],[BIKE_KEY_REFERENCE]]</f>
        <v>NULL</v>
      </c>
      <c r="N18" t="str">
        <f>customer_bikes__3[[#This Row],[LOCKER_REFERENCE]]</f>
        <v>/</v>
      </c>
      <c r="O18" t="str">
        <f>customer_bikes__3[[#This Row],[PLATE_NUMBER]]</f>
        <v>NULL</v>
      </c>
      <c r="P18" t="str">
        <f>customer_bikes__3[[#This Row],[BILLING_TYPE]]</f>
        <v>paid</v>
      </c>
      <c r="Q18" t="str">
        <f>customer_bikes__3[[#This Row],[LEASING_PRICE]]</f>
        <v>0</v>
      </c>
      <c r="R18">
        <f>customer_bikes__3[[#This Row],[SOLD_PRICE]]</f>
        <v>0</v>
      </c>
      <c r="S18" t="str">
        <f>customer_bikes__3[[#This Row],[STATUS]]</f>
        <v>OK</v>
      </c>
      <c r="T18" t="str">
        <f>customer_bikes__3[[#This Row],[INSURANCE]]</f>
        <v>N</v>
      </c>
      <c r="U18">
        <f>customer_bikes__3[[#This Row],[INSURANCE_INDIVIDUAL]]</f>
        <v>0</v>
      </c>
      <c r="V18">
        <f>customer_bikes__3[[#This Row],[INSURANCE_CIVIL_RESPONSIBILITY]]</f>
        <v>0</v>
      </c>
      <c r="W18" t="str">
        <f>customer_bikes__3[[#This Row],[INSURANCE_CIVIL_RESPONSIBILITY_CONTRACT]]</f>
        <v>NULL</v>
      </c>
      <c r="X18">
        <f>customer_bikes__3[[#This Row],[BIKE_PRICE]]</f>
        <v>2119.5</v>
      </c>
      <c r="Y18" t="str">
        <f>customer_bikes__3[[#This Row],[BIKE_BUYING_DATE]]</f>
        <v>2020-09-01</v>
      </c>
      <c r="Z18">
        <f>customer_bikes__3[[#This Row],[BILLING_GROUP]]</f>
        <v>1</v>
      </c>
      <c r="AA18" t="str">
        <f>customer_bikes__3[[#This Row],[GPS_ID]]</f>
        <v>/</v>
      </c>
      <c r="AB18" t="str">
        <f>customer_bikes__3[[#This Row],[LOCALISATION]]</f>
        <v>KAMEO</v>
      </c>
      <c r="AC18" t="str">
        <f>customer_bikes__3[[#This Row],[COMMENT_BILLING]]</f>
        <v>NULL</v>
      </c>
      <c r="AD18" t="str">
        <f>customer_bikes__3[[#This Row],[ADDRESS]]</f>
        <v>NULL</v>
      </c>
      <c r="AE18" t="str">
        <f>customer_bikes__3[[#This Row],[DISPLAY_GROUP]]</f>
        <v>1generic</v>
      </c>
      <c r="AG18">
        <f>customer_bikes__3[[#This Row],[TYPE]]</f>
        <v>471</v>
      </c>
      <c r="AH18">
        <f>customer_bikes__3[[#This Row],[ID_1]]</f>
        <v>12</v>
      </c>
      <c r="AI18" s="2">
        <f>customer_bikes__3[[#This Row],[HEU_MAJ]]</f>
        <v>44313.579432870371</v>
      </c>
      <c r="AJ18" s="2">
        <f>customer_bikes__3[[#This Row],[HEU_MAJ]]</f>
        <v>44313.579432870371</v>
      </c>
    </row>
    <row r="19" spans="1:36" x14ac:dyDescent="0.25">
      <c r="A19">
        <f>customer_bikes__3[[#This Row],[ID]]</f>
        <v>447</v>
      </c>
      <c r="B19" t="str">
        <f>customer_bikes__3[[#This Row],[FRAME_NUMBER]]</f>
        <v/>
      </c>
      <c r="C19" t="str">
        <f>customer_bikes__3[[#This Row],[SIZE]]</f>
        <v>L</v>
      </c>
      <c r="D19" t="str">
        <f>customer_bikes__3[[#This Row],[COLOR]]</f>
        <v/>
      </c>
      <c r="E19" t="str">
        <f>customer_bikes__3[[#This Row],[CONTRACT_TYPE]]</f>
        <v>stock</v>
      </c>
      <c r="F19" t="str">
        <f>customer_bikes__3[[#This Row],[CONTRACT_START]]</f>
        <v>NULL</v>
      </c>
      <c r="G19" t="str">
        <f>customer_bikes__3[[#This Row],[CONTRACT_END]]</f>
        <v>NULL</v>
      </c>
      <c r="H19" t="str">
        <f>customer_bikes__3[[#This Row],[ESTIMATED_DELIVERY_DATE]]</f>
        <v>2021-03-05</v>
      </c>
      <c r="I19" t="str">
        <f>customer_bikes__3[[#This Row],[DELIVERY_DATE]]</f>
        <v>2021-04-28</v>
      </c>
      <c r="J19" t="str">
        <f>customer_bikes__3[[#This Row],[SELLING_DATE]]</f>
        <v>NULL</v>
      </c>
      <c r="K19" t="str">
        <f>customer_bikes__3[[#This Row],[MODEL]]</f>
        <v>Dimanche 29,3 Gravel</v>
      </c>
      <c r="L19" t="str">
        <f>customer_bikes__3[[#This Row],[FRAME_REFERENCE]]</f>
        <v>H1LVM12695</v>
      </c>
      <c r="M19" t="str">
        <f>customer_bikes__3[[#This Row],[BIKE_KEY_REFERENCE]]</f>
        <v>434613</v>
      </c>
      <c r="N19" t="str">
        <f>customer_bikes__3[[#This Row],[LOCKER_REFERENCE]]</f>
        <v>7857L</v>
      </c>
      <c r="O19" t="str">
        <f>customer_bikes__3[[#This Row],[PLATE_NUMBER]]</f>
        <v/>
      </c>
      <c r="P19" t="str">
        <f>customer_bikes__3[[#This Row],[BILLING_TYPE]]</f>
        <v>paid</v>
      </c>
      <c r="Q19" t="str">
        <f>customer_bikes__3[[#This Row],[LEASING_PRICE]]</f>
        <v>0</v>
      </c>
      <c r="R19">
        <f>customer_bikes__3[[#This Row],[SOLD_PRICE]]</f>
        <v>0</v>
      </c>
      <c r="S19" t="str">
        <f>customer_bikes__3[[#This Row],[STATUS]]</f>
        <v>OK</v>
      </c>
      <c r="T19" t="str">
        <f>customer_bikes__3[[#This Row],[INSURANCE]]</f>
        <v>N</v>
      </c>
      <c r="U19">
        <f>customer_bikes__3[[#This Row],[INSURANCE_INDIVIDUAL]]</f>
        <v>0</v>
      </c>
      <c r="V19">
        <f>customer_bikes__3[[#This Row],[INSURANCE_CIVIL_RESPONSIBILITY]]</f>
        <v>0</v>
      </c>
      <c r="W19" t="str">
        <f>customer_bikes__3[[#This Row],[INSURANCE_CIVIL_RESPONSIBILITY_CONTRACT]]</f>
        <v>NULL</v>
      </c>
      <c r="X19">
        <f>customer_bikes__3[[#This Row],[BIKE_PRICE]]</f>
        <v>2119.5</v>
      </c>
      <c r="Y19" t="str">
        <f>customer_bikes__3[[#This Row],[BIKE_BUYING_DATE]]</f>
        <v>2020-09-01</v>
      </c>
      <c r="Z19">
        <f>customer_bikes__3[[#This Row],[BILLING_GROUP]]</f>
        <v>1</v>
      </c>
      <c r="AA19" t="str">
        <f>customer_bikes__3[[#This Row],[GPS_ID]]</f>
        <v>/</v>
      </c>
      <c r="AB19" t="str">
        <f>customer_bikes__3[[#This Row],[LOCALISATION]]</f>
        <v>KAMEO</v>
      </c>
      <c r="AC19" t="str">
        <f>customer_bikes__3[[#This Row],[COMMENT_BILLING]]</f>
        <v>NULL</v>
      </c>
      <c r="AD19" t="str">
        <f>customer_bikes__3[[#This Row],[ADDRESS]]</f>
        <v>NULL</v>
      </c>
      <c r="AE19" t="str">
        <f>customer_bikes__3[[#This Row],[DISPLAY_GROUP]]</f>
        <v>1generic</v>
      </c>
      <c r="AG19">
        <f>customer_bikes__3[[#This Row],[TYPE]]</f>
        <v>471</v>
      </c>
      <c r="AH19">
        <f>customer_bikes__3[[#This Row],[ID_1]]</f>
        <v>12</v>
      </c>
      <c r="AI19" s="2">
        <f>customer_bikes__3[[#This Row],[HEU_MAJ]]</f>
        <v>44347.600555555553</v>
      </c>
      <c r="AJ19" s="2">
        <f>customer_bikes__3[[#This Row],[HEU_MAJ]]</f>
        <v>44347.600555555553</v>
      </c>
    </row>
    <row r="20" spans="1:36" x14ac:dyDescent="0.25">
      <c r="A20">
        <f>customer_bikes__3[[#This Row],[ID]]</f>
        <v>449</v>
      </c>
      <c r="B20" t="str">
        <f>customer_bikes__3[[#This Row],[FRAME_NUMBER]]</f>
        <v/>
      </c>
      <c r="C20" t="str">
        <f>customer_bikes__3[[#This Row],[SIZE]]</f>
        <v>L</v>
      </c>
      <c r="D20" t="str">
        <f>customer_bikes__3[[#This Row],[COLOR]]</f>
        <v>Noir</v>
      </c>
      <c r="E20" t="str">
        <f>customer_bikes__3[[#This Row],[CONTRACT_TYPE]]</f>
        <v>stock</v>
      </c>
      <c r="F20" t="str">
        <f>customer_bikes__3[[#This Row],[CONTRACT_START]]</f>
        <v>NULL</v>
      </c>
      <c r="G20" t="str">
        <f>customer_bikes__3[[#This Row],[CONTRACT_END]]</f>
        <v>NULL</v>
      </c>
      <c r="H20" t="str">
        <f>customer_bikes__3[[#This Row],[ESTIMATED_DELIVERY_DATE]]</f>
        <v>2021-03-26</v>
      </c>
      <c r="I20" t="str">
        <f>customer_bikes__3[[#This Row],[DELIVERY_DATE]]</f>
        <v>2020-12-15</v>
      </c>
      <c r="J20" t="str">
        <f>customer_bikes__3[[#This Row],[SELLING_DATE]]</f>
        <v>NULL</v>
      </c>
      <c r="K20" t="str">
        <f>customer_bikes__3[[#This Row],[MODEL]]</f>
        <v>Friday 27 FS Speed</v>
      </c>
      <c r="L20" t="str">
        <f>customer_bikes__3[[#This Row],[FRAME_REFERENCE]]</f>
        <v>H0BVM05701</v>
      </c>
      <c r="M20" t="str">
        <f>customer_bikes__3[[#This Row],[BIKE_KEY_REFERENCE]]</f>
        <v>NULL</v>
      </c>
      <c r="N20" t="str">
        <f>customer_bikes__3[[#This Row],[LOCKER_REFERENCE]]</f>
        <v>/</v>
      </c>
      <c r="O20" t="str">
        <f>customer_bikes__3[[#This Row],[PLATE_NUMBER]]</f>
        <v>NULL</v>
      </c>
      <c r="P20" t="str">
        <f>customer_bikes__3[[#This Row],[BILLING_TYPE]]</f>
        <v>paid</v>
      </c>
      <c r="Q20" t="str">
        <f>customer_bikes__3[[#This Row],[LEASING_PRICE]]</f>
        <v>0</v>
      </c>
      <c r="R20">
        <f>customer_bikes__3[[#This Row],[SOLD_PRICE]]</f>
        <v>0</v>
      </c>
      <c r="S20" t="str">
        <f>customer_bikes__3[[#This Row],[STATUS]]</f>
        <v>OK</v>
      </c>
      <c r="T20" t="str">
        <f>customer_bikes__3[[#This Row],[INSURANCE]]</f>
        <v>N</v>
      </c>
      <c r="U20">
        <f>customer_bikes__3[[#This Row],[INSURANCE_INDIVIDUAL]]</f>
        <v>0</v>
      </c>
      <c r="V20">
        <f>customer_bikes__3[[#This Row],[INSURANCE_CIVIL_RESPONSIBILITY]]</f>
        <v>0</v>
      </c>
      <c r="W20" t="str">
        <f>customer_bikes__3[[#This Row],[INSURANCE_CIVIL_RESPONSIBILITY_CONTRACT]]</f>
        <v>NULL</v>
      </c>
      <c r="X20">
        <f>customer_bikes__3[[#This Row],[BIKE_PRICE]]</f>
        <v>3230.5</v>
      </c>
      <c r="Y20" t="str">
        <f>customer_bikes__3[[#This Row],[BIKE_BUYING_DATE]]</f>
        <v>2020-09-01</v>
      </c>
      <c r="Z20">
        <f>customer_bikes__3[[#This Row],[BILLING_GROUP]]</f>
        <v>1</v>
      </c>
      <c r="AA20" t="str">
        <f>customer_bikes__3[[#This Row],[GPS_ID]]</f>
        <v>/</v>
      </c>
      <c r="AB20" t="str">
        <f>customer_bikes__3[[#This Row],[LOCALISATION]]</f>
        <v>KAMEO</v>
      </c>
      <c r="AC20" t="str">
        <f>customer_bikes__3[[#This Row],[COMMENT_BILLING]]</f>
        <v>NULL</v>
      </c>
      <c r="AD20" t="str">
        <f>customer_bikes__3[[#This Row],[ADDRESS]]</f>
        <v>NULL</v>
      </c>
      <c r="AE20" t="str">
        <f>customer_bikes__3[[#This Row],[DISPLAY_GROUP]]</f>
        <v>1generic</v>
      </c>
      <c r="AG20">
        <f>customer_bikes__3[[#This Row],[TYPE]]</f>
        <v>389</v>
      </c>
      <c r="AH20">
        <f>customer_bikes__3[[#This Row],[ID_1]]</f>
        <v>12</v>
      </c>
      <c r="AI20" s="2">
        <f>customer_bikes__3[[#This Row],[HEU_MAJ]]</f>
        <v>44331.662638888891</v>
      </c>
      <c r="AJ20" s="2">
        <f>customer_bikes__3[[#This Row],[HEU_MAJ]]</f>
        <v>44331.662638888891</v>
      </c>
    </row>
    <row r="21" spans="1:36" x14ac:dyDescent="0.25">
      <c r="A21">
        <f>customer_bikes__3[[#This Row],[ID]]</f>
        <v>452</v>
      </c>
      <c r="B21" t="str">
        <f>customer_bikes__3[[#This Row],[FRAME_NUMBER]]</f>
        <v/>
      </c>
      <c r="C21" t="str">
        <f>customer_bikes__3[[#This Row],[SIZE]]</f>
        <v>M</v>
      </c>
      <c r="D21" t="str">
        <f>customer_bikes__3[[#This Row],[COLOR]]</f>
        <v/>
      </c>
      <c r="E21" t="str">
        <f>customer_bikes__3[[#This Row],[CONTRACT_TYPE]]</f>
        <v>stock</v>
      </c>
      <c r="F21" t="str">
        <f>customer_bikes__3[[#This Row],[CONTRACT_START]]</f>
        <v>NULL</v>
      </c>
      <c r="G21" t="str">
        <f>customer_bikes__3[[#This Row],[CONTRACT_END]]</f>
        <v>NULL</v>
      </c>
      <c r="H21" t="str">
        <f>customer_bikes__3[[#This Row],[ESTIMATED_DELIVERY_DATE]]</f>
        <v>2021-05-31</v>
      </c>
      <c r="I21" t="str">
        <f>customer_bikes__3[[#This Row],[DELIVERY_DATE]]</f>
        <v>2021-07-05</v>
      </c>
      <c r="J21" t="str">
        <f>customer_bikes__3[[#This Row],[SELLING_DATE]]</f>
        <v>NULL</v>
      </c>
      <c r="K21" t="str">
        <f>customer_bikes__3[[#This Row],[MODEL]]</f>
        <v>Samedi 27 Xroad 7</v>
      </c>
      <c r="L21" t="str">
        <f>customer_bikes__3[[#This Row],[FRAME_REFERENCE]]</f>
        <v>H1CVM08708</v>
      </c>
      <c r="M21" t="str">
        <f>customer_bikes__3[[#This Row],[BIKE_KEY_REFERENCE]]</f>
        <v/>
      </c>
      <c r="N21" t="str">
        <f>customer_bikes__3[[#This Row],[LOCKER_REFERENCE]]</f>
        <v>/</v>
      </c>
      <c r="O21" t="str">
        <f>customer_bikes__3[[#This Row],[PLATE_NUMBER]]</f>
        <v/>
      </c>
      <c r="P21" t="str">
        <f>customer_bikes__3[[#This Row],[BILLING_TYPE]]</f>
        <v>paid</v>
      </c>
      <c r="Q21" t="str">
        <f>customer_bikes__3[[#This Row],[LEASING_PRICE]]</f>
        <v>0</v>
      </c>
      <c r="R21">
        <f>customer_bikes__3[[#This Row],[SOLD_PRICE]]</f>
        <v>0</v>
      </c>
      <c r="S21" t="str">
        <f>customer_bikes__3[[#This Row],[STATUS]]</f>
        <v>OK</v>
      </c>
      <c r="T21" t="str">
        <f>customer_bikes__3[[#This Row],[INSURANCE]]</f>
        <v>N</v>
      </c>
      <c r="U21">
        <f>customer_bikes__3[[#This Row],[INSURANCE_INDIVIDUAL]]</f>
        <v>0</v>
      </c>
      <c r="V21">
        <f>customer_bikes__3[[#This Row],[INSURANCE_CIVIL_RESPONSIBILITY]]</f>
        <v>0</v>
      </c>
      <c r="W21" t="str">
        <f>customer_bikes__3[[#This Row],[INSURANCE_CIVIL_RESPONSIBILITY_CONTRACT]]</f>
        <v>NULL</v>
      </c>
      <c r="X21">
        <f>customer_bikes__3[[#This Row],[BIKE_PRICE]]</f>
        <v>2063.5</v>
      </c>
      <c r="Y21" t="str">
        <f>customer_bikes__3[[#This Row],[BIKE_BUYING_DATE]]</f>
        <v>2020-09-01</v>
      </c>
      <c r="Z21">
        <f>customer_bikes__3[[#This Row],[BILLING_GROUP]]</f>
        <v>1</v>
      </c>
      <c r="AA21" t="str">
        <f>customer_bikes__3[[#This Row],[GPS_ID]]</f>
        <v>/</v>
      </c>
      <c r="AB21" t="str">
        <f>customer_bikes__3[[#This Row],[LOCALISATION]]</f>
        <v>Sauveniere</v>
      </c>
      <c r="AC21" t="str">
        <f>customer_bikes__3[[#This Row],[COMMENT_BILLING]]</f>
        <v>NULL</v>
      </c>
      <c r="AD21" t="str">
        <f>customer_bikes__3[[#This Row],[ADDRESS]]</f>
        <v>NULL</v>
      </c>
      <c r="AE21" t="str">
        <f>customer_bikes__3[[#This Row],[DISPLAY_GROUP]]</f>
        <v>1generic</v>
      </c>
      <c r="AG21">
        <f>customer_bikes__3[[#This Row],[TYPE]]</f>
        <v>460</v>
      </c>
      <c r="AH21">
        <f>customer_bikes__3[[#This Row],[ID_1]]</f>
        <v>12</v>
      </c>
      <c r="AI21" s="2">
        <f>customer_bikes__3[[#This Row],[HEU_MAJ]]</f>
        <v>44382.752916666665</v>
      </c>
      <c r="AJ21" s="2">
        <f>customer_bikes__3[[#This Row],[HEU_MAJ]]</f>
        <v>44382.752916666665</v>
      </c>
    </row>
    <row r="22" spans="1:36" x14ac:dyDescent="0.25">
      <c r="A22">
        <f>customer_bikes__3[[#This Row],[ID]]</f>
        <v>453</v>
      </c>
      <c r="B22" t="str">
        <f>customer_bikes__3[[#This Row],[FRAME_NUMBER]]</f>
        <v/>
      </c>
      <c r="C22" t="str">
        <f>customer_bikes__3[[#This Row],[SIZE]]</f>
        <v>M</v>
      </c>
      <c r="D22" t="str">
        <f>customer_bikes__3[[#This Row],[COLOR]]</f>
        <v/>
      </c>
      <c r="E22" t="str">
        <f>customer_bikes__3[[#This Row],[CONTRACT_TYPE]]</f>
        <v>stock</v>
      </c>
      <c r="F22" t="str">
        <f>customer_bikes__3[[#This Row],[CONTRACT_START]]</f>
        <v>NULL</v>
      </c>
      <c r="G22" t="str">
        <f>customer_bikes__3[[#This Row],[CONTRACT_END]]</f>
        <v>NULL</v>
      </c>
      <c r="H22" t="str">
        <f>customer_bikes__3[[#This Row],[ESTIMATED_DELIVERY_DATE]]</f>
        <v>2021-05-31</v>
      </c>
      <c r="I22" t="str">
        <f>customer_bikes__3[[#This Row],[DELIVERY_DATE]]</f>
        <v>2021-07-05</v>
      </c>
      <c r="J22" t="str">
        <f>customer_bikes__3[[#This Row],[SELLING_DATE]]</f>
        <v>NULL</v>
      </c>
      <c r="K22" t="str">
        <f>customer_bikes__3[[#This Row],[MODEL]]</f>
        <v>Samedi 27 Xroad 7</v>
      </c>
      <c r="L22" t="str">
        <f>customer_bikes__3[[#This Row],[FRAME_REFERENCE]]</f>
        <v>H1AVM07621</v>
      </c>
      <c r="M22" t="str">
        <f>customer_bikes__3[[#This Row],[BIKE_KEY_REFERENCE]]</f>
        <v/>
      </c>
      <c r="N22" t="str">
        <f>customer_bikes__3[[#This Row],[LOCKER_REFERENCE]]</f>
        <v>/</v>
      </c>
      <c r="O22" t="str">
        <f>customer_bikes__3[[#This Row],[PLATE_NUMBER]]</f>
        <v/>
      </c>
      <c r="P22" t="str">
        <f>customer_bikes__3[[#This Row],[BILLING_TYPE]]</f>
        <v>paid</v>
      </c>
      <c r="Q22" t="str">
        <f>customer_bikes__3[[#This Row],[LEASING_PRICE]]</f>
        <v>0</v>
      </c>
      <c r="R22">
        <f>customer_bikes__3[[#This Row],[SOLD_PRICE]]</f>
        <v>0</v>
      </c>
      <c r="S22" t="str">
        <f>customer_bikes__3[[#This Row],[STATUS]]</f>
        <v>OK</v>
      </c>
      <c r="T22" t="str">
        <f>customer_bikes__3[[#This Row],[INSURANCE]]</f>
        <v>N</v>
      </c>
      <c r="U22">
        <f>customer_bikes__3[[#This Row],[INSURANCE_INDIVIDUAL]]</f>
        <v>0</v>
      </c>
      <c r="V22">
        <f>customer_bikes__3[[#This Row],[INSURANCE_CIVIL_RESPONSIBILITY]]</f>
        <v>0</v>
      </c>
      <c r="W22" t="str">
        <f>customer_bikes__3[[#This Row],[INSURANCE_CIVIL_RESPONSIBILITY_CONTRACT]]</f>
        <v>NULL</v>
      </c>
      <c r="X22">
        <f>customer_bikes__3[[#This Row],[BIKE_PRICE]]</f>
        <v>2507.5</v>
      </c>
      <c r="Y22" t="str">
        <f>customer_bikes__3[[#This Row],[BIKE_BUYING_DATE]]</f>
        <v>2020-09-01</v>
      </c>
      <c r="Z22">
        <f>customer_bikes__3[[#This Row],[BILLING_GROUP]]</f>
        <v>1</v>
      </c>
      <c r="AA22" t="str">
        <f>customer_bikes__3[[#This Row],[GPS_ID]]</f>
        <v>/</v>
      </c>
      <c r="AB22" t="str">
        <f>customer_bikes__3[[#This Row],[LOCALISATION]]</f>
        <v>KAMEO</v>
      </c>
      <c r="AC22" t="str">
        <f>customer_bikes__3[[#This Row],[COMMENT_BILLING]]</f>
        <v>NULL</v>
      </c>
      <c r="AD22" t="str">
        <f>customer_bikes__3[[#This Row],[ADDRESS]]</f>
        <v>NULL</v>
      </c>
      <c r="AE22" t="str">
        <f>customer_bikes__3[[#This Row],[DISPLAY_GROUP]]</f>
        <v>1generic</v>
      </c>
      <c r="AG22">
        <f>customer_bikes__3[[#This Row],[TYPE]]</f>
        <v>460</v>
      </c>
      <c r="AH22">
        <f>customer_bikes__3[[#This Row],[ID_1]]</f>
        <v>12</v>
      </c>
      <c r="AI22" s="2">
        <f>customer_bikes__3[[#This Row],[HEU_MAJ]]</f>
        <v>44382.409432870372</v>
      </c>
      <c r="AJ22" s="2">
        <f>customer_bikes__3[[#This Row],[HEU_MAJ]]</f>
        <v>44382.409432870372</v>
      </c>
    </row>
    <row r="23" spans="1:36" x14ac:dyDescent="0.25">
      <c r="A23">
        <f>customer_bikes__3[[#This Row],[ID]]</f>
        <v>455</v>
      </c>
      <c r="B23" t="str">
        <f>customer_bikes__3[[#This Row],[FRAME_NUMBER]]</f>
        <v/>
      </c>
      <c r="C23" t="str">
        <f>customer_bikes__3[[#This Row],[SIZE]]</f>
        <v>unique</v>
      </c>
      <c r="D23" t="str">
        <f>customer_bikes__3[[#This Row],[COLOR]]</f>
        <v>Bleu</v>
      </c>
      <c r="E23" t="str">
        <f>customer_bikes__3[[#This Row],[CONTRACT_TYPE]]</f>
        <v>stolen</v>
      </c>
      <c r="F23" t="str">
        <f>customer_bikes__3[[#This Row],[CONTRACT_START]]</f>
        <v>2021-10-30</v>
      </c>
      <c r="G23" t="str">
        <f>customer_bikes__3[[#This Row],[CONTRACT_END]]</f>
        <v>NULL</v>
      </c>
      <c r="H23" t="str">
        <f>customer_bikes__3[[#This Row],[ESTIMATED_DELIVERY_DATE]]</f>
        <v>2021-08-31</v>
      </c>
      <c r="I23" t="str">
        <f>customer_bikes__3[[#This Row],[DELIVERY_DATE]]</f>
        <v>2021-10-25</v>
      </c>
      <c r="J23" t="str">
        <f>customer_bikes__3[[#This Row],[SELLING_DATE]]</f>
        <v>NULL</v>
      </c>
      <c r="K23" t="str">
        <f>customer_bikes__3[[#This Row],[MODEL]]</f>
        <v>Lundi 27,1</v>
      </c>
      <c r="L23" t="str">
        <f>customer_bikes__3[[#This Row],[FRAME_REFERENCE]]</f>
        <v>H2DVM11302</v>
      </c>
      <c r="M23" t="str">
        <f>customer_bikes__3[[#This Row],[BIKE_KEY_REFERENCE]]</f>
        <v/>
      </c>
      <c r="N23" t="str">
        <f>customer_bikes__3[[#This Row],[LOCKER_REFERENCE]]</f>
        <v>M307613</v>
      </c>
      <c r="O23" t="str">
        <f>customer_bikes__3[[#This Row],[PLATE_NUMBER]]</f>
        <v/>
      </c>
      <c r="P23" t="str">
        <f>customer_bikes__3[[#This Row],[BILLING_TYPE]]</f>
        <v>paid</v>
      </c>
      <c r="Q23" t="str">
        <f>customer_bikes__3[[#This Row],[LEASING_PRICE]]</f>
        <v>0</v>
      </c>
      <c r="R23">
        <f>customer_bikes__3[[#This Row],[SOLD_PRICE]]</f>
        <v>0</v>
      </c>
      <c r="S23" t="str">
        <f>customer_bikes__3[[#This Row],[STATUS]]</f>
        <v>OK</v>
      </c>
      <c r="T23" t="str">
        <f>customer_bikes__3[[#This Row],[INSURANCE]]</f>
        <v>N</v>
      </c>
      <c r="U23">
        <f>customer_bikes__3[[#This Row],[INSURANCE_INDIVIDUAL]]</f>
        <v>0</v>
      </c>
      <c r="V23">
        <f>customer_bikes__3[[#This Row],[INSURANCE_CIVIL_RESPONSIBILITY]]</f>
        <v>0</v>
      </c>
      <c r="W23" t="str">
        <f>customer_bikes__3[[#This Row],[INSURANCE_CIVIL_RESPONSIBILITY_CONTRACT]]</f>
        <v>NULL</v>
      </c>
      <c r="X23">
        <f>customer_bikes__3[[#This Row],[BIKE_PRICE]]</f>
        <v>1686</v>
      </c>
      <c r="Y23" t="str">
        <f>customer_bikes__3[[#This Row],[BIKE_BUYING_DATE]]</f>
        <v>2020-09-01</v>
      </c>
      <c r="Z23">
        <f>customer_bikes__3[[#This Row],[BILLING_GROUP]]</f>
        <v>1</v>
      </c>
      <c r="AA23" t="str">
        <f>customer_bikes__3[[#This Row],[GPS_ID]]</f>
        <v>/</v>
      </c>
      <c r="AB23" t="str">
        <f>customer_bikes__3[[#This Row],[LOCALISATION]]</f>
        <v>NULL</v>
      </c>
      <c r="AC23" t="str">
        <f>customer_bikes__3[[#This Row],[COMMENT_BILLING]]</f>
        <v>NULL</v>
      </c>
      <c r="AD23" t="str">
        <f>customer_bikes__3[[#This Row],[ADDRESS]]</f>
        <v>NULL</v>
      </c>
      <c r="AE23" t="str">
        <f>customer_bikes__3[[#This Row],[DISPLAY_GROUP]]</f>
        <v>1generic</v>
      </c>
      <c r="AG23">
        <f>customer_bikes__3[[#This Row],[TYPE]]</f>
        <v>431</v>
      </c>
      <c r="AH23">
        <f>customer_bikes__3[[#This Row],[ID_1]]</f>
        <v>12</v>
      </c>
      <c r="AI23" s="2">
        <f>customer_bikes__3[[#This Row],[HEU_MAJ]]</f>
        <v>44502.387511574074</v>
      </c>
      <c r="AJ23" s="2">
        <f>customer_bikes__3[[#This Row],[HEU_MAJ]]</f>
        <v>44502.387511574074</v>
      </c>
    </row>
    <row r="24" spans="1:36" x14ac:dyDescent="0.25">
      <c r="A24">
        <f>customer_bikes__3[[#This Row],[ID]]</f>
        <v>456</v>
      </c>
      <c r="B24" t="str">
        <f>customer_bikes__3[[#This Row],[FRAME_NUMBER]]</f>
        <v/>
      </c>
      <c r="C24" t="str">
        <f>customer_bikes__3[[#This Row],[SIZE]]</f>
        <v>L</v>
      </c>
      <c r="D24" t="str">
        <f>customer_bikes__3[[#This Row],[COLOR]]</f>
        <v>Blanc</v>
      </c>
      <c r="E24" t="str">
        <f>customer_bikes__3[[#This Row],[CONTRACT_TYPE]]</f>
        <v>pending_delivery</v>
      </c>
      <c r="F24" t="str">
        <f>customer_bikes__3[[#This Row],[CONTRACT_START]]</f>
        <v>NULL</v>
      </c>
      <c r="G24" t="str">
        <f>customer_bikes__3[[#This Row],[CONTRACT_END]]</f>
        <v>NULL</v>
      </c>
      <c r="H24" t="str">
        <f>customer_bikes__3[[#This Row],[ESTIMATED_DELIVERY_DATE]]</f>
        <v>2021-06-30</v>
      </c>
      <c r="I24" t="str">
        <f>customer_bikes__3[[#This Row],[DELIVERY_DATE]]</f>
        <v>2021-10-25</v>
      </c>
      <c r="J24" t="str">
        <f>customer_bikes__3[[#This Row],[SELLING_DATE]]</f>
        <v>NULL</v>
      </c>
      <c r="K24" t="str">
        <f>customer_bikes__3[[#This Row],[MODEL]]</f>
        <v>Samedi 29 Trail 4</v>
      </c>
      <c r="L24" t="str">
        <f>customer_bikes__3[[#This Row],[FRAME_REFERENCE]]</f>
        <v>H1CVM01608</v>
      </c>
      <c r="M24" t="str">
        <f>customer_bikes__3[[#This Row],[BIKE_KEY_REFERENCE]]</f>
        <v/>
      </c>
      <c r="N24" t="str">
        <f>customer_bikes__3[[#This Row],[LOCKER_REFERENCE]]</f>
        <v>-</v>
      </c>
      <c r="O24" t="str">
        <f>customer_bikes__3[[#This Row],[PLATE_NUMBER]]</f>
        <v/>
      </c>
      <c r="P24" t="str">
        <f>customer_bikes__3[[#This Row],[BILLING_TYPE]]</f>
        <v>paid</v>
      </c>
      <c r="Q24" t="str">
        <f>customer_bikes__3[[#This Row],[LEASING_PRICE]]</f>
        <v>0</v>
      </c>
      <c r="R24">
        <f>customer_bikes__3[[#This Row],[SOLD_PRICE]]</f>
        <v>0</v>
      </c>
      <c r="S24" t="str">
        <f>customer_bikes__3[[#This Row],[STATUS]]</f>
        <v>OK</v>
      </c>
      <c r="T24" t="str">
        <f>customer_bikes__3[[#This Row],[INSURANCE]]</f>
        <v>N</v>
      </c>
      <c r="U24">
        <f>customer_bikes__3[[#This Row],[INSURANCE_INDIVIDUAL]]</f>
        <v>0</v>
      </c>
      <c r="V24">
        <f>customer_bikes__3[[#This Row],[INSURANCE_CIVIL_RESPONSIBILITY]]</f>
        <v>0</v>
      </c>
      <c r="W24" t="str">
        <f>customer_bikes__3[[#This Row],[INSURANCE_CIVIL_RESPONSIBILITY_CONTRACT]]</f>
        <v>NULL</v>
      </c>
      <c r="X24">
        <f>customer_bikes__3[[#This Row],[BIKE_PRICE]]</f>
        <v>2785.5</v>
      </c>
      <c r="Y24" t="str">
        <f>customer_bikes__3[[#This Row],[BIKE_BUYING_DATE]]</f>
        <v>2020-09-01</v>
      </c>
      <c r="Z24">
        <f>customer_bikes__3[[#This Row],[BILLING_GROUP]]</f>
        <v>1</v>
      </c>
      <c r="AA24" t="str">
        <f>customer_bikes__3[[#This Row],[GPS_ID]]</f>
        <v>-</v>
      </c>
      <c r="AB24" t="str">
        <f>customer_bikes__3[[#This Row],[LOCALISATION]]</f>
        <v>KAMEO</v>
      </c>
      <c r="AC24" t="str">
        <f>customer_bikes__3[[#This Row],[COMMENT_BILLING]]</f>
        <v>NULL</v>
      </c>
      <c r="AD24" t="str">
        <f>customer_bikes__3[[#This Row],[ADDRESS]]</f>
        <v>NULL</v>
      </c>
      <c r="AE24" t="str">
        <f>customer_bikes__3[[#This Row],[DISPLAY_GROUP]]</f>
        <v>1generic</v>
      </c>
      <c r="AG24">
        <f>customer_bikes__3[[#This Row],[TYPE]]</f>
        <v>483</v>
      </c>
      <c r="AH24">
        <f>customer_bikes__3[[#This Row],[ID_1]]</f>
        <v>282</v>
      </c>
      <c r="AI24" s="2">
        <f>customer_bikes__3[[#This Row],[HEU_MAJ]]</f>
        <v>44594.635185185187</v>
      </c>
      <c r="AJ24" s="2">
        <f>customer_bikes__3[[#This Row],[HEU_MAJ]]</f>
        <v>44594.635185185187</v>
      </c>
    </row>
    <row r="25" spans="1:36" x14ac:dyDescent="0.25">
      <c r="A25">
        <f>customer_bikes__3[[#This Row],[ID]]</f>
        <v>457</v>
      </c>
      <c r="B25" t="str">
        <f>customer_bikes__3[[#This Row],[FRAME_NUMBER]]</f>
        <v/>
      </c>
      <c r="C25" t="str">
        <f>customer_bikes__3[[#This Row],[SIZE]]</f>
        <v>L</v>
      </c>
      <c r="D25" t="str">
        <f>customer_bikes__3[[#This Row],[COLOR]]</f>
        <v>N/A</v>
      </c>
      <c r="E25" t="str">
        <f>customer_bikes__3[[#This Row],[CONTRACT_TYPE]]</f>
        <v>stock</v>
      </c>
      <c r="F25" t="str">
        <f>customer_bikes__3[[#This Row],[CONTRACT_START]]</f>
        <v>NULL</v>
      </c>
      <c r="G25" t="str">
        <f>customer_bikes__3[[#This Row],[CONTRACT_END]]</f>
        <v>NULL</v>
      </c>
      <c r="H25" t="str">
        <f>customer_bikes__3[[#This Row],[ESTIMATED_DELIVERY_DATE]]</f>
        <v>2021-06-30</v>
      </c>
      <c r="I25" t="str">
        <f>customer_bikes__3[[#This Row],[DELIVERY_DATE]]</f>
        <v>2021-10-25</v>
      </c>
      <c r="J25" t="str">
        <f>customer_bikes__3[[#This Row],[SELLING_DATE]]</f>
        <v>NULL</v>
      </c>
      <c r="K25" t="str">
        <f>customer_bikes__3[[#This Row],[MODEL]]</f>
        <v>Samedi 29 Trail 4</v>
      </c>
      <c r="L25" t="str">
        <f>customer_bikes__3[[#This Row],[FRAME_REFERENCE]]</f>
        <v>H2FVM09518</v>
      </c>
      <c r="M25" t="str">
        <f>customer_bikes__3[[#This Row],[BIKE_KEY_REFERENCE]]</f>
        <v/>
      </c>
      <c r="N25" t="str">
        <f>customer_bikes__3[[#This Row],[LOCKER_REFERENCE]]</f>
        <v>-</v>
      </c>
      <c r="O25" t="str">
        <f>customer_bikes__3[[#This Row],[PLATE_NUMBER]]</f>
        <v/>
      </c>
      <c r="P25" t="str">
        <f>customer_bikes__3[[#This Row],[BILLING_TYPE]]</f>
        <v>paid</v>
      </c>
      <c r="Q25" t="str">
        <f>customer_bikes__3[[#This Row],[LEASING_PRICE]]</f>
        <v>0</v>
      </c>
      <c r="R25">
        <f>customer_bikes__3[[#This Row],[SOLD_PRICE]]</f>
        <v>0</v>
      </c>
      <c r="S25" t="str">
        <f>customer_bikes__3[[#This Row],[STATUS]]</f>
        <v>OK</v>
      </c>
      <c r="T25" t="str">
        <f>customer_bikes__3[[#This Row],[INSURANCE]]</f>
        <v>N</v>
      </c>
      <c r="U25">
        <f>customer_bikes__3[[#This Row],[INSURANCE_INDIVIDUAL]]</f>
        <v>0</v>
      </c>
      <c r="V25">
        <f>customer_bikes__3[[#This Row],[INSURANCE_CIVIL_RESPONSIBILITY]]</f>
        <v>0</v>
      </c>
      <c r="W25" t="str">
        <f>customer_bikes__3[[#This Row],[INSURANCE_CIVIL_RESPONSIBILITY_CONTRACT]]</f>
        <v>NULL</v>
      </c>
      <c r="X25">
        <f>customer_bikes__3[[#This Row],[BIKE_PRICE]]</f>
        <v>2785.5</v>
      </c>
      <c r="Y25" t="str">
        <f>customer_bikes__3[[#This Row],[BIKE_BUYING_DATE]]</f>
        <v>2020-09-01</v>
      </c>
      <c r="Z25">
        <f>customer_bikes__3[[#This Row],[BILLING_GROUP]]</f>
        <v>1</v>
      </c>
      <c r="AA25" t="str">
        <f>customer_bikes__3[[#This Row],[GPS_ID]]</f>
        <v>-</v>
      </c>
      <c r="AB25" t="str">
        <f>customer_bikes__3[[#This Row],[LOCALISATION]]</f>
        <v>KAMEO</v>
      </c>
      <c r="AC25" t="str">
        <f>customer_bikes__3[[#This Row],[COMMENT_BILLING]]</f>
        <v>NULL</v>
      </c>
      <c r="AD25" t="str">
        <f>customer_bikes__3[[#This Row],[ADDRESS]]</f>
        <v>NULL</v>
      </c>
      <c r="AE25" t="str">
        <f>customer_bikes__3[[#This Row],[DISPLAY_GROUP]]</f>
        <v>1generic</v>
      </c>
      <c r="AG25">
        <f>customer_bikes__3[[#This Row],[TYPE]]</f>
        <v>483</v>
      </c>
      <c r="AH25">
        <f>customer_bikes__3[[#This Row],[ID_1]]</f>
        <v>12</v>
      </c>
      <c r="AI25" s="2">
        <f>customer_bikes__3[[#This Row],[HEU_MAJ]]</f>
        <v>44497.762245370373</v>
      </c>
      <c r="AJ25" s="2">
        <f>customer_bikes__3[[#This Row],[HEU_MAJ]]</f>
        <v>44497.762245370373</v>
      </c>
    </row>
    <row r="26" spans="1:36" x14ac:dyDescent="0.25">
      <c r="A26">
        <f>customer_bikes__3[[#This Row],[ID]]</f>
        <v>458</v>
      </c>
      <c r="B26" t="str">
        <f>customer_bikes__3[[#This Row],[FRAME_NUMBER]]</f>
        <v/>
      </c>
      <c r="C26" t="str">
        <f>customer_bikes__3[[#This Row],[SIZE]]</f>
        <v>M</v>
      </c>
      <c r="D26" t="str">
        <f>customer_bikes__3[[#This Row],[COLOR]]</f>
        <v>N/A</v>
      </c>
      <c r="E26" t="str">
        <f>customer_bikes__3[[#This Row],[CONTRACT_TYPE]]</f>
        <v>stock</v>
      </c>
      <c r="F26" t="str">
        <f>customer_bikes__3[[#This Row],[CONTRACT_START]]</f>
        <v>NULL</v>
      </c>
      <c r="G26" t="str">
        <f>customer_bikes__3[[#This Row],[CONTRACT_END]]</f>
        <v>NULL</v>
      </c>
      <c r="H26" t="str">
        <f>customer_bikes__3[[#This Row],[ESTIMATED_DELIVERY_DATE]]</f>
        <v>2021-08-31</v>
      </c>
      <c r="I26" t="str">
        <f>customer_bikes__3[[#This Row],[DELIVERY_DATE]]</f>
        <v>2022-02-01</v>
      </c>
      <c r="J26" t="str">
        <f>customer_bikes__3[[#This Row],[SELLING_DATE]]</f>
        <v>NULL</v>
      </c>
      <c r="K26" t="str">
        <f>customer_bikes__3[[#This Row],[MODEL]]</f>
        <v>Samedi 28,2 Open</v>
      </c>
      <c r="L26" t="str">
        <f>customer_bikes__3[[#This Row],[FRAME_REFERENCE]]</f>
        <v>H2DZM11413</v>
      </c>
      <c r="M26" t="str">
        <f>customer_bikes__3[[#This Row],[BIKE_KEY_REFERENCE]]</f>
        <v/>
      </c>
      <c r="N26" t="str">
        <f>customer_bikes__3[[#This Row],[LOCKER_REFERENCE]]</f>
        <v>-</v>
      </c>
      <c r="O26" t="str">
        <f>customer_bikes__3[[#This Row],[PLATE_NUMBER]]</f>
        <v/>
      </c>
      <c r="P26" t="str">
        <f>customer_bikes__3[[#This Row],[BILLING_TYPE]]</f>
        <v>paid</v>
      </c>
      <c r="Q26" t="str">
        <f>customer_bikes__3[[#This Row],[LEASING_PRICE]]</f>
        <v>0</v>
      </c>
      <c r="R26">
        <f>customer_bikes__3[[#This Row],[SOLD_PRICE]]</f>
        <v>0</v>
      </c>
      <c r="S26" t="str">
        <f>customer_bikes__3[[#This Row],[STATUS]]</f>
        <v>OK</v>
      </c>
      <c r="T26" t="str">
        <f>customer_bikes__3[[#This Row],[INSURANCE]]</f>
        <v>N</v>
      </c>
      <c r="U26">
        <f>customer_bikes__3[[#This Row],[INSURANCE_INDIVIDUAL]]</f>
        <v>0</v>
      </c>
      <c r="V26">
        <f>customer_bikes__3[[#This Row],[INSURANCE_CIVIL_RESPONSIBILITY]]</f>
        <v>0</v>
      </c>
      <c r="W26" t="str">
        <f>customer_bikes__3[[#This Row],[INSURANCE_CIVIL_RESPONSIBILITY_CONTRACT]]</f>
        <v>NULL</v>
      </c>
      <c r="X26">
        <f>customer_bikes__3[[#This Row],[BIKE_PRICE]]</f>
        <v>1563.5</v>
      </c>
      <c r="Y26" t="str">
        <f>customer_bikes__3[[#This Row],[BIKE_BUYING_DATE]]</f>
        <v>2020-09-01</v>
      </c>
      <c r="Z26">
        <f>customer_bikes__3[[#This Row],[BILLING_GROUP]]</f>
        <v>1</v>
      </c>
      <c r="AA26" t="str">
        <f>customer_bikes__3[[#This Row],[GPS_ID]]</f>
        <v>-</v>
      </c>
      <c r="AB26" t="str">
        <f>customer_bikes__3[[#This Row],[LOCALISATION]]</f>
        <v>KAMEO</v>
      </c>
      <c r="AC26" t="str">
        <f>customer_bikes__3[[#This Row],[COMMENT_BILLING]]</f>
        <v>NULL</v>
      </c>
      <c r="AD26" t="str">
        <f>customer_bikes__3[[#This Row],[ADDRESS]]</f>
        <v>NULL</v>
      </c>
      <c r="AE26" t="str">
        <f>customer_bikes__3[[#This Row],[DISPLAY_GROUP]]</f>
        <v>1generic</v>
      </c>
      <c r="AG26">
        <f>customer_bikes__3[[#This Row],[TYPE]]</f>
        <v>444</v>
      </c>
      <c r="AH26">
        <f>customer_bikes__3[[#This Row],[ID_1]]</f>
        <v>12</v>
      </c>
      <c r="AI26" s="2">
        <f>customer_bikes__3[[#This Row],[HEU_MAJ]]</f>
        <v>44593.402777777781</v>
      </c>
      <c r="AJ26" s="2">
        <f>customer_bikes__3[[#This Row],[HEU_MAJ]]</f>
        <v>44593.402777777781</v>
      </c>
    </row>
    <row r="27" spans="1:36" x14ac:dyDescent="0.25">
      <c r="A27">
        <f>customer_bikes__3[[#This Row],[ID]]</f>
        <v>459</v>
      </c>
      <c r="B27" t="str">
        <f>customer_bikes__3[[#This Row],[FRAME_NUMBER]]</f>
        <v/>
      </c>
      <c r="C27" t="str">
        <f>customer_bikes__3[[#This Row],[SIZE]]</f>
        <v>M</v>
      </c>
      <c r="D27" t="str">
        <f>customer_bikes__3[[#This Row],[COLOR]]</f>
        <v>N/A</v>
      </c>
      <c r="E27" t="str">
        <f>customer_bikes__3[[#This Row],[CONTRACT_TYPE]]</f>
        <v>stock</v>
      </c>
      <c r="F27" t="str">
        <f>customer_bikes__3[[#This Row],[CONTRACT_START]]</f>
        <v>NULL</v>
      </c>
      <c r="G27" t="str">
        <f>customer_bikes__3[[#This Row],[CONTRACT_END]]</f>
        <v>NULL</v>
      </c>
      <c r="H27" t="str">
        <f>customer_bikes__3[[#This Row],[ESTIMATED_DELIVERY_DATE]]</f>
        <v>2021-08-31</v>
      </c>
      <c r="I27" t="str">
        <f>customer_bikes__3[[#This Row],[DELIVERY_DATE]]</f>
        <v>2022-02-01</v>
      </c>
      <c r="J27" t="str">
        <f>customer_bikes__3[[#This Row],[SELLING_DATE]]</f>
        <v>NULL</v>
      </c>
      <c r="K27" t="str">
        <f>customer_bikes__3[[#This Row],[MODEL]]</f>
        <v>Samedi 28,2 Open</v>
      </c>
      <c r="L27" t="str">
        <f>customer_bikes__3[[#This Row],[FRAME_REFERENCE]]</f>
        <v>H2AZM03130</v>
      </c>
      <c r="M27" t="str">
        <f>customer_bikes__3[[#This Row],[BIKE_KEY_REFERENCE]]</f>
        <v/>
      </c>
      <c r="N27" t="str">
        <f>customer_bikes__3[[#This Row],[LOCKER_REFERENCE]]</f>
        <v>1113V</v>
      </c>
      <c r="O27" t="str">
        <f>customer_bikes__3[[#This Row],[PLATE_NUMBER]]</f>
        <v/>
      </c>
      <c r="P27" t="str">
        <f>customer_bikes__3[[#This Row],[BILLING_TYPE]]</f>
        <v>paid</v>
      </c>
      <c r="Q27" t="str">
        <f>customer_bikes__3[[#This Row],[LEASING_PRICE]]</f>
        <v>0</v>
      </c>
      <c r="R27">
        <f>customer_bikes__3[[#This Row],[SOLD_PRICE]]</f>
        <v>0</v>
      </c>
      <c r="S27" t="str">
        <f>customer_bikes__3[[#This Row],[STATUS]]</f>
        <v>OK</v>
      </c>
      <c r="T27" t="str">
        <f>customer_bikes__3[[#This Row],[INSURANCE]]</f>
        <v>N</v>
      </c>
      <c r="U27">
        <f>customer_bikes__3[[#This Row],[INSURANCE_INDIVIDUAL]]</f>
        <v>0</v>
      </c>
      <c r="V27">
        <f>customer_bikes__3[[#This Row],[INSURANCE_CIVIL_RESPONSIBILITY]]</f>
        <v>0</v>
      </c>
      <c r="W27" t="str">
        <f>customer_bikes__3[[#This Row],[INSURANCE_CIVIL_RESPONSIBILITY_CONTRACT]]</f>
        <v>NULL</v>
      </c>
      <c r="X27">
        <f>customer_bikes__3[[#This Row],[BIKE_PRICE]]</f>
        <v>1563.5</v>
      </c>
      <c r="Y27" t="str">
        <f>customer_bikes__3[[#This Row],[BIKE_BUYING_DATE]]</f>
        <v>2020-09-01</v>
      </c>
      <c r="Z27">
        <f>customer_bikes__3[[#This Row],[BILLING_GROUP]]</f>
        <v>1</v>
      </c>
      <c r="AA27" t="str">
        <f>customer_bikes__3[[#This Row],[GPS_ID]]</f>
        <v>-</v>
      </c>
      <c r="AB27" t="str">
        <f>customer_bikes__3[[#This Row],[LOCALISATION]]</f>
        <v>KAMEO</v>
      </c>
      <c r="AC27" t="str">
        <f>customer_bikes__3[[#This Row],[COMMENT_BILLING]]</f>
        <v>NULL</v>
      </c>
      <c r="AD27" t="str">
        <f>customer_bikes__3[[#This Row],[ADDRESS]]</f>
        <v>NULL</v>
      </c>
      <c r="AE27" t="str">
        <f>customer_bikes__3[[#This Row],[DISPLAY_GROUP]]</f>
        <v>1generic</v>
      </c>
      <c r="AG27">
        <f>customer_bikes__3[[#This Row],[TYPE]]</f>
        <v>444</v>
      </c>
      <c r="AH27">
        <f>customer_bikes__3[[#This Row],[ID_1]]</f>
        <v>12</v>
      </c>
      <c r="AI27" s="2">
        <f>customer_bikes__3[[#This Row],[HEU_MAJ]]</f>
        <v>44602.372870370367</v>
      </c>
      <c r="AJ27" s="2">
        <f>customer_bikes__3[[#This Row],[HEU_MAJ]]</f>
        <v>44602.372870370367</v>
      </c>
    </row>
    <row r="28" spans="1:36" x14ac:dyDescent="0.25">
      <c r="A28">
        <f>customer_bikes__3[[#This Row],[ID]]</f>
        <v>460</v>
      </c>
      <c r="B28" t="str">
        <f>customer_bikes__3[[#This Row],[FRAME_NUMBER]]</f>
        <v/>
      </c>
      <c r="C28" t="str">
        <f>customer_bikes__3[[#This Row],[SIZE]]</f>
        <v>L</v>
      </c>
      <c r="D28" t="str">
        <f>customer_bikes__3[[#This Row],[COLOR]]</f>
        <v>N/A</v>
      </c>
      <c r="E28" t="str">
        <f>customer_bikes__3[[#This Row],[CONTRACT_TYPE]]</f>
        <v>order</v>
      </c>
      <c r="F28" t="str">
        <f>customer_bikes__3[[#This Row],[CONTRACT_START]]</f>
        <v>NULL</v>
      </c>
      <c r="G28" t="str">
        <f>customer_bikes__3[[#This Row],[CONTRACT_END]]</f>
        <v>NULL</v>
      </c>
      <c r="H28" t="str">
        <f>customer_bikes__3[[#This Row],[ESTIMATED_DELIVERY_DATE]]</f>
        <v>2021-09-30</v>
      </c>
      <c r="I28" t="str">
        <f>customer_bikes__3[[#This Row],[DELIVERY_DATE]]</f>
        <v>0000-00-00</v>
      </c>
      <c r="J28" t="str">
        <f>customer_bikes__3[[#This Row],[SELLING_DATE]]</f>
        <v>NULL</v>
      </c>
      <c r="K28" t="str">
        <f>customer_bikes__3[[#This Row],[MODEL]]</f>
        <v>Samedi 28,2</v>
      </c>
      <c r="L28" t="str">
        <f>customer_bikes__3[[#This Row],[FRAME_REFERENCE]]</f>
        <v>-</v>
      </c>
      <c r="M28" t="str">
        <f>customer_bikes__3[[#This Row],[BIKE_KEY_REFERENCE]]</f>
        <v>NULL</v>
      </c>
      <c r="N28" t="str">
        <f>customer_bikes__3[[#This Row],[LOCKER_REFERENCE]]</f>
        <v>-</v>
      </c>
      <c r="O28" t="str">
        <f>customer_bikes__3[[#This Row],[PLATE_NUMBER]]</f>
        <v>NULL</v>
      </c>
      <c r="P28" t="str">
        <f>customer_bikes__3[[#This Row],[BILLING_TYPE]]</f>
        <v/>
      </c>
      <c r="Q28" t="str">
        <f>customer_bikes__3[[#This Row],[LEASING_PRICE]]</f>
        <v>NULL</v>
      </c>
      <c r="R28">
        <f>customer_bikes__3[[#This Row],[SOLD_PRICE]]</f>
        <v>0</v>
      </c>
      <c r="S28" t="str">
        <f>customer_bikes__3[[#This Row],[STATUS]]</f>
        <v>OK</v>
      </c>
      <c r="T28" t="str">
        <f>customer_bikes__3[[#This Row],[INSURANCE]]</f>
        <v>N</v>
      </c>
      <c r="U28">
        <f>customer_bikes__3[[#This Row],[INSURANCE_INDIVIDUAL]]</f>
        <v>0</v>
      </c>
      <c r="V28">
        <f>customer_bikes__3[[#This Row],[INSURANCE_CIVIL_RESPONSIBILITY]]</f>
        <v>0</v>
      </c>
      <c r="W28" t="str">
        <f>customer_bikes__3[[#This Row],[INSURANCE_CIVIL_RESPONSIBILITY_CONTRACT]]</f>
        <v>NULL</v>
      </c>
      <c r="X28">
        <f>customer_bikes__3[[#This Row],[BIKE_PRICE]]</f>
        <v>1563.5</v>
      </c>
      <c r="Y28" t="str">
        <f>customer_bikes__3[[#This Row],[BIKE_BUYING_DATE]]</f>
        <v>2020-09-01</v>
      </c>
      <c r="Z28">
        <f>customer_bikes__3[[#This Row],[BILLING_GROUP]]</f>
        <v>1</v>
      </c>
      <c r="AA28" t="str">
        <f>customer_bikes__3[[#This Row],[GPS_ID]]</f>
        <v>-</v>
      </c>
      <c r="AB28" t="str">
        <f>customer_bikes__3[[#This Row],[LOCALISATION]]</f>
        <v>NULL</v>
      </c>
      <c r="AC28" t="str">
        <f>customer_bikes__3[[#This Row],[COMMENT_BILLING]]</f>
        <v>NULL</v>
      </c>
      <c r="AD28" t="str">
        <f>customer_bikes__3[[#This Row],[ADDRESS]]</f>
        <v>NULL</v>
      </c>
      <c r="AE28" t="str">
        <f>customer_bikes__3[[#This Row],[DISPLAY_GROUP]]</f>
        <v>1generic</v>
      </c>
      <c r="AG28">
        <f>customer_bikes__3[[#This Row],[TYPE]]</f>
        <v>442</v>
      </c>
      <c r="AH28">
        <f>customer_bikes__3[[#This Row],[ID_1]]</f>
        <v>12</v>
      </c>
      <c r="AI28" s="2">
        <f>customer_bikes__3[[#This Row],[HEU_MAJ]]</f>
        <v>44343.48232638889</v>
      </c>
      <c r="AJ28" s="2">
        <f>customer_bikes__3[[#This Row],[HEU_MAJ]]</f>
        <v>44343.48232638889</v>
      </c>
    </row>
    <row r="29" spans="1:36" x14ac:dyDescent="0.25">
      <c r="A29">
        <f>customer_bikes__3[[#This Row],[ID]]</f>
        <v>461</v>
      </c>
      <c r="B29" t="str">
        <f>customer_bikes__3[[#This Row],[FRAME_NUMBER]]</f>
        <v/>
      </c>
      <c r="C29" t="str">
        <f>customer_bikes__3[[#This Row],[SIZE]]</f>
        <v>L</v>
      </c>
      <c r="D29" t="str">
        <f>customer_bikes__3[[#This Row],[COLOR]]</f>
        <v>N/A</v>
      </c>
      <c r="E29" t="str">
        <f>customer_bikes__3[[#This Row],[CONTRACT_TYPE]]</f>
        <v>order</v>
      </c>
      <c r="F29" t="str">
        <f>customer_bikes__3[[#This Row],[CONTRACT_START]]</f>
        <v>NULL</v>
      </c>
      <c r="G29" t="str">
        <f>customer_bikes__3[[#This Row],[CONTRACT_END]]</f>
        <v>NULL</v>
      </c>
      <c r="H29" t="str">
        <f>customer_bikes__3[[#This Row],[ESTIMATED_DELIVERY_DATE]]</f>
        <v>2021-09-30</v>
      </c>
      <c r="I29" t="str">
        <f>customer_bikes__3[[#This Row],[DELIVERY_DATE]]</f>
        <v>0000-00-00</v>
      </c>
      <c r="J29" t="str">
        <f>customer_bikes__3[[#This Row],[SELLING_DATE]]</f>
        <v>NULL</v>
      </c>
      <c r="K29" t="str">
        <f>customer_bikes__3[[#This Row],[MODEL]]</f>
        <v>Samedi 28,2</v>
      </c>
      <c r="L29" t="str">
        <f>customer_bikes__3[[#This Row],[FRAME_REFERENCE]]</f>
        <v>-</v>
      </c>
      <c r="M29" t="str">
        <f>customer_bikes__3[[#This Row],[BIKE_KEY_REFERENCE]]</f>
        <v>NULL</v>
      </c>
      <c r="N29" t="str">
        <f>customer_bikes__3[[#This Row],[LOCKER_REFERENCE]]</f>
        <v>-</v>
      </c>
      <c r="O29" t="str">
        <f>customer_bikes__3[[#This Row],[PLATE_NUMBER]]</f>
        <v>NULL</v>
      </c>
      <c r="P29" t="str">
        <f>customer_bikes__3[[#This Row],[BILLING_TYPE]]</f>
        <v/>
      </c>
      <c r="Q29" t="str">
        <f>customer_bikes__3[[#This Row],[LEASING_PRICE]]</f>
        <v>NULL</v>
      </c>
      <c r="R29">
        <f>customer_bikes__3[[#This Row],[SOLD_PRICE]]</f>
        <v>0</v>
      </c>
      <c r="S29" t="str">
        <f>customer_bikes__3[[#This Row],[STATUS]]</f>
        <v>OK</v>
      </c>
      <c r="T29" t="str">
        <f>customer_bikes__3[[#This Row],[INSURANCE]]</f>
        <v>N</v>
      </c>
      <c r="U29">
        <f>customer_bikes__3[[#This Row],[INSURANCE_INDIVIDUAL]]</f>
        <v>0</v>
      </c>
      <c r="V29">
        <f>customer_bikes__3[[#This Row],[INSURANCE_CIVIL_RESPONSIBILITY]]</f>
        <v>0</v>
      </c>
      <c r="W29" t="str">
        <f>customer_bikes__3[[#This Row],[INSURANCE_CIVIL_RESPONSIBILITY_CONTRACT]]</f>
        <v>NULL</v>
      </c>
      <c r="X29">
        <f>customer_bikes__3[[#This Row],[BIKE_PRICE]]</f>
        <v>1563.5</v>
      </c>
      <c r="Y29" t="str">
        <f>customer_bikes__3[[#This Row],[BIKE_BUYING_DATE]]</f>
        <v>2020-09-01</v>
      </c>
      <c r="Z29">
        <f>customer_bikes__3[[#This Row],[BILLING_GROUP]]</f>
        <v>1</v>
      </c>
      <c r="AA29" t="str">
        <f>customer_bikes__3[[#This Row],[GPS_ID]]</f>
        <v>-</v>
      </c>
      <c r="AB29" t="str">
        <f>customer_bikes__3[[#This Row],[LOCALISATION]]</f>
        <v>NULL</v>
      </c>
      <c r="AC29" t="str">
        <f>customer_bikes__3[[#This Row],[COMMENT_BILLING]]</f>
        <v>NULL</v>
      </c>
      <c r="AD29" t="str">
        <f>customer_bikes__3[[#This Row],[ADDRESS]]</f>
        <v>NULL</v>
      </c>
      <c r="AE29" t="str">
        <f>customer_bikes__3[[#This Row],[DISPLAY_GROUP]]</f>
        <v>1generic</v>
      </c>
      <c r="AG29">
        <f>customer_bikes__3[[#This Row],[TYPE]]</f>
        <v>442</v>
      </c>
      <c r="AH29">
        <f>customer_bikes__3[[#This Row],[ID_1]]</f>
        <v>12</v>
      </c>
      <c r="AI29" s="2">
        <f>customer_bikes__3[[#This Row],[HEU_MAJ]]</f>
        <v>44343.48170138889</v>
      </c>
      <c r="AJ29" s="2">
        <f>customer_bikes__3[[#This Row],[HEU_MAJ]]</f>
        <v>44343.48170138889</v>
      </c>
    </row>
    <row r="30" spans="1:36" x14ac:dyDescent="0.25">
      <c r="A30">
        <f>customer_bikes__3[[#This Row],[ID]]</f>
        <v>462</v>
      </c>
      <c r="B30" t="str">
        <f>customer_bikes__3[[#This Row],[FRAME_NUMBER]]</f>
        <v/>
      </c>
      <c r="C30" t="str">
        <f>customer_bikes__3[[#This Row],[SIZE]]</f>
        <v>L</v>
      </c>
      <c r="D30" t="str">
        <f>customer_bikes__3[[#This Row],[COLOR]]</f>
        <v>N/A</v>
      </c>
      <c r="E30" t="str">
        <f>customer_bikes__3[[#This Row],[CONTRACT_TYPE]]</f>
        <v>order</v>
      </c>
      <c r="F30" t="str">
        <f>customer_bikes__3[[#This Row],[CONTRACT_START]]</f>
        <v>NULL</v>
      </c>
      <c r="G30" t="str">
        <f>customer_bikes__3[[#This Row],[CONTRACT_END]]</f>
        <v>NULL</v>
      </c>
      <c r="H30" t="str">
        <f>customer_bikes__3[[#This Row],[ESTIMATED_DELIVERY_DATE]]</f>
        <v>2021-09-30</v>
      </c>
      <c r="I30" t="str">
        <f>customer_bikes__3[[#This Row],[DELIVERY_DATE]]</f>
        <v>0000-00-00</v>
      </c>
      <c r="J30" t="str">
        <f>customer_bikes__3[[#This Row],[SELLING_DATE]]</f>
        <v>NULL</v>
      </c>
      <c r="K30" t="str">
        <f>customer_bikes__3[[#This Row],[MODEL]]</f>
        <v>Samedi 28,2</v>
      </c>
      <c r="L30" t="str">
        <f>customer_bikes__3[[#This Row],[FRAME_REFERENCE]]</f>
        <v>-</v>
      </c>
      <c r="M30" t="str">
        <f>customer_bikes__3[[#This Row],[BIKE_KEY_REFERENCE]]</f>
        <v>NULL</v>
      </c>
      <c r="N30" t="str">
        <f>customer_bikes__3[[#This Row],[LOCKER_REFERENCE]]</f>
        <v>-</v>
      </c>
      <c r="O30" t="str">
        <f>customer_bikes__3[[#This Row],[PLATE_NUMBER]]</f>
        <v>NULL</v>
      </c>
      <c r="P30" t="str">
        <f>customer_bikes__3[[#This Row],[BILLING_TYPE]]</f>
        <v/>
      </c>
      <c r="Q30" t="str">
        <f>customer_bikes__3[[#This Row],[LEASING_PRICE]]</f>
        <v>NULL</v>
      </c>
      <c r="R30">
        <f>customer_bikes__3[[#This Row],[SOLD_PRICE]]</f>
        <v>0</v>
      </c>
      <c r="S30" t="str">
        <f>customer_bikes__3[[#This Row],[STATUS]]</f>
        <v>OK</v>
      </c>
      <c r="T30" t="str">
        <f>customer_bikes__3[[#This Row],[INSURANCE]]</f>
        <v>N</v>
      </c>
      <c r="U30">
        <f>customer_bikes__3[[#This Row],[INSURANCE_INDIVIDUAL]]</f>
        <v>0</v>
      </c>
      <c r="V30">
        <f>customer_bikes__3[[#This Row],[INSURANCE_CIVIL_RESPONSIBILITY]]</f>
        <v>0</v>
      </c>
      <c r="W30" t="str">
        <f>customer_bikes__3[[#This Row],[INSURANCE_CIVIL_RESPONSIBILITY_CONTRACT]]</f>
        <v>NULL</v>
      </c>
      <c r="X30">
        <f>customer_bikes__3[[#This Row],[BIKE_PRICE]]</f>
        <v>1563.5</v>
      </c>
      <c r="Y30" t="str">
        <f>customer_bikes__3[[#This Row],[BIKE_BUYING_DATE]]</f>
        <v>2020-09-01</v>
      </c>
      <c r="Z30">
        <f>customer_bikes__3[[#This Row],[BILLING_GROUP]]</f>
        <v>1</v>
      </c>
      <c r="AA30" t="str">
        <f>customer_bikes__3[[#This Row],[GPS_ID]]</f>
        <v>-</v>
      </c>
      <c r="AB30" t="str">
        <f>customer_bikes__3[[#This Row],[LOCALISATION]]</f>
        <v>NULL</v>
      </c>
      <c r="AC30" t="str">
        <f>customer_bikes__3[[#This Row],[COMMENT_BILLING]]</f>
        <v>NULL</v>
      </c>
      <c r="AD30" t="str">
        <f>customer_bikes__3[[#This Row],[ADDRESS]]</f>
        <v>NULL</v>
      </c>
      <c r="AE30" t="str">
        <f>customer_bikes__3[[#This Row],[DISPLAY_GROUP]]</f>
        <v>1generic</v>
      </c>
      <c r="AG30">
        <f>customer_bikes__3[[#This Row],[TYPE]]</f>
        <v>442</v>
      </c>
      <c r="AH30">
        <f>customer_bikes__3[[#This Row],[ID_1]]</f>
        <v>12</v>
      </c>
      <c r="AI30" s="2">
        <f>customer_bikes__3[[#This Row],[HEU_MAJ]]</f>
        <v>44343.481979166667</v>
      </c>
      <c r="AJ30" s="2">
        <f>customer_bikes__3[[#This Row],[HEU_MAJ]]</f>
        <v>44343.481979166667</v>
      </c>
    </row>
    <row r="31" spans="1:36" x14ac:dyDescent="0.25">
      <c r="A31">
        <f>customer_bikes__3[[#This Row],[ID]]</f>
        <v>463</v>
      </c>
      <c r="B31" t="str">
        <f>customer_bikes__3[[#This Row],[FRAME_NUMBER]]</f>
        <v/>
      </c>
      <c r="C31" t="str">
        <f>customer_bikes__3[[#This Row],[SIZE]]</f>
        <v>M</v>
      </c>
      <c r="D31" t="str">
        <f>customer_bikes__3[[#This Row],[COLOR]]</f>
        <v>N/A</v>
      </c>
      <c r="E31" t="str">
        <f>customer_bikes__3[[#This Row],[CONTRACT_TYPE]]</f>
        <v>stock</v>
      </c>
      <c r="F31" t="str">
        <f>customer_bikes__3[[#This Row],[CONTRACT_START]]</f>
        <v>NULL</v>
      </c>
      <c r="G31" t="str">
        <f>customer_bikes__3[[#This Row],[CONTRACT_END]]</f>
        <v>NULL</v>
      </c>
      <c r="H31" t="str">
        <f>customer_bikes__3[[#This Row],[ESTIMATED_DELIVERY_DATE]]</f>
        <v>2021-09-30</v>
      </c>
      <c r="I31" t="str">
        <f>customer_bikes__3[[#This Row],[DELIVERY_DATE]]</f>
        <v>2022-01-31</v>
      </c>
      <c r="J31" t="str">
        <f>customer_bikes__3[[#This Row],[SELLING_DATE]]</f>
        <v>NULL</v>
      </c>
      <c r="K31" t="str">
        <f>customer_bikes__3[[#This Row],[MODEL]]</f>
        <v>Samedi 28,5</v>
      </c>
      <c r="L31" t="str">
        <f>customer_bikes__3[[#This Row],[FRAME_REFERENCE]]</f>
        <v>H2HVM05883</v>
      </c>
      <c r="M31" t="str">
        <f>customer_bikes__3[[#This Row],[BIKE_KEY_REFERENCE]]</f>
        <v/>
      </c>
      <c r="N31" t="str">
        <f>customer_bikes__3[[#This Row],[LOCKER_REFERENCE]]</f>
        <v>M601081</v>
      </c>
      <c r="O31" t="str">
        <f>customer_bikes__3[[#This Row],[PLATE_NUMBER]]</f>
        <v/>
      </c>
      <c r="P31" t="str">
        <f>customer_bikes__3[[#This Row],[BILLING_TYPE]]</f>
        <v>paid</v>
      </c>
      <c r="Q31" t="str">
        <f>customer_bikes__3[[#This Row],[LEASING_PRICE]]</f>
        <v>0</v>
      </c>
      <c r="R31">
        <f>customer_bikes__3[[#This Row],[SOLD_PRICE]]</f>
        <v>0</v>
      </c>
      <c r="S31" t="str">
        <f>customer_bikes__3[[#This Row],[STATUS]]</f>
        <v>OK</v>
      </c>
      <c r="T31" t="str">
        <f>customer_bikes__3[[#This Row],[INSURANCE]]</f>
        <v>N</v>
      </c>
      <c r="U31">
        <f>customer_bikes__3[[#This Row],[INSURANCE_INDIVIDUAL]]</f>
        <v>0</v>
      </c>
      <c r="V31">
        <f>customer_bikes__3[[#This Row],[INSURANCE_CIVIL_RESPONSIBILITY]]</f>
        <v>0</v>
      </c>
      <c r="W31" t="str">
        <f>customer_bikes__3[[#This Row],[INSURANCE_CIVIL_RESPONSIBILITY_CONTRACT]]</f>
        <v>NULL</v>
      </c>
      <c r="X31">
        <f>customer_bikes__3[[#This Row],[BIKE_PRICE]]</f>
        <v>1841.5</v>
      </c>
      <c r="Y31" t="str">
        <f>customer_bikes__3[[#This Row],[BIKE_BUYING_DATE]]</f>
        <v>2020-09-01</v>
      </c>
      <c r="Z31">
        <f>customer_bikes__3[[#This Row],[BILLING_GROUP]]</f>
        <v>1</v>
      </c>
      <c r="AA31" t="str">
        <f>customer_bikes__3[[#This Row],[GPS_ID]]</f>
        <v>-</v>
      </c>
      <c r="AB31" t="str">
        <f>customer_bikes__3[[#This Row],[LOCALISATION]]</f>
        <v>KAMEO</v>
      </c>
      <c r="AC31" t="str">
        <f>customer_bikes__3[[#This Row],[COMMENT_BILLING]]</f>
        <v>NULL</v>
      </c>
      <c r="AD31" t="str">
        <f>customer_bikes__3[[#This Row],[ADDRESS]]</f>
        <v>NULL</v>
      </c>
      <c r="AE31" t="str">
        <f>customer_bikes__3[[#This Row],[DISPLAY_GROUP]]</f>
        <v>1generic</v>
      </c>
      <c r="AG31">
        <f>customer_bikes__3[[#This Row],[TYPE]]</f>
        <v>447</v>
      </c>
      <c r="AH31">
        <f>customer_bikes__3[[#This Row],[ID_1]]</f>
        <v>12</v>
      </c>
      <c r="AI31" s="2">
        <f>customer_bikes__3[[#This Row],[HEU_MAJ]]</f>
        <v>44592.408576388887</v>
      </c>
      <c r="AJ31" s="2">
        <f>customer_bikes__3[[#This Row],[HEU_MAJ]]</f>
        <v>44592.408576388887</v>
      </c>
    </row>
    <row r="32" spans="1:36" x14ac:dyDescent="0.25">
      <c r="A32">
        <f>customer_bikes__3[[#This Row],[ID]]</f>
        <v>464</v>
      </c>
      <c r="B32" t="str">
        <f>customer_bikes__3[[#This Row],[FRAME_NUMBER]]</f>
        <v/>
      </c>
      <c r="C32" t="str">
        <f>customer_bikes__3[[#This Row],[SIZE]]</f>
        <v>L</v>
      </c>
      <c r="D32" t="str">
        <f>customer_bikes__3[[#This Row],[COLOR]]</f>
        <v>N/A</v>
      </c>
      <c r="E32" t="str">
        <f>customer_bikes__3[[#This Row],[CONTRACT_TYPE]]</f>
        <v>order</v>
      </c>
      <c r="F32" t="str">
        <f>customer_bikes__3[[#This Row],[CONTRACT_START]]</f>
        <v>NULL</v>
      </c>
      <c r="G32" t="str">
        <f>customer_bikes__3[[#This Row],[CONTRACT_END]]</f>
        <v>NULL</v>
      </c>
      <c r="H32" t="str">
        <f>customer_bikes__3[[#This Row],[ESTIMATED_DELIVERY_DATE]]</f>
        <v>2021-09-30</v>
      </c>
      <c r="I32" t="str">
        <f>customer_bikes__3[[#This Row],[DELIVERY_DATE]]</f>
        <v>0000-00-00</v>
      </c>
      <c r="J32" t="str">
        <f>customer_bikes__3[[#This Row],[SELLING_DATE]]</f>
        <v>NULL</v>
      </c>
      <c r="K32" t="str">
        <f>customer_bikes__3[[#This Row],[MODEL]]</f>
        <v>Samedi 28,5</v>
      </c>
      <c r="L32" t="str">
        <f>customer_bikes__3[[#This Row],[FRAME_REFERENCE]]</f>
        <v>-</v>
      </c>
      <c r="M32" t="str">
        <f>customer_bikes__3[[#This Row],[BIKE_KEY_REFERENCE]]</f>
        <v>NULL</v>
      </c>
      <c r="N32" t="str">
        <f>customer_bikes__3[[#This Row],[LOCKER_REFERENCE]]</f>
        <v>-</v>
      </c>
      <c r="O32" t="str">
        <f>customer_bikes__3[[#This Row],[PLATE_NUMBER]]</f>
        <v>NULL</v>
      </c>
      <c r="P32" t="str">
        <f>customer_bikes__3[[#This Row],[BILLING_TYPE]]</f>
        <v/>
      </c>
      <c r="Q32" t="str">
        <f>customer_bikes__3[[#This Row],[LEASING_PRICE]]</f>
        <v>NULL</v>
      </c>
      <c r="R32">
        <f>customer_bikes__3[[#This Row],[SOLD_PRICE]]</f>
        <v>0</v>
      </c>
      <c r="S32" t="str">
        <f>customer_bikes__3[[#This Row],[STATUS]]</f>
        <v>OK</v>
      </c>
      <c r="T32" t="str">
        <f>customer_bikes__3[[#This Row],[INSURANCE]]</f>
        <v>N</v>
      </c>
      <c r="U32">
        <f>customer_bikes__3[[#This Row],[INSURANCE_INDIVIDUAL]]</f>
        <v>0</v>
      </c>
      <c r="V32">
        <f>customer_bikes__3[[#This Row],[INSURANCE_CIVIL_RESPONSIBILITY]]</f>
        <v>0</v>
      </c>
      <c r="W32" t="str">
        <f>customer_bikes__3[[#This Row],[INSURANCE_CIVIL_RESPONSIBILITY_CONTRACT]]</f>
        <v>NULL</v>
      </c>
      <c r="X32">
        <f>customer_bikes__3[[#This Row],[BIKE_PRICE]]</f>
        <v>1841.5</v>
      </c>
      <c r="Y32" t="str">
        <f>customer_bikes__3[[#This Row],[BIKE_BUYING_DATE]]</f>
        <v>2020-09-01</v>
      </c>
      <c r="Z32">
        <f>customer_bikes__3[[#This Row],[BILLING_GROUP]]</f>
        <v>1</v>
      </c>
      <c r="AA32" t="str">
        <f>customer_bikes__3[[#This Row],[GPS_ID]]</f>
        <v>-</v>
      </c>
      <c r="AB32" t="str">
        <f>customer_bikes__3[[#This Row],[LOCALISATION]]</f>
        <v>NULL</v>
      </c>
      <c r="AC32" t="str">
        <f>customer_bikes__3[[#This Row],[COMMENT_BILLING]]</f>
        <v>NULL</v>
      </c>
      <c r="AD32" t="str">
        <f>customer_bikes__3[[#This Row],[ADDRESS]]</f>
        <v>NULL</v>
      </c>
      <c r="AE32" t="str">
        <f>customer_bikes__3[[#This Row],[DISPLAY_GROUP]]</f>
        <v>1generic</v>
      </c>
      <c r="AG32">
        <f>customer_bikes__3[[#This Row],[TYPE]]</f>
        <v>447</v>
      </c>
      <c r="AH32">
        <f>customer_bikes__3[[#This Row],[ID_1]]</f>
        <v>12</v>
      </c>
      <c r="AI32" s="2">
        <f>customer_bikes__3[[#This Row],[HEU_MAJ]]</f>
        <v>44343.486678240741</v>
      </c>
      <c r="AJ32" s="2">
        <f>customer_bikes__3[[#This Row],[HEU_MAJ]]</f>
        <v>44343.486678240741</v>
      </c>
    </row>
    <row r="33" spans="1:36" x14ac:dyDescent="0.25">
      <c r="A33">
        <f>customer_bikes__3[[#This Row],[ID]]</f>
        <v>465</v>
      </c>
      <c r="B33" t="str">
        <f>customer_bikes__3[[#This Row],[FRAME_NUMBER]]</f>
        <v/>
      </c>
      <c r="C33" t="str">
        <f>customer_bikes__3[[#This Row],[SIZE]]</f>
        <v>L</v>
      </c>
      <c r="D33" t="str">
        <f>customer_bikes__3[[#This Row],[COLOR]]</f>
        <v>N/A</v>
      </c>
      <c r="E33" t="str">
        <f>customer_bikes__3[[#This Row],[CONTRACT_TYPE]]</f>
        <v>order</v>
      </c>
      <c r="F33" t="str">
        <f>customer_bikes__3[[#This Row],[CONTRACT_START]]</f>
        <v>NULL</v>
      </c>
      <c r="G33" t="str">
        <f>customer_bikes__3[[#This Row],[CONTRACT_END]]</f>
        <v>NULL</v>
      </c>
      <c r="H33" t="str">
        <f>customer_bikes__3[[#This Row],[ESTIMATED_DELIVERY_DATE]]</f>
        <v>2021-09-30</v>
      </c>
      <c r="I33" t="str">
        <f>customer_bikes__3[[#This Row],[DELIVERY_DATE]]</f>
        <v>0000-00-00</v>
      </c>
      <c r="J33" t="str">
        <f>customer_bikes__3[[#This Row],[SELLING_DATE]]</f>
        <v>NULL</v>
      </c>
      <c r="K33" t="str">
        <f>customer_bikes__3[[#This Row],[MODEL]]</f>
        <v>Samedi 28,5</v>
      </c>
      <c r="L33" t="str">
        <f>customer_bikes__3[[#This Row],[FRAME_REFERENCE]]</f>
        <v>-</v>
      </c>
      <c r="M33" t="str">
        <f>customer_bikes__3[[#This Row],[BIKE_KEY_REFERENCE]]</f>
        <v>NULL</v>
      </c>
      <c r="N33" t="str">
        <f>customer_bikes__3[[#This Row],[LOCKER_REFERENCE]]</f>
        <v>-</v>
      </c>
      <c r="O33" t="str">
        <f>customer_bikes__3[[#This Row],[PLATE_NUMBER]]</f>
        <v>NULL</v>
      </c>
      <c r="P33" t="str">
        <f>customer_bikes__3[[#This Row],[BILLING_TYPE]]</f>
        <v/>
      </c>
      <c r="Q33" t="str">
        <f>customer_bikes__3[[#This Row],[LEASING_PRICE]]</f>
        <v>NULL</v>
      </c>
      <c r="R33">
        <f>customer_bikes__3[[#This Row],[SOLD_PRICE]]</f>
        <v>0</v>
      </c>
      <c r="S33" t="str">
        <f>customer_bikes__3[[#This Row],[STATUS]]</f>
        <v>OK</v>
      </c>
      <c r="T33" t="str">
        <f>customer_bikes__3[[#This Row],[INSURANCE]]</f>
        <v>N</v>
      </c>
      <c r="U33">
        <f>customer_bikes__3[[#This Row],[INSURANCE_INDIVIDUAL]]</f>
        <v>0</v>
      </c>
      <c r="V33">
        <f>customer_bikes__3[[#This Row],[INSURANCE_CIVIL_RESPONSIBILITY]]</f>
        <v>0</v>
      </c>
      <c r="W33" t="str">
        <f>customer_bikes__3[[#This Row],[INSURANCE_CIVIL_RESPONSIBILITY_CONTRACT]]</f>
        <v>NULL</v>
      </c>
      <c r="X33">
        <f>customer_bikes__3[[#This Row],[BIKE_PRICE]]</f>
        <v>1841.5</v>
      </c>
      <c r="Y33" t="str">
        <f>customer_bikes__3[[#This Row],[BIKE_BUYING_DATE]]</f>
        <v>2020-09-01</v>
      </c>
      <c r="Z33">
        <f>customer_bikes__3[[#This Row],[BILLING_GROUP]]</f>
        <v>1</v>
      </c>
      <c r="AA33" t="str">
        <f>customer_bikes__3[[#This Row],[GPS_ID]]</f>
        <v>-</v>
      </c>
      <c r="AB33" t="str">
        <f>customer_bikes__3[[#This Row],[LOCALISATION]]</f>
        <v>NULL</v>
      </c>
      <c r="AC33" t="str">
        <f>customer_bikes__3[[#This Row],[COMMENT_BILLING]]</f>
        <v>NULL</v>
      </c>
      <c r="AD33" t="str">
        <f>customer_bikes__3[[#This Row],[ADDRESS]]</f>
        <v>NULL</v>
      </c>
      <c r="AE33" t="str">
        <f>customer_bikes__3[[#This Row],[DISPLAY_GROUP]]</f>
        <v>1generic</v>
      </c>
      <c r="AG33">
        <f>customer_bikes__3[[#This Row],[TYPE]]</f>
        <v>447</v>
      </c>
      <c r="AH33">
        <f>customer_bikes__3[[#This Row],[ID_1]]</f>
        <v>12</v>
      </c>
      <c r="AI33" s="2">
        <f>customer_bikes__3[[#This Row],[HEU_MAJ]]</f>
        <v>44343.486296296294</v>
      </c>
      <c r="AJ33" s="2">
        <f>customer_bikes__3[[#This Row],[HEU_MAJ]]</f>
        <v>44343.486296296294</v>
      </c>
    </row>
    <row r="34" spans="1:36" x14ac:dyDescent="0.25">
      <c r="A34">
        <f>customer_bikes__3[[#This Row],[ID]]</f>
        <v>466</v>
      </c>
      <c r="B34" t="str">
        <f>customer_bikes__3[[#This Row],[FRAME_NUMBER]]</f>
        <v/>
      </c>
      <c r="C34" t="str">
        <f>customer_bikes__3[[#This Row],[SIZE]]</f>
        <v>S</v>
      </c>
      <c r="D34" t="str">
        <f>customer_bikes__3[[#This Row],[COLOR]]</f>
        <v>N/A</v>
      </c>
      <c r="E34" t="str">
        <f>customer_bikes__3[[#This Row],[CONTRACT_TYPE]]</f>
        <v>order</v>
      </c>
      <c r="F34" t="str">
        <f>customer_bikes__3[[#This Row],[CONTRACT_START]]</f>
        <v>NULL</v>
      </c>
      <c r="G34" t="str">
        <f>customer_bikes__3[[#This Row],[CONTRACT_END]]</f>
        <v>NULL</v>
      </c>
      <c r="H34" t="str">
        <f>customer_bikes__3[[#This Row],[ESTIMATED_DELIVERY_DATE]]</f>
        <v>2021-10-31</v>
      </c>
      <c r="I34" t="str">
        <f>customer_bikes__3[[#This Row],[DELIVERY_DATE]]</f>
        <v>0000-00-00</v>
      </c>
      <c r="J34" t="str">
        <f>customer_bikes__3[[#This Row],[SELLING_DATE]]</f>
        <v>NULL</v>
      </c>
      <c r="K34" t="str">
        <f>customer_bikes__3[[#This Row],[MODEL]]</f>
        <v>Samedi 28,2 Open</v>
      </c>
      <c r="L34" t="str">
        <f>customer_bikes__3[[#This Row],[FRAME_REFERENCE]]</f>
        <v>-</v>
      </c>
      <c r="M34" t="str">
        <f>customer_bikes__3[[#This Row],[BIKE_KEY_REFERENCE]]</f>
        <v>NULL</v>
      </c>
      <c r="N34" t="str">
        <f>customer_bikes__3[[#This Row],[LOCKER_REFERENCE]]</f>
        <v>-</v>
      </c>
      <c r="O34" t="str">
        <f>customer_bikes__3[[#This Row],[PLATE_NUMBER]]</f>
        <v>NULL</v>
      </c>
      <c r="P34" t="str">
        <f>customer_bikes__3[[#This Row],[BILLING_TYPE]]</f>
        <v/>
      </c>
      <c r="Q34" t="str">
        <f>customer_bikes__3[[#This Row],[LEASING_PRICE]]</f>
        <v>NULL</v>
      </c>
      <c r="R34">
        <f>customer_bikes__3[[#This Row],[SOLD_PRICE]]</f>
        <v>0</v>
      </c>
      <c r="S34" t="str">
        <f>customer_bikes__3[[#This Row],[STATUS]]</f>
        <v>OK</v>
      </c>
      <c r="T34" t="str">
        <f>customer_bikes__3[[#This Row],[INSURANCE]]</f>
        <v>N</v>
      </c>
      <c r="U34">
        <f>customer_bikes__3[[#This Row],[INSURANCE_INDIVIDUAL]]</f>
        <v>0</v>
      </c>
      <c r="V34">
        <f>customer_bikes__3[[#This Row],[INSURANCE_CIVIL_RESPONSIBILITY]]</f>
        <v>0</v>
      </c>
      <c r="W34" t="str">
        <f>customer_bikes__3[[#This Row],[INSURANCE_CIVIL_RESPONSIBILITY_CONTRACT]]</f>
        <v>NULL</v>
      </c>
      <c r="X34">
        <f>customer_bikes__3[[#This Row],[BIKE_PRICE]]</f>
        <v>1563.5</v>
      </c>
      <c r="Y34" t="str">
        <f>customer_bikes__3[[#This Row],[BIKE_BUYING_DATE]]</f>
        <v>2020-09-01</v>
      </c>
      <c r="Z34">
        <f>customer_bikes__3[[#This Row],[BILLING_GROUP]]</f>
        <v>1</v>
      </c>
      <c r="AA34" t="str">
        <f>customer_bikes__3[[#This Row],[GPS_ID]]</f>
        <v>-</v>
      </c>
      <c r="AB34" t="str">
        <f>customer_bikes__3[[#This Row],[LOCALISATION]]</f>
        <v>NULL</v>
      </c>
      <c r="AC34" t="str">
        <f>customer_bikes__3[[#This Row],[COMMENT_BILLING]]</f>
        <v>NULL</v>
      </c>
      <c r="AD34" t="str">
        <f>customer_bikes__3[[#This Row],[ADDRESS]]</f>
        <v>NULL</v>
      </c>
      <c r="AE34" t="str">
        <f>customer_bikes__3[[#This Row],[DISPLAY_GROUP]]</f>
        <v>1generic</v>
      </c>
      <c r="AG34">
        <f>customer_bikes__3[[#This Row],[TYPE]]</f>
        <v>444</v>
      </c>
      <c r="AH34">
        <f>customer_bikes__3[[#This Row],[ID_1]]</f>
        <v>12</v>
      </c>
      <c r="AI34" s="2">
        <f>customer_bikes__3[[#This Row],[HEU_MAJ]]</f>
        <v>44343.484837962962</v>
      </c>
      <c r="AJ34" s="2">
        <f>customer_bikes__3[[#This Row],[HEU_MAJ]]</f>
        <v>44343.484837962962</v>
      </c>
    </row>
    <row r="35" spans="1:36" x14ac:dyDescent="0.25">
      <c r="A35">
        <f>customer_bikes__3[[#This Row],[ID]]</f>
        <v>467</v>
      </c>
      <c r="B35" t="str">
        <f>customer_bikes__3[[#This Row],[FRAME_NUMBER]]</f>
        <v/>
      </c>
      <c r="C35" t="str">
        <f>customer_bikes__3[[#This Row],[SIZE]]</f>
        <v>S</v>
      </c>
      <c r="D35" t="str">
        <f>customer_bikes__3[[#This Row],[COLOR]]</f>
        <v>N/A</v>
      </c>
      <c r="E35" t="str">
        <f>customer_bikes__3[[#This Row],[CONTRACT_TYPE]]</f>
        <v>order</v>
      </c>
      <c r="F35" t="str">
        <f>customer_bikes__3[[#This Row],[CONTRACT_START]]</f>
        <v>NULL</v>
      </c>
      <c r="G35" t="str">
        <f>customer_bikes__3[[#This Row],[CONTRACT_END]]</f>
        <v>NULL</v>
      </c>
      <c r="H35" t="str">
        <f>customer_bikes__3[[#This Row],[ESTIMATED_DELIVERY_DATE]]</f>
        <v>2021-10-31</v>
      </c>
      <c r="I35" t="str">
        <f>customer_bikes__3[[#This Row],[DELIVERY_DATE]]</f>
        <v>0000-00-00</v>
      </c>
      <c r="J35" t="str">
        <f>customer_bikes__3[[#This Row],[SELLING_DATE]]</f>
        <v>NULL</v>
      </c>
      <c r="K35" t="str">
        <f>customer_bikes__3[[#This Row],[MODEL]]</f>
        <v>Samedi 28,2 Open</v>
      </c>
      <c r="L35" t="str">
        <f>customer_bikes__3[[#This Row],[FRAME_REFERENCE]]</f>
        <v>-</v>
      </c>
      <c r="M35" t="str">
        <f>customer_bikes__3[[#This Row],[BIKE_KEY_REFERENCE]]</f>
        <v>NULL</v>
      </c>
      <c r="N35" t="str">
        <f>customer_bikes__3[[#This Row],[LOCKER_REFERENCE]]</f>
        <v>-</v>
      </c>
      <c r="O35" t="str">
        <f>customer_bikes__3[[#This Row],[PLATE_NUMBER]]</f>
        <v>NULL</v>
      </c>
      <c r="P35" t="str">
        <f>customer_bikes__3[[#This Row],[BILLING_TYPE]]</f>
        <v/>
      </c>
      <c r="Q35" t="str">
        <f>customer_bikes__3[[#This Row],[LEASING_PRICE]]</f>
        <v>NULL</v>
      </c>
      <c r="R35">
        <f>customer_bikes__3[[#This Row],[SOLD_PRICE]]</f>
        <v>0</v>
      </c>
      <c r="S35" t="str">
        <f>customer_bikes__3[[#This Row],[STATUS]]</f>
        <v>OK</v>
      </c>
      <c r="T35" t="str">
        <f>customer_bikes__3[[#This Row],[INSURANCE]]</f>
        <v>N</v>
      </c>
      <c r="U35">
        <f>customer_bikes__3[[#This Row],[INSURANCE_INDIVIDUAL]]</f>
        <v>0</v>
      </c>
      <c r="V35">
        <f>customer_bikes__3[[#This Row],[INSURANCE_CIVIL_RESPONSIBILITY]]</f>
        <v>0</v>
      </c>
      <c r="W35" t="str">
        <f>customer_bikes__3[[#This Row],[INSURANCE_CIVIL_RESPONSIBILITY_CONTRACT]]</f>
        <v>NULL</v>
      </c>
      <c r="X35">
        <f>customer_bikes__3[[#This Row],[BIKE_PRICE]]</f>
        <v>1563.5</v>
      </c>
      <c r="Y35" t="str">
        <f>customer_bikes__3[[#This Row],[BIKE_BUYING_DATE]]</f>
        <v>2020-09-01</v>
      </c>
      <c r="Z35">
        <f>customer_bikes__3[[#This Row],[BILLING_GROUP]]</f>
        <v>1</v>
      </c>
      <c r="AA35" t="str">
        <f>customer_bikes__3[[#This Row],[GPS_ID]]</f>
        <v>-</v>
      </c>
      <c r="AB35" t="str">
        <f>customer_bikes__3[[#This Row],[LOCALISATION]]</f>
        <v>NULL</v>
      </c>
      <c r="AC35" t="str">
        <f>customer_bikes__3[[#This Row],[COMMENT_BILLING]]</f>
        <v>NULL</v>
      </c>
      <c r="AD35" t="str">
        <f>customer_bikes__3[[#This Row],[ADDRESS]]</f>
        <v>NULL</v>
      </c>
      <c r="AE35" t="str">
        <f>customer_bikes__3[[#This Row],[DISPLAY_GROUP]]</f>
        <v>1generic</v>
      </c>
      <c r="AG35">
        <f>customer_bikes__3[[#This Row],[TYPE]]</f>
        <v>444</v>
      </c>
      <c r="AH35">
        <f>customer_bikes__3[[#This Row],[ID_1]]</f>
        <v>12</v>
      </c>
      <c r="AI35" s="2">
        <f>customer_bikes__3[[#This Row],[HEU_MAJ]]</f>
        <v>44343.483414351853</v>
      </c>
      <c r="AJ35" s="2">
        <f>customer_bikes__3[[#This Row],[HEU_MAJ]]</f>
        <v>44343.483414351853</v>
      </c>
    </row>
    <row r="36" spans="1:36" x14ac:dyDescent="0.25">
      <c r="A36">
        <f>customer_bikes__3[[#This Row],[ID]]</f>
        <v>468</v>
      </c>
      <c r="B36" t="str">
        <f>customer_bikes__3[[#This Row],[FRAME_NUMBER]]</f>
        <v/>
      </c>
      <c r="C36" t="str">
        <f>customer_bikes__3[[#This Row],[SIZE]]</f>
        <v>S</v>
      </c>
      <c r="D36" t="str">
        <f>customer_bikes__3[[#This Row],[COLOR]]</f>
        <v>N/A</v>
      </c>
      <c r="E36" t="str">
        <f>customer_bikes__3[[#This Row],[CONTRACT_TYPE]]</f>
        <v>order</v>
      </c>
      <c r="F36" t="str">
        <f>customer_bikes__3[[#This Row],[CONTRACT_START]]</f>
        <v>NULL</v>
      </c>
      <c r="G36" t="str">
        <f>customer_bikes__3[[#This Row],[CONTRACT_END]]</f>
        <v>NULL</v>
      </c>
      <c r="H36" t="str">
        <f>customer_bikes__3[[#This Row],[ESTIMATED_DELIVERY_DATE]]</f>
        <v>2021-10-31</v>
      </c>
      <c r="I36" t="str">
        <f>customer_bikes__3[[#This Row],[DELIVERY_DATE]]</f>
        <v>0000-00-00</v>
      </c>
      <c r="J36" t="str">
        <f>customer_bikes__3[[#This Row],[SELLING_DATE]]</f>
        <v>NULL</v>
      </c>
      <c r="K36" t="str">
        <f>customer_bikes__3[[#This Row],[MODEL]]</f>
        <v>Samedi 28,2 Open</v>
      </c>
      <c r="L36" t="str">
        <f>customer_bikes__3[[#This Row],[FRAME_REFERENCE]]</f>
        <v>-</v>
      </c>
      <c r="M36" t="str">
        <f>customer_bikes__3[[#This Row],[BIKE_KEY_REFERENCE]]</f>
        <v>NULL</v>
      </c>
      <c r="N36" t="str">
        <f>customer_bikes__3[[#This Row],[LOCKER_REFERENCE]]</f>
        <v>-</v>
      </c>
      <c r="O36" t="str">
        <f>customer_bikes__3[[#This Row],[PLATE_NUMBER]]</f>
        <v>NULL</v>
      </c>
      <c r="P36" t="str">
        <f>customer_bikes__3[[#This Row],[BILLING_TYPE]]</f>
        <v/>
      </c>
      <c r="Q36" t="str">
        <f>customer_bikes__3[[#This Row],[LEASING_PRICE]]</f>
        <v>NULL</v>
      </c>
      <c r="R36">
        <f>customer_bikes__3[[#This Row],[SOLD_PRICE]]</f>
        <v>0</v>
      </c>
      <c r="S36" t="str">
        <f>customer_bikes__3[[#This Row],[STATUS]]</f>
        <v>OK</v>
      </c>
      <c r="T36" t="str">
        <f>customer_bikes__3[[#This Row],[INSURANCE]]</f>
        <v>N</v>
      </c>
      <c r="U36">
        <f>customer_bikes__3[[#This Row],[INSURANCE_INDIVIDUAL]]</f>
        <v>0</v>
      </c>
      <c r="V36">
        <f>customer_bikes__3[[#This Row],[INSURANCE_CIVIL_RESPONSIBILITY]]</f>
        <v>0</v>
      </c>
      <c r="W36" t="str">
        <f>customer_bikes__3[[#This Row],[INSURANCE_CIVIL_RESPONSIBILITY_CONTRACT]]</f>
        <v>NULL</v>
      </c>
      <c r="X36">
        <f>customer_bikes__3[[#This Row],[BIKE_PRICE]]</f>
        <v>1563.5</v>
      </c>
      <c r="Y36" t="str">
        <f>customer_bikes__3[[#This Row],[BIKE_BUYING_DATE]]</f>
        <v>2020-09-01</v>
      </c>
      <c r="Z36">
        <f>customer_bikes__3[[#This Row],[BILLING_GROUP]]</f>
        <v>1</v>
      </c>
      <c r="AA36" t="str">
        <f>customer_bikes__3[[#This Row],[GPS_ID]]</f>
        <v>-</v>
      </c>
      <c r="AB36" t="str">
        <f>customer_bikes__3[[#This Row],[LOCALISATION]]</f>
        <v>NULL</v>
      </c>
      <c r="AC36" t="str">
        <f>customer_bikes__3[[#This Row],[COMMENT_BILLING]]</f>
        <v>NULL</v>
      </c>
      <c r="AD36" t="str">
        <f>customer_bikes__3[[#This Row],[ADDRESS]]</f>
        <v>NULL</v>
      </c>
      <c r="AE36" t="str">
        <f>customer_bikes__3[[#This Row],[DISPLAY_GROUP]]</f>
        <v>1generic</v>
      </c>
      <c r="AG36">
        <f>customer_bikes__3[[#This Row],[TYPE]]</f>
        <v>444</v>
      </c>
      <c r="AH36">
        <f>customer_bikes__3[[#This Row],[ID_1]]</f>
        <v>12</v>
      </c>
      <c r="AI36" s="2">
        <f>customer_bikes__3[[#This Row],[HEU_MAJ]]</f>
        <v>44343.483124999999</v>
      </c>
      <c r="AJ36" s="2">
        <f>customer_bikes__3[[#This Row],[HEU_MAJ]]</f>
        <v>44343.483124999999</v>
      </c>
    </row>
    <row r="37" spans="1:36" x14ac:dyDescent="0.25">
      <c r="A37">
        <f>customer_bikes__3[[#This Row],[ID]]</f>
        <v>469</v>
      </c>
      <c r="B37" t="str">
        <f>customer_bikes__3[[#This Row],[FRAME_NUMBER]]</f>
        <v/>
      </c>
      <c r="C37" t="str">
        <f>customer_bikes__3[[#This Row],[SIZE]]</f>
        <v>M</v>
      </c>
      <c r="D37" t="str">
        <f>customer_bikes__3[[#This Row],[COLOR]]</f>
        <v>N/A</v>
      </c>
      <c r="E37" t="str">
        <f>customer_bikes__3[[#This Row],[CONTRACT_TYPE]]</f>
        <v>order</v>
      </c>
      <c r="F37" t="str">
        <f>customer_bikes__3[[#This Row],[CONTRACT_START]]</f>
        <v>NULL</v>
      </c>
      <c r="G37" t="str">
        <f>customer_bikes__3[[#This Row],[CONTRACT_END]]</f>
        <v>NULL</v>
      </c>
      <c r="H37" t="str">
        <f>customer_bikes__3[[#This Row],[ESTIMATED_DELIVERY_DATE]]</f>
        <v>2021-09-30</v>
      </c>
      <c r="I37" t="str">
        <f>customer_bikes__3[[#This Row],[DELIVERY_DATE]]</f>
        <v>0000-00-00</v>
      </c>
      <c r="J37" t="str">
        <f>customer_bikes__3[[#This Row],[SELLING_DATE]]</f>
        <v>NULL</v>
      </c>
      <c r="K37" t="str">
        <f>customer_bikes__3[[#This Row],[MODEL]]</f>
        <v>Samedi 28,2</v>
      </c>
      <c r="L37" t="str">
        <f>customer_bikes__3[[#This Row],[FRAME_REFERENCE]]</f>
        <v>-</v>
      </c>
      <c r="M37" t="str">
        <f>customer_bikes__3[[#This Row],[BIKE_KEY_REFERENCE]]</f>
        <v>NULL</v>
      </c>
      <c r="N37" t="str">
        <f>customer_bikes__3[[#This Row],[LOCKER_REFERENCE]]</f>
        <v>-</v>
      </c>
      <c r="O37" t="str">
        <f>customer_bikes__3[[#This Row],[PLATE_NUMBER]]</f>
        <v>NULL</v>
      </c>
      <c r="P37" t="str">
        <f>customer_bikes__3[[#This Row],[BILLING_TYPE]]</f>
        <v/>
      </c>
      <c r="Q37" t="str">
        <f>customer_bikes__3[[#This Row],[LEASING_PRICE]]</f>
        <v>NULL</v>
      </c>
      <c r="R37">
        <f>customer_bikes__3[[#This Row],[SOLD_PRICE]]</f>
        <v>0</v>
      </c>
      <c r="S37" t="str">
        <f>customer_bikes__3[[#This Row],[STATUS]]</f>
        <v>OK</v>
      </c>
      <c r="T37" t="str">
        <f>customer_bikes__3[[#This Row],[INSURANCE]]</f>
        <v>N</v>
      </c>
      <c r="U37">
        <f>customer_bikes__3[[#This Row],[INSURANCE_INDIVIDUAL]]</f>
        <v>0</v>
      </c>
      <c r="V37">
        <f>customer_bikes__3[[#This Row],[INSURANCE_CIVIL_RESPONSIBILITY]]</f>
        <v>0</v>
      </c>
      <c r="W37" t="str">
        <f>customer_bikes__3[[#This Row],[INSURANCE_CIVIL_RESPONSIBILITY_CONTRACT]]</f>
        <v>NULL</v>
      </c>
      <c r="X37">
        <f>customer_bikes__3[[#This Row],[BIKE_PRICE]]</f>
        <v>1563.5</v>
      </c>
      <c r="Y37" t="str">
        <f>customer_bikes__3[[#This Row],[BIKE_BUYING_DATE]]</f>
        <v>2020-09-01</v>
      </c>
      <c r="Z37">
        <f>customer_bikes__3[[#This Row],[BILLING_GROUP]]</f>
        <v>1</v>
      </c>
      <c r="AA37" t="str">
        <f>customer_bikes__3[[#This Row],[GPS_ID]]</f>
        <v>-</v>
      </c>
      <c r="AB37" t="str">
        <f>customer_bikes__3[[#This Row],[LOCALISATION]]</f>
        <v>NULL</v>
      </c>
      <c r="AC37" t="str">
        <f>customer_bikes__3[[#This Row],[COMMENT_BILLING]]</f>
        <v>NULL</v>
      </c>
      <c r="AD37" t="str">
        <f>customer_bikes__3[[#This Row],[ADDRESS]]</f>
        <v>NULL</v>
      </c>
      <c r="AE37" t="str">
        <f>customer_bikes__3[[#This Row],[DISPLAY_GROUP]]</f>
        <v>1generic</v>
      </c>
      <c r="AG37">
        <f>customer_bikes__3[[#This Row],[TYPE]]</f>
        <v>442</v>
      </c>
      <c r="AH37">
        <f>customer_bikes__3[[#This Row],[ID_1]]</f>
        <v>12</v>
      </c>
      <c r="AI37" s="2">
        <f>customer_bikes__3[[#This Row],[HEU_MAJ]]</f>
        <v>44343.480949074074</v>
      </c>
      <c r="AJ37" s="2">
        <f>customer_bikes__3[[#This Row],[HEU_MAJ]]</f>
        <v>44343.480949074074</v>
      </c>
    </row>
    <row r="38" spans="1:36" x14ac:dyDescent="0.25">
      <c r="A38">
        <f>customer_bikes__3[[#This Row],[ID]]</f>
        <v>470</v>
      </c>
      <c r="B38" t="str">
        <f>customer_bikes__3[[#This Row],[FRAME_NUMBER]]</f>
        <v/>
      </c>
      <c r="C38" t="str">
        <f>customer_bikes__3[[#This Row],[SIZE]]</f>
        <v>M</v>
      </c>
      <c r="D38" t="str">
        <f>customer_bikes__3[[#This Row],[COLOR]]</f>
        <v>N/A</v>
      </c>
      <c r="E38" t="str">
        <f>customer_bikes__3[[#This Row],[CONTRACT_TYPE]]</f>
        <v>order</v>
      </c>
      <c r="F38" t="str">
        <f>customer_bikes__3[[#This Row],[CONTRACT_START]]</f>
        <v>NULL</v>
      </c>
      <c r="G38" t="str">
        <f>customer_bikes__3[[#This Row],[CONTRACT_END]]</f>
        <v>NULL</v>
      </c>
      <c r="H38" t="str">
        <f>customer_bikes__3[[#This Row],[ESTIMATED_DELIVERY_DATE]]</f>
        <v>2021-09-30</v>
      </c>
      <c r="I38" t="str">
        <f>customer_bikes__3[[#This Row],[DELIVERY_DATE]]</f>
        <v>0000-00-00</v>
      </c>
      <c r="J38" t="str">
        <f>customer_bikes__3[[#This Row],[SELLING_DATE]]</f>
        <v>NULL</v>
      </c>
      <c r="K38" t="str">
        <f>customer_bikes__3[[#This Row],[MODEL]]</f>
        <v>Samedi 28,2</v>
      </c>
      <c r="L38" t="str">
        <f>customer_bikes__3[[#This Row],[FRAME_REFERENCE]]</f>
        <v>-</v>
      </c>
      <c r="M38" t="str">
        <f>customer_bikes__3[[#This Row],[BIKE_KEY_REFERENCE]]</f>
        <v>NULL</v>
      </c>
      <c r="N38" t="str">
        <f>customer_bikes__3[[#This Row],[LOCKER_REFERENCE]]</f>
        <v>-</v>
      </c>
      <c r="O38" t="str">
        <f>customer_bikes__3[[#This Row],[PLATE_NUMBER]]</f>
        <v>NULL</v>
      </c>
      <c r="P38" t="str">
        <f>customer_bikes__3[[#This Row],[BILLING_TYPE]]</f>
        <v/>
      </c>
      <c r="Q38" t="str">
        <f>customer_bikes__3[[#This Row],[LEASING_PRICE]]</f>
        <v>NULL</v>
      </c>
      <c r="R38">
        <f>customer_bikes__3[[#This Row],[SOLD_PRICE]]</f>
        <v>0</v>
      </c>
      <c r="S38" t="str">
        <f>customer_bikes__3[[#This Row],[STATUS]]</f>
        <v>OK</v>
      </c>
      <c r="T38" t="str">
        <f>customer_bikes__3[[#This Row],[INSURANCE]]</f>
        <v>N</v>
      </c>
      <c r="U38">
        <f>customer_bikes__3[[#This Row],[INSURANCE_INDIVIDUAL]]</f>
        <v>0</v>
      </c>
      <c r="V38">
        <f>customer_bikes__3[[#This Row],[INSURANCE_CIVIL_RESPONSIBILITY]]</f>
        <v>0</v>
      </c>
      <c r="W38" t="str">
        <f>customer_bikes__3[[#This Row],[INSURANCE_CIVIL_RESPONSIBILITY_CONTRACT]]</f>
        <v>NULL</v>
      </c>
      <c r="X38">
        <f>customer_bikes__3[[#This Row],[BIKE_PRICE]]</f>
        <v>1563.5</v>
      </c>
      <c r="Y38" t="str">
        <f>customer_bikes__3[[#This Row],[BIKE_BUYING_DATE]]</f>
        <v>2020-09-01</v>
      </c>
      <c r="Z38">
        <f>customer_bikes__3[[#This Row],[BILLING_GROUP]]</f>
        <v>1</v>
      </c>
      <c r="AA38" t="str">
        <f>customer_bikes__3[[#This Row],[GPS_ID]]</f>
        <v>-</v>
      </c>
      <c r="AB38" t="str">
        <f>customer_bikes__3[[#This Row],[LOCALISATION]]</f>
        <v>NULL</v>
      </c>
      <c r="AC38" t="str">
        <f>customer_bikes__3[[#This Row],[COMMENT_BILLING]]</f>
        <v>NULL</v>
      </c>
      <c r="AD38" t="str">
        <f>customer_bikes__3[[#This Row],[ADDRESS]]</f>
        <v>NULL</v>
      </c>
      <c r="AE38" t="str">
        <f>customer_bikes__3[[#This Row],[DISPLAY_GROUP]]</f>
        <v>1generic</v>
      </c>
      <c r="AG38">
        <f>customer_bikes__3[[#This Row],[TYPE]]</f>
        <v>442</v>
      </c>
      <c r="AH38">
        <f>customer_bikes__3[[#This Row],[ID_1]]</f>
        <v>12</v>
      </c>
      <c r="AI38" s="2">
        <f>customer_bikes__3[[#This Row],[HEU_MAJ]]</f>
        <v>44343.480532407404</v>
      </c>
      <c r="AJ38" s="2">
        <f>customer_bikes__3[[#This Row],[HEU_MAJ]]</f>
        <v>44343.480532407404</v>
      </c>
    </row>
    <row r="39" spans="1:36" x14ac:dyDescent="0.25">
      <c r="A39">
        <f>customer_bikes__3[[#This Row],[ID]]</f>
        <v>471</v>
      </c>
      <c r="B39" t="str">
        <f>customer_bikes__3[[#This Row],[FRAME_NUMBER]]</f>
        <v/>
      </c>
      <c r="C39" t="str">
        <f>customer_bikes__3[[#This Row],[SIZE]]</f>
        <v>M</v>
      </c>
      <c r="D39" t="str">
        <f>customer_bikes__3[[#This Row],[COLOR]]</f>
        <v>N/A</v>
      </c>
      <c r="E39" t="str">
        <f>customer_bikes__3[[#This Row],[CONTRACT_TYPE]]</f>
        <v>order</v>
      </c>
      <c r="F39" t="str">
        <f>customer_bikes__3[[#This Row],[CONTRACT_START]]</f>
        <v>NULL</v>
      </c>
      <c r="G39" t="str">
        <f>customer_bikes__3[[#This Row],[CONTRACT_END]]</f>
        <v>NULL</v>
      </c>
      <c r="H39" t="str">
        <f>customer_bikes__3[[#This Row],[ESTIMATED_DELIVERY_DATE]]</f>
        <v>2021-09-30</v>
      </c>
      <c r="I39" t="str">
        <f>customer_bikes__3[[#This Row],[DELIVERY_DATE]]</f>
        <v>0000-00-00</v>
      </c>
      <c r="J39" t="str">
        <f>customer_bikes__3[[#This Row],[SELLING_DATE]]</f>
        <v>NULL</v>
      </c>
      <c r="K39" t="str">
        <f>customer_bikes__3[[#This Row],[MODEL]]</f>
        <v>Samedi 28,2</v>
      </c>
      <c r="L39" t="str">
        <f>customer_bikes__3[[#This Row],[FRAME_REFERENCE]]</f>
        <v>-</v>
      </c>
      <c r="M39" t="str">
        <f>customer_bikes__3[[#This Row],[BIKE_KEY_REFERENCE]]</f>
        <v>NULL</v>
      </c>
      <c r="N39" t="str">
        <f>customer_bikes__3[[#This Row],[LOCKER_REFERENCE]]</f>
        <v>-</v>
      </c>
      <c r="O39" t="str">
        <f>customer_bikes__3[[#This Row],[PLATE_NUMBER]]</f>
        <v>NULL</v>
      </c>
      <c r="P39" t="str">
        <f>customer_bikes__3[[#This Row],[BILLING_TYPE]]</f>
        <v/>
      </c>
      <c r="Q39" t="str">
        <f>customer_bikes__3[[#This Row],[LEASING_PRICE]]</f>
        <v>NULL</v>
      </c>
      <c r="R39">
        <f>customer_bikes__3[[#This Row],[SOLD_PRICE]]</f>
        <v>0</v>
      </c>
      <c r="S39" t="str">
        <f>customer_bikes__3[[#This Row],[STATUS]]</f>
        <v>OK</v>
      </c>
      <c r="T39" t="str">
        <f>customer_bikes__3[[#This Row],[INSURANCE]]</f>
        <v>N</v>
      </c>
      <c r="U39">
        <f>customer_bikes__3[[#This Row],[INSURANCE_INDIVIDUAL]]</f>
        <v>0</v>
      </c>
      <c r="V39">
        <f>customer_bikes__3[[#This Row],[INSURANCE_CIVIL_RESPONSIBILITY]]</f>
        <v>0</v>
      </c>
      <c r="W39" t="str">
        <f>customer_bikes__3[[#This Row],[INSURANCE_CIVIL_RESPONSIBILITY_CONTRACT]]</f>
        <v>NULL</v>
      </c>
      <c r="X39">
        <f>customer_bikes__3[[#This Row],[BIKE_PRICE]]</f>
        <v>1563.5</v>
      </c>
      <c r="Y39" t="str">
        <f>customer_bikes__3[[#This Row],[BIKE_BUYING_DATE]]</f>
        <v>2020-09-01</v>
      </c>
      <c r="Z39">
        <f>customer_bikes__3[[#This Row],[BILLING_GROUP]]</f>
        <v>1</v>
      </c>
      <c r="AA39" t="str">
        <f>customer_bikes__3[[#This Row],[GPS_ID]]</f>
        <v>-</v>
      </c>
      <c r="AB39" t="str">
        <f>customer_bikes__3[[#This Row],[LOCALISATION]]</f>
        <v>NULL</v>
      </c>
      <c r="AC39" t="str">
        <f>customer_bikes__3[[#This Row],[COMMENT_BILLING]]</f>
        <v>NULL</v>
      </c>
      <c r="AD39" t="str">
        <f>customer_bikes__3[[#This Row],[ADDRESS]]</f>
        <v>NULL</v>
      </c>
      <c r="AE39" t="str">
        <f>customer_bikes__3[[#This Row],[DISPLAY_GROUP]]</f>
        <v>1generic</v>
      </c>
      <c r="AG39">
        <f>customer_bikes__3[[#This Row],[TYPE]]</f>
        <v>442</v>
      </c>
      <c r="AH39">
        <f>customer_bikes__3[[#This Row],[ID_1]]</f>
        <v>12</v>
      </c>
      <c r="AI39" s="2">
        <f>customer_bikes__3[[#This Row],[HEU_MAJ]]</f>
        <v>44343.480300925927</v>
      </c>
      <c r="AJ39" s="2">
        <f>customer_bikes__3[[#This Row],[HEU_MAJ]]</f>
        <v>44343.480300925927</v>
      </c>
    </row>
    <row r="40" spans="1:36" x14ac:dyDescent="0.25">
      <c r="A40">
        <f>customer_bikes__3[[#This Row],[ID]]</f>
        <v>472</v>
      </c>
      <c r="B40" t="str">
        <f>customer_bikes__3[[#This Row],[FRAME_NUMBER]]</f>
        <v/>
      </c>
      <c r="C40" t="str">
        <f>customer_bikes__3[[#This Row],[SIZE]]</f>
        <v>S</v>
      </c>
      <c r="D40" t="str">
        <f>customer_bikes__3[[#This Row],[COLOR]]</f>
        <v>N/A</v>
      </c>
      <c r="E40" t="str">
        <f>customer_bikes__3[[#This Row],[CONTRACT_TYPE]]</f>
        <v>order</v>
      </c>
      <c r="F40" t="str">
        <f>customer_bikes__3[[#This Row],[CONTRACT_START]]</f>
        <v>NULL</v>
      </c>
      <c r="G40" t="str">
        <f>customer_bikes__3[[#This Row],[CONTRACT_END]]</f>
        <v>NULL</v>
      </c>
      <c r="H40" t="str">
        <f>customer_bikes__3[[#This Row],[ESTIMATED_DELIVERY_DATE]]</f>
        <v>2021-09-30</v>
      </c>
      <c r="I40" t="str">
        <f>customer_bikes__3[[#This Row],[DELIVERY_DATE]]</f>
        <v>0000-00-00</v>
      </c>
      <c r="J40" t="str">
        <f>customer_bikes__3[[#This Row],[SELLING_DATE]]</f>
        <v>NULL</v>
      </c>
      <c r="K40" t="str">
        <f>customer_bikes__3[[#This Row],[MODEL]]</f>
        <v>Samedi 28,5 Open</v>
      </c>
      <c r="L40" t="str">
        <f>customer_bikes__3[[#This Row],[FRAME_REFERENCE]]</f>
        <v>-</v>
      </c>
      <c r="M40" t="str">
        <f>customer_bikes__3[[#This Row],[BIKE_KEY_REFERENCE]]</f>
        <v>NULL</v>
      </c>
      <c r="N40" t="str">
        <f>customer_bikes__3[[#This Row],[LOCKER_REFERENCE]]</f>
        <v>-</v>
      </c>
      <c r="O40" t="str">
        <f>customer_bikes__3[[#This Row],[PLATE_NUMBER]]</f>
        <v>NULL</v>
      </c>
      <c r="P40" t="str">
        <f>customer_bikes__3[[#This Row],[BILLING_TYPE]]</f>
        <v/>
      </c>
      <c r="Q40" t="str">
        <f>customer_bikes__3[[#This Row],[LEASING_PRICE]]</f>
        <v>NULL</v>
      </c>
      <c r="R40">
        <f>customer_bikes__3[[#This Row],[SOLD_PRICE]]</f>
        <v>0</v>
      </c>
      <c r="S40" t="str">
        <f>customer_bikes__3[[#This Row],[STATUS]]</f>
        <v>OK</v>
      </c>
      <c r="T40" t="str">
        <f>customer_bikes__3[[#This Row],[INSURANCE]]</f>
        <v>N</v>
      </c>
      <c r="U40">
        <f>customer_bikes__3[[#This Row],[INSURANCE_INDIVIDUAL]]</f>
        <v>0</v>
      </c>
      <c r="V40">
        <f>customer_bikes__3[[#This Row],[INSURANCE_CIVIL_RESPONSIBILITY]]</f>
        <v>0</v>
      </c>
      <c r="W40" t="str">
        <f>customer_bikes__3[[#This Row],[INSURANCE_CIVIL_RESPONSIBILITY_CONTRACT]]</f>
        <v>NULL</v>
      </c>
      <c r="X40">
        <f>customer_bikes__3[[#This Row],[BIKE_PRICE]]</f>
        <v>1841.5</v>
      </c>
      <c r="Y40" t="str">
        <f>customer_bikes__3[[#This Row],[BIKE_BUYING_DATE]]</f>
        <v>2020-09-01</v>
      </c>
      <c r="Z40">
        <f>customer_bikes__3[[#This Row],[BILLING_GROUP]]</f>
        <v>1</v>
      </c>
      <c r="AA40" t="str">
        <f>customer_bikes__3[[#This Row],[GPS_ID]]</f>
        <v>-</v>
      </c>
      <c r="AB40" t="str">
        <f>customer_bikes__3[[#This Row],[LOCALISATION]]</f>
        <v>NULL</v>
      </c>
      <c r="AC40" t="str">
        <f>customer_bikes__3[[#This Row],[COMMENT_BILLING]]</f>
        <v>NULL</v>
      </c>
      <c r="AD40" t="str">
        <f>customer_bikes__3[[#This Row],[ADDRESS]]</f>
        <v>NULL</v>
      </c>
      <c r="AE40" t="str">
        <f>customer_bikes__3[[#This Row],[DISPLAY_GROUP]]</f>
        <v>1generic</v>
      </c>
      <c r="AG40">
        <f>customer_bikes__3[[#This Row],[TYPE]]</f>
        <v>448</v>
      </c>
      <c r="AH40">
        <f>customer_bikes__3[[#This Row],[ID_1]]</f>
        <v>12</v>
      </c>
      <c r="AI40" s="2">
        <f>customer_bikes__3[[#This Row],[HEU_MAJ]]</f>
        <v>44343.479629629626</v>
      </c>
      <c r="AJ40" s="2">
        <f>customer_bikes__3[[#This Row],[HEU_MAJ]]</f>
        <v>44343.479629629626</v>
      </c>
    </row>
    <row r="41" spans="1:36" x14ac:dyDescent="0.25">
      <c r="A41">
        <f>customer_bikes__3[[#This Row],[ID]]</f>
        <v>473</v>
      </c>
      <c r="B41" t="str">
        <f>customer_bikes__3[[#This Row],[FRAME_NUMBER]]</f>
        <v/>
      </c>
      <c r="C41" t="str">
        <f>customer_bikes__3[[#This Row],[SIZE]]</f>
        <v>M</v>
      </c>
      <c r="D41" t="str">
        <f>customer_bikes__3[[#This Row],[COLOR]]</f>
        <v>N/A</v>
      </c>
      <c r="E41" t="str">
        <f>customer_bikes__3[[#This Row],[CONTRACT_TYPE]]</f>
        <v>order</v>
      </c>
      <c r="F41" t="str">
        <f>customer_bikes__3[[#This Row],[CONTRACT_START]]</f>
        <v>NULL</v>
      </c>
      <c r="G41" t="str">
        <f>customer_bikes__3[[#This Row],[CONTRACT_END]]</f>
        <v>NULL</v>
      </c>
      <c r="H41" t="str">
        <f>customer_bikes__3[[#This Row],[ESTIMATED_DELIVERY_DATE]]</f>
        <v>2021-09-30</v>
      </c>
      <c r="I41" t="str">
        <f>customer_bikes__3[[#This Row],[DELIVERY_DATE]]</f>
        <v>0000-00-00</v>
      </c>
      <c r="J41" t="str">
        <f>customer_bikes__3[[#This Row],[SELLING_DATE]]</f>
        <v>NULL</v>
      </c>
      <c r="K41" t="str">
        <f>customer_bikes__3[[#This Row],[MODEL]]</f>
        <v>Samedi 28,5 Open</v>
      </c>
      <c r="L41" t="str">
        <f>customer_bikes__3[[#This Row],[FRAME_REFERENCE]]</f>
        <v>-</v>
      </c>
      <c r="M41" t="str">
        <f>customer_bikes__3[[#This Row],[BIKE_KEY_REFERENCE]]</f>
        <v>NULL</v>
      </c>
      <c r="N41" t="str">
        <f>customer_bikes__3[[#This Row],[LOCKER_REFERENCE]]</f>
        <v>-</v>
      </c>
      <c r="O41" t="str">
        <f>customer_bikes__3[[#This Row],[PLATE_NUMBER]]</f>
        <v>NULL</v>
      </c>
      <c r="P41" t="str">
        <f>customer_bikes__3[[#This Row],[BILLING_TYPE]]</f>
        <v/>
      </c>
      <c r="Q41" t="str">
        <f>customer_bikes__3[[#This Row],[LEASING_PRICE]]</f>
        <v>NULL</v>
      </c>
      <c r="R41">
        <f>customer_bikes__3[[#This Row],[SOLD_PRICE]]</f>
        <v>0</v>
      </c>
      <c r="S41" t="str">
        <f>customer_bikes__3[[#This Row],[STATUS]]</f>
        <v>OK</v>
      </c>
      <c r="T41" t="str">
        <f>customer_bikes__3[[#This Row],[INSURANCE]]</f>
        <v>N</v>
      </c>
      <c r="U41">
        <f>customer_bikes__3[[#This Row],[INSURANCE_INDIVIDUAL]]</f>
        <v>0</v>
      </c>
      <c r="V41">
        <f>customer_bikes__3[[#This Row],[INSURANCE_CIVIL_RESPONSIBILITY]]</f>
        <v>0</v>
      </c>
      <c r="W41" t="str">
        <f>customer_bikes__3[[#This Row],[INSURANCE_CIVIL_RESPONSIBILITY_CONTRACT]]</f>
        <v>NULL</v>
      </c>
      <c r="X41">
        <f>customer_bikes__3[[#This Row],[BIKE_PRICE]]</f>
        <v>1841.5</v>
      </c>
      <c r="Y41" t="str">
        <f>customer_bikes__3[[#This Row],[BIKE_BUYING_DATE]]</f>
        <v>2020-09-01</v>
      </c>
      <c r="Z41">
        <f>customer_bikes__3[[#This Row],[BILLING_GROUP]]</f>
        <v>1</v>
      </c>
      <c r="AA41" t="str">
        <f>customer_bikes__3[[#This Row],[GPS_ID]]</f>
        <v>-</v>
      </c>
      <c r="AB41" t="str">
        <f>customer_bikes__3[[#This Row],[LOCALISATION]]</f>
        <v>NULL</v>
      </c>
      <c r="AC41" t="str">
        <f>customer_bikes__3[[#This Row],[COMMENT_BILLING]]</f>
        <v>NULL</v>
      </c>
      <c r="AD41" t="str">
        <f>customer_bikes__3[[#This Row],[ADDRESS]]</f>
        <v>NULL</v>
      </c>
      <c r="AE41" t="str">
        <f>customer_bikes__3[[#This Row],[DISPLAY_GROUP]]</f>
        <v>1generic</v>
      </c>
      <c r="AG41">
        <f>customer_bikes__3[[#This Row],[TYPE]]</f>
        <v>448</v>
      </c>
      <c r="AH41">
        <f>customer_bikes__3[[#This Row],[ID_1]]</f>
        <v>12</v>
      </c>
      <c r="AI41" s="2">
        <f>customer_bikes__3[[#This Row],[HEU_MAJ]]</f>
        <v>44343.479375000003</v>
      </c>
      <c r="AJ41" s="2">
        <f>customer_bikes__3[[#This Row],[HEU_MAJ]]</f>
        <v>44343.479375000003</v>
      </c>
    </row>
    <row r="42" spans="1:36" x14ac:dyDescent="0.25">
      <c r="A42">
        <f>customer_bikes__3[[#This Row],[ID]]</f>
        <v>474</v>
      </c>
      <c r="B42" t="str">
        <f>customer_bikes__3[[#This Row],[FRAME_NUMBER]]</f>
        <v/>
      </c>
      <c r="C42" t="str">
        <f>customer_bikes__3[[#This Row],[SIZE]]</f>
        <v>M</v>
      </c>
      <c r="D42" t="str">
        <f>customer_bikes__3[[#This Row],[COLOR]]</f>
        <v>N/A</v>
      </c>
      <c r="E42" t="str">
        <f>customer_bikes__3[[#This Row],[CONTRACT_TYPE]]</f>
        <v>order</v>
      </c>
      <c r="F42" t="str">
        <f>customer_bikes__3[[#This Row],[CONTRACT_START]]</f>
        <v>NULL</v>
      </c>
      <c r="G42" t="str">
        <f>customer_bikes__3[[#This Row],[CONTRACT_END]]</f>
        <v>NULL</v>
      </c>
      <c r="H42" t="str">
        <f>customer_bikes__3[[#This Row],[ESTIMATED_DELIVERY_DATE]]</f>
        <v>2021-09-30</v>
      </c>
      <c r="I42" t="str">
        <f>customer_bikes__3[[#This Row],[DELIVERY_DATE]]</f>
        <v>0000-00-00</v>
      </c>
      <c r="J42" t="str">
        <f>customer_bikes__3[[#This Row],[SELLING_DATE]]</f>
        <v>NULL</v>
      </c>
      <c r="K42" t="str">
        <f>customer_bikes__3[[#This Row],[MODEL]]</f>
        <v>Samedi 28,5 Open</v>
      </c>
      <c r="L42" t="str">
        <f>customer_bikes__3[[#This Row],[FRAME_REFERENCE]]</f>
        <v>-</v>
      </c>
      <c r="M42" t="str">
        <f>customer_bikes__3[[#This Row],[BIKE_KEY_REFERENCE]]</f>
        <v>NULL</v>
      </c>
      <c r="N42" t="str">
        <f>customer_bikes__3[[#This Row],[LOCKER_REFERENCE]]</f>
        <v>-</v>
      </c>
      <c r="O42" t="str">
        <f>customer_bikes__3[[#This Row],[PLATE_NUMBER]]</f>
        <v>NULL</v>
      </c>
      <c r="P42" t="str">
        <f>customer_bikes__3[[#This Row],[BILLING_TYPE]]</f>
        <v/>
      </c>
      <c r="Q42" t="str">
        <f>customer_bikes__3[[#This Row],[LEASING_PRICE]]</f>
        <v>NULL</v>
      </c>
      <c r="R42">
        <f>customer_bikes__3[[#This Row],[SOLD_PRICE]]</f>
        <v>0</v>
      </c>
      <c r="S42" t="str">
        <f>customer_bikes__3[[#This Row],[STATUS]]</f>
        <v>OK</v>
      </c>
      <c r="T42" t="str">
        <f>customer_bikes__3[[#This Row],[INSURANCE]]</f>
        <v>N</v>
      </c>
      <c r="U42">
        <f>customer_bikes__3[[#This Row],[INSURANCE_INDIVIDUAL]]</f>
        <v>0</v>
      </c>
      <c r="V42">
        <f>customer_bikes__3[[#This Row],[INSURANCE_CIVIL_RESPONSIBILITY]]</f>
        <v>0</v>
      </c>
      <c r="W42" t="str">
        <f>customer_bikes__3[[#This Row],[INSURANCE_CIVIL_RESPONSIBILITY_CONTRACT]]</f>
        <v>NULL</v>
      </c>
      <c r="X42">
        <f>customer_bikes__3[[#This Row],[BIKE_PRICE]]</f>
        <v>1841.5</v>
      </c>
      <c r="Y42" t="str">
        <f>customer_bikes__3[[#This Row],[BIKE_BUYING_DATE]]</f>
        <v>2020-09-01</v>
      </c>
      <c r="Z42">
        <f>customer_bikes__3[[#This Row],[BILLING_GROUP]]</f>
        <v>1</v>
      </c>
      <c r="AA42" t="str">
        <f>customer_bikes__3[[#This Row],[GPS_ID]]</f>
        <v>-</v>
      </c>
      <c r="AB42" t="str">
        <f>customer_bikes__3[[#This Row],[LOCALISATION]]</f>
        <v>NULL</v>
      </c>
      <c r="AC42" t="str">
        <f>customer_bikes__3[[#This Row],[COMMENT_BILLING]]</f>
        <v>NULL</v>
      </c>
      <c r="AD42" t="str">
        <f>customer_bikes__3[[#This Row],[ADDRESS]]</f>
        <v>NULL</v>
      </c>
      <c r="AE42" t="str">
        <f>customer_bikes__3[[#This Row],[DISPLAY_GROUP]]</f>
        <v>1generic</v>
      </c>
      <c r="AG42">
        <f>customer_bikes__3[[#This Row],[TYPE]]</f>
        <v>448</v>
      </c>
      <c r="AH42">
        <f>customer_bikes__3[[#This Row],[ID_1]]</f>
        <v>12</v>
      </c>
      <c r="AI42" s="2">
        <f>customer_bikes__3[[#This Row],[HEU_MAJ]]</f>
        <v>44343.478321759256</v>
      </c>
      <c r="AJ42" s="2">
        <f>customer_bikes__3[[#This Row],[HEU_MAJ]]</f>
        <v>44343.478321759256</v>
      </c>
    </row>
    <row r="43" spans="1:36" x14ac:dyDescent="0.25">
      <c r="A43">
        <f>customer_bikes__3[[#This Row],[ID]]</f>
        <v>475</v>
      </c>
      <c r="B43" t="str">
        <f>customer_bikes__3[[#This Row],[FRAME_NUMBER]]</f>
        <v/>
      </c>
      <c r="C43" t="str">
        <f>customer_bikes__3[[#This Row],[SIZE]]</f>
        <v>M</v>
      </c>
      <c r="D43" t="str">
        <f>customer_bikes__3[[#This Row],[COLOR]]</f>
        <v>N/A</v>
      </c>
      <c r="E43" t="str">
        <f>customer_bikes__3[[#This Row],[CONTRACT_TYPE]]</f>
        <v>order</v>
      </c>
      <c r="F43" t="str">
        <f>customer_bikes__3[[#This Row],[CONTRACT_START]]</f>
        <v>NULL</v>
      </c>
      <c r="G43" t="str">
        <f>customer_bikes__3[[#This Row],[CONTRACT_END]]</f>
        <v>NULL</v>
      </c>
      <c r="H43" t="str">
        <f>customer_bikes__3[[#This Row],[ESTIMATED_DELIVERY_DATE]]</f>
        <v>2021-09-30</v>
      </c>
      <c r="I43" t="str">
        <f>customer_bikes__3[[#This Row],[DELIVERY_DATE]]</f>
        <v>0000-00-00</v>
      </c>
      <c r="J43" t="str">
        <f>customer_bikes__3[[#This Row],[SELLING_DATE]]</f>
        <v>NULL</v>
      </c>
      <c r="K43" t="str">
        <f>customer_bikes__3[[#This Row],[MODEL]]</f>
        <v>Samedi 28,5 Open</v>
      </c>
      <c r="L43" t="str">
        <f>customer_bikes__3[[#This Row],[FRAME_REFERENCE]]</f>
        <v>-</v>
      </c>
      <c r="M43" t="str">
        <f>customer_bikes__3[[#This Row],[BIKE_KEY_REFERENCE]]</f>
        <v>NULL</v>
      </c>
      <c r="N43" t="str">
        <f>customer_bikes__3[[#This Row],[LOCKER_REFERENCE]]</f>
        <v>-</v>
      </c>
      <c r="O43" t="str">
        <f>customer_bikes__3[[#This Row],[PLATE_NUMBER]]</f>
        <v>NULL</v>
      </c>
      <c r="P43" t="str">
        <f>customer_bikes__3[[#This Row],[BILLING_TYPE]]</f>
        <v/>
      </c>
      <c r="Q43" t="str">
        <f>customer_bikes__3[[#This Row],[LEASING_PRICE]]</f>
        <v>NULL</v>
      </c>
      <c r="R43">
        <f>customer_bikes__3[[#This Row],[SOLD_PRICE]]</f>
        <v>0</v>
      </c>
      <c r="S43" t="str">
        <f>customer_bikes__3[[#This Row],[STATUS]]</f>
        <v>OK</v>
      </c>
      <c r="T43" t="str">
        <f>customer_bikes__3[[#This Row],[INSURANCE]]</f>
        <v>N</v>
      </c>
      <c r="U43">
        <f>customer_bikes__3[[#This Row],[INSURANCE_INDIVIDUAL]]</f>
        <v>0</v>
      </c>
      <c r="V43">
        <f>customer_bikes__3[[#This Row],[INSURANCE_CIVIL_RESPONSIBILITY]]</f>
        <v>0</v>
      </c>
      <c r="W43" t="str">
        <f>customer_bikes__3[[#This Row],[INSURANCE_CIVIL_RESPONSIBILITY_CONTRACT]]</f>
        <v>NULL</v>
      </c>
      <c r="X43">
        <f>customer_bikes__3[[#This Row],[BIKE_PRICE]]</f>
        <v>1841.5</v>
      </c>
      <c r="Y43" t="str">
        <f>customer_bikes__3[[#This Row],[BIKE_BUYING_DATE]]</f>
        <v>2020-09-01</v>
      </c>
      <c r="Z43">
        <f>customer_bikes__3[[#This Row],[BILLING_GROUP]]</f>
        <v>1</v>
      </c>
      <c r="AA43" t="str">
        <f>customer_bikes__3[[#This Row],[GPS_ID]]</f>
        <v>-</v>
      </c>
      <c r="AB43" t="str">
        <f>customer_bikes__3[[#This Row],[LOCALISATION]]</f>
        <v>NULL</v>
      </c>
      <c r="AC43" t="str">
        <f>customer_bikes__3[[#This Row],[COMMENT_BILLING]]</f>
        <v>NULL</v>
      </c>
      <c r="AD43" t="str">
        <f>customer_bikes__3[[#This Row],[ADDRESS]]</f>
        <v>NULL</v>
      </c>
      <c r="AE43" t="str">
        <f>customer_bikes__3[[#This Row],[DISPLAY_GROUP]]</f>
        <v>1generic</v>
      </c>
      <c r="AG43">
        <f>customer_bikes__3[[#This Row],[TYPE]]</f>
        <v>448</v>
      </c>
      <c r="AH43">
        <f>customer_bikes__3[[#This Row],[ID_1]]</f>
        <v>12</v>
      </c>
      <c r="AI43" s="2">
        <f>customer_bikes__3[[#This Row],[HEU_MAJ]]</f>
        <v>44343.478668981479</v>
      </c>
      <c r="AJ43" s="2">
        <f>customer_bikes__3[[#This Row],[HEU_MAJ]]</f>
        <v>44343.478668981479</v>
      </c>
    </row>
    <row r="44" spans="1:36" x14ac:dyDescent="0.25">
      <c r="A44">
        <f>customer_bikes__3[[#This Row],[ID]]</f>
        <v>476</v>
      </c>
      <c r="B44" t="str">
        <f>customer_bikes__3[[#This Row],[FRAME_NUMBER]]</f>
        <v/>
      </c>
      <c r="C44" t="str">
        <f>customer_bikes__3[[#This Row],[SIZE]]</f>
        <v>M</v>
      </c>
      <c r="D44" t="str">
        <f>customer_bikes__3[[#This Row],[COLOR]]</f>
        <v>N/A</v>
      </c>
      <c r="E44" t="str">
        <f>customer_bikes__3[[#This Row],[CONTRACT_TYPE]]</f>
        <v>order</v>
      </c>
      <c r="F44" t="str">
        <f>customer_bikes__3[[#This Row],[CONTRACT_START]]</f>
        <v>NULL</v>
      </c>
      <c r="G44" t="str">
        <f>customer_bikes__3[[#This Row],[CONTRACT_END]]</f>
        <v>NULL</v>
      </c>
      <c r="H44" t="str">
        <f>customer_bikes__3[[#This Row],[ESTIMATED_DELIVERY_DATE]]</f>
        <v>2021-10-31</v>
      </c>
      <c r="I44" t="str">
        <f>customer_bikes__3[[#This Row],[DELIVERY_DATE]]</f>
        <v>0000-00-00</v>
      </c>
      <c r="J44" t="str">
        <f>customer_bikes__3[[#This Row],[SELLING_DATE]]</f>
        <v>NULL</v>
      </c>
      <c r="K44" t="str">
        <f>customer_bikes__3[[#This Row],[MODEL]]</f>
        <v>Samedi 27 Xroad 2</v>
      </c>
      <c r="L44" t="str">
        <f>customer_bikes__3[[#This Row],[FRAME_REFERENCE]]</f>
        <v>-</v>
      </c>
      <c r="M44" t="str">
        <f>customer_bikes__3[[#This Row],[BIKE_KEY_REFERENCE]]</f>
        <v>NULL</v>
      </c>
      <c r="N44" t="str">
        <f>customer_bikes__3[[#This Row],[LOCKER_REFERENCE]]</f>
        <v>-</v>
      </c>
      <c r="O44" t="str">
        <f>customer_bikes__3[[#This Row],[PLATE_NUMBER]]</f>
        <v>NULL</v>
      </c>
      <c r="P44" t="str">
        <f>customer_bikes__3[[#This Row],[BILLING_TYPE]]</f>
        <v/>
      </c>
      <c r="Q44" t="str">
        <f>customer_bikes__3[[#This Row],[LEASING_PRICE]]</f>
        <v>NULL</v>
      </c>
      <c r="R44">
        <f>customer_bikes__3[[#This Row],[SOLD_PRICE]]</f>
        <v>0</v>
      </c>
      <c r="S44" t="str">
        <f>customer_bikes__3[[#This Row],[STATUS]]</f>
        <v>OK</v>
      </c>
      <c r="T44" t="str">
        <f>customer_bikes__3[[#This Row],[INSURANCE]]</f>
        <v>N</v>
      </c>
      <c r="U44">
        <f>customer_bikes__3[[#This Row],[INSURANCE_INDIVIDUAL]]</f>
        <v>0</v>
      </c>
      <c r="V44">
        <f>customer_bikes__3[[#This Row],[INSURANCE_CIVIL_RESPONSIBILITY]]</f>
        <v>0</v>
      </c>
      <c r="W44" t="str">
        <f>customer_bikes__3[[#This Row],[INSURANCE_CIVIL_RESPONSIBILITY_CONTRACT]]</f>
        <v>NULL</v>
      </c>
      <c r="X44">
        <f>customer_bikes__3[[#This Row],[BIKE_PRICE]]</f>
        <v>1674.5</v>
      </c>
      <c r="Y44" t="str">
        <f>customer_bikes__3[[#This Row],[BIKE_BUYING_DATE]]</f>
        <v>2020-09-01</v>
      </c>
      <c r="Z44">
        <f>customer_bikes__3[[#This Row],[BILLING_GROUP]]</f>
        <v>1</v>
      </c>
      <c r="AA44" t="str">
        <f>customer_bikes__3[[#This Row],[GPS_ID]]</f>
        <v>-</v>
      </c>
      <c r="AB44" t="str">
        <f>customer_bikes__3[[#This Row],[LOCALISATION]]</f>
        <v>NULL</v>
      </c>
      <c r="AC44" t="str">
        <f>customer_bikes__3[[#This Row],[COMMENT_BILLING]]</f>
        <v>NULL</v>
      </c>
      <c r="AD44" t="str">
        <f>customer_bikes__3[[#This Row],[ADDRESS]]</f>
        <v>NULL</v>
      </c>
      <c r="AE44" t="str">
        <f>customer_bikes__3[[#This Row],[DISPLAY_GROUP]]</f>
        <v>1generic</v>
      </c>
      <c r="AG44">
        <f>customer_bikes__3[[#This Row],[TYPE]]</f>
        <v>453</v>
      </c>
      <c r="AH44">
        <f>customer_bikes__3[[#This Row],[ID_1]]</f>
        <v>12</v>
      </c>
      <c r="AI44" s="2">
        <f>customer_bikes__3[[#This Row],[HEU_MAJ]]</f>
        <v>44343.476585648146</v>
      </c>
      <c r="AJ44" s="2">
        <f>customer_bikes__3[[#This Row],[HEU_MAJ]]</f>
        <v>44343.476585648146</v>
      </c>
    </row>
    <row r="45" spans="1:36" x14ac:dyDescent="0.25">
      <c r="A45">
        <f>customer_bikes__3[[#This Row],[ID]]</f>
        <v>477</v>
      </c>
      <c r="B45" t="str">
        <f>customer_bikes__3[[#This Row],[FRAME_NUMBER]]</f>
        <v/>
      </c>
      <c r="C45" t="str">
        <f>customer_bikes__3[[#This Row],[SIZE]]</f>
        <v>L</v>
      </c>
      <c r="D45" t="str">
        <f>customer_bikes__3[[#This Row],[COLOR]]</f>
        <v>N/A</v>
      </c>
      <c r="E45" t="str">
        <f>customer_bikes__3[[#This Row],[CONTRACT_TYPE]]</f>
        <v>order</v>
      </c>
      <c r="F45" t="str">
        <f>customer_bikes__3[[#This Row],[CONTRACT_START]]</f>
        <v>NULL</v>
      </c>
      <c r="G45" t="str">
        <f>customer_bikes__3[[#This Row],[CONTRACT_END]]</f>
        <v>NULL</v>
      </c>
      <c r="H45" t="str">
        <f>customer_bikes__3[[#This Row],[ESTIMATED_DELIVERY_DATE]]</f>
        <v>2021-09-30</v>
      </c>
      <c r="I45" t="str">
        <f>customer_bikes__3[[#This Row],[DELIVERY_DATE]]</f>
        <v>0000-00-00</v>
      </c>
      <c r="J45" t="str">
        <f>customer_bikes__3[[#This Row],[SELLING_DATE]]</f>
        <v>NULL</v>
      </c>
      <c r="K45" t="str">
        <f>customer_bikes__3[[#This Row],[MODEL]]</f>
        <v>Samedi 27 Xroad 2</v>
      </c>
      <c r="L45" t="str">
        <f>customer_bikes__3[[#This Row],[FRAME_REFERENCE]]</f>
        <v>-</v>
      </c>
      <c r="M45" t="str">
        <f>customer_bikes__3[[#This Row],[BIKE_KEY_REFERENCE]]</f>
        <v>NULL</v>
      </c>
      <c r="N45" t="str">
        <f>customer_bikes__3[[#This Row],[LOCKER_REFERENCE]]</f>
        <v>-</v>
      </c>
      <c r="O45" t="str">
        <f>customer_bikes__3[[#This Row],[PLATE_NUMBER]]</f>
        <v>NULL</v>
      </c>
      <c r="P45" t="str">
        <f>customer_bikes__3[[#This Row],[BILLING_TYPE]]</f>
        <v/>
      </c>
      <c r="Q45" t="str">
        <f>customer_bikes__3[[#This Row],[LEASING_PRICE]]</f>
        <v>NULL</v>
      </c>
      <c r="R45">
        <f>customer_bikes__3[[#This Row],[SOLD_PRICE]]</f>
        <v>0</v>
      </c>
      <c r="S45" t="str">
        <f>customer_bikes__3[[#This Row],[STATUS]]</f>
        <v>OK</v>
      </c>
      <c r="T45" t="str">
        <f>customer_bikes__3[[#This Row],[INSURANCE]]</f>
        <v>N</v>
      </c>
      <c r="U45">
        <f>customer_bikes__3[[#This Row],[INSURANCE_INDIVIDUAL]]</f>
        <v>0</v>
      </c>
      <c r="V45">
        <f>customer_bikes__3[[#This Row],[INSURANCE_CIVIL_RESPONSIBILITY]]</f>
        <v>0</v>
      </c>
      <c r="W45" t="str">
        <f>customer_bikes__3[[#This Row],[INSURANCE_CIVIL_RESPONSIBILITY_CONTRACT]]</f>
        <v>NULL</v>
      </c>
      <c r="X45">
        <f>customer_bikes__3[[#This Row],[BIKE_PRICE]]</f>
        <v>1674.5</v>
      </c>
      <c r="Y45" t="str">
        <f>customer_bikes__3[[#This Row],[BIKE_BUYING_DATE]]</f>
        <v>2020-09-01</v>
      </c>
      <c r="Z45">
        <f>customer_bikes__3[[#This Row],[BILLING_GROUP]]</f>
        <v>1</v>
      </c>
      <c r="AA45" t="str">
        <f>customer_bikes__3[[#This Row],[GPS_ID]]</f>
        <v>-</v>
      </c>
      <c r="AB45" t="str">
        <f>customer_bikes__3[[#This Row],[LOCALISATION]]</f>
        <v>NULL</v>
      </c>
      <c r="AC45" t="str">
        <f>customer_bikes__3[[#This Row],[COMMENT_BILLING]]</f>
        <v>NULL</v>
      </c>
      <c r="AD45" t="str">
        <f>customer_bikes__3[[#This Row],[ADDRESS]]</f>
        <v>NULL</v>
      </c>
      <c r="AE45" t="str">
        <f>customer_bikes__3[[#This Row],[DISPLAY_GROUP]]</f>
        <v>1generic</v>
      </c>
      <c r="AG45">
        <f>customer_bikes__3[[#This Row],[TYPE]]</f>
        <v>453</v>
      </c>
      <c r="AH45">
        <f>customer_bikes__3[[#This Row],[ID_1]]</f>
        <v>12</v>
      </c>
      <c r="AI45" s="2">
        <f>customer_bikes__3[[#This Row],[HEU_MAJ]]</f>
        <v>44343.476134259261</v>
      </c>
      <c r="AJ45" s="2">
        <f>customer_bikes__3[[#This Row],[HEU_MAJ]]</f>
        <v>44343.476134259261</v>
      </c>
    </row>
    <row r="46" spans="1:36" x14ac:dyDescent="0.25">
      <c r="A46">
        <f>customer_bikes__3[[#This Row],[ID]]</f>
        <v>478</v>
      </c>
      <c r="B46" t="str">
        <f>customer_bikes__3[[#This Row],[FRAME_NUMBER]]</f>
        <v/>
      </c>
      <c r="C46" t="str">
        <f>customer_bikes__3[[#This Row],[SIZE]]</f>
        <v>L</v>
      </c>
      <c r="D46" t="str">
        <f>customer_bikes__3[[#This Row],[COLOR]]</f>
        <v>N/A</v>
      </c>
      <c r="E46" t="str">
        <f>customer_bikes__3[[#This Row],[CONTRACT_TYPE]]</f>
        <v>order</v>
      </c>
      <c r="F46" t="str">
        <f>customer_bikes__3[[#This Row],[CONTRACT_START]]</f>
        <v>NULL</v>
      </c>
      <c r="G46" t="str">
        <f>customer_bikes__3[[#This Row],[CONTRACT_END]]</f>
        <v>NULL</v>
      </c>
      <c r="H46" t="str">
        <f>customer_bikes__3[[#This Row],[ESTIMATED_DELIVERY_DATE]]</f>
        <v>2021-09-30</v>
      </c>
      <c r="I46" t="str">
        <f>customer_bikes__3[[#This Row],[DELIVERY_DATE]]</f>
        <v>0000-00-00</v>
      </c>
      <c r="J46" t="str">
        <f>customer_bikes__3[[#This Row],[SELLING_DATE]]</f>
        <v>NULL</v>
      </c>
      <c r="K46" t="str">
        <f>customer_bikes__3[[#This Row],[MODEL]]</f>
        <v>Samedi 27 Xroad 2</v>
      </c>
      <c r="L46" t="str">
        <f>customer_bikes__3[[#This Row],[FRAME_REFERENCE]]</f>
        <v>-</v>
      </c>
      <c r="M46" t="str">
        <f>customer_bikes__3[[#This Row],[BIKE_KEY_REFERENCE]]</f>
        <v>NULL</v>
      </c>
      <c r="N46" t="str">
        <f>customer_bikes__3[[#This Row],[LOCKER_REFERENCE]]</f>
        <v>-</v>
      </c>
      <c r="O46" t="str">
        <f>customer_bikes__3[[#This Row],[PLATE_NUMBER]]</f>
        <v>NULL</v>
      </c>
      <c r="P46" t="str">
        <f>customer_bikes__3[[#This Row],[BILLING_TYPE]]</f>
        <v/>
      </c>
      <c r="Q46" t="str">
        <f>customer_bikes__3[[#This Row],[LEASING_PRICE]]</f>
        <v>NULL</v>
      </c>
      <c r="R46">
        <f>customer_bikes__3[[#This Row],[SOLD_PRICE]]</f>
        <v>0</v>
      </c>
      <c r="S46" t="str">
        <f>customer_bikes__3[[#This Row],[STATUS]]</f>
        <v>OK</v>
      </c>
      <c r="T46" t="str">
        <f>customer_bikes__3[[#This Row],[INSURANCE]]</f>
        <v>N</v>
      </c>
      <c r="U46">
        <f>customer_bikes__3[[#This Row],[INSURANCE_INDIVIDUAL]]</f>
        <v>0</v>
      </c>
      <c r="V46">
        <f>customer_bikes__3[[#This Row],[INSURANCE_CIVIL_RESPONSIBILITY]]</f>
        <v>0</v>
      </c>
      <c r="W46" t="str">
        <f>customer_bikes__3[[#This Row],[INSURANCE_CIVIL_RESPONSIBILITY_CONTRACT]]</f>
        <v>NULL</v>
      </c>
      <c r="X46">
        <f>customer_bikes__3[[#This Row],[BIKE_PRICE]]</f>
        <v>1674.5</v>
      </c>
      <c r="Y46" t="str">
        <f>customer_bikes__3[[#This Row],[BIKE_BUYING_DATE]]</f>
        <v>2020-09-01</v>
      </c>
      <c r="Z46">
        <f>customer_bikes__3[[#This Row],[BILLING_GROUP]]</f>
        <v>1</v>
      </c>
      <c r="AA46" t="str">
        <f>customer_bikes__3[[#This Row],[GPS_ID]]</f>
        <v>-</v>
      </c>
      <c r="AB46" t="str">
        <f>customer_bikes__3[[#This Row],[LOCALISATION]]</f>
        <v>NULL</v>
      </c>
      <c r="AC46" t="str">
        <f>customer_bikes__3[[#This Row],[COMMENT_BILLING]]</f>
        <v>NULL</v>
      </c>
      <c r="AD46" t="str">
        <f>customer_bikes__3[[#This Row],[ADDRESS]]</f>
        <v>NULL</v>
      </c>
      <c r="AE46" t="str">
        <f>customer_bikes__3[[#This Row],[DISPLAY_GROUP]]</f>
        <v>1generic</v>
      </c>
      <c r="AG46">
        <f>customer_bikes__3[[#This Row],[TYPE]]</f>
        <v>453</v>
      </c>
      <c r="AH46">
        <f>customer_bikes__3[[#This Row],[ID_1]]</f>
        <v>12</v>
      </c>
      <c r="AI46" s="2">
        <f>customer_bikes__3[[#This Row],[HEU_MAJ]]</f>
        <v>44343.47587962963</v>
      </c>
      <c r="AJ46" s="2">
        <f>customer_bikes__3[[#This Row],[HEU_MAJ]]</f>
        <v>44343.47587962963</v>
      </c>
    </row>
    <row r="47" spans="1:36" x14ac:dyDescent="0.25">
      <c r="A47">
        <f>customer_bikes__3[[#This Row],[ID]]</f>
        <v>479</v>
      </c>
      <c r="B47" t="str">
        <f>customer_bikes__3[[#This Row],[FRAME_NUMBER]]</f>
        <v/>
      </c>
      <c r="C47" t="str">
        <f>customer_bikes__3[[#This Row],[SIZE]]</f>
        <v>L</v>
      </c>
      <c r="D47" t="str">
        <f>customer_bikes__3[[#This Row],[COLOR]]</f>
        <v>Vert</v>
      </c>
      <c r="E47" t="str">
        <f>customer_bikes__3[[#This Row],[CONTRACT_TYPE]]</f>
        <v>stock</v>
      </c>
      <c r="F47" t="str">
        <f>customer_bikes__3[[#This Row],[CONTRACT_START]]</f>
        <v>NULL</v>
      </c>
      <c r="G47" t="str">
        <f>customer_bikes__3[[#This Row],[CONTRACT_END]]</f>
        <v>NULL</v>
      </c>
      <c r="H47" t="str">
        <f>customer_bikes__3[[#This Row],[ESTIMATED_DELIVERY_DATE]]</f>
        <v>2021-09-30</v>
      </c>
      <c r="I47" t="str">
        <f>customer_bikes__3[[#This Row],[DELIVERY_DATE]]</f>
        <v>2021-11-23</v>
      </c>
      <c r="J47" t="str">
        <f>customer_bikes__3[[#This Row],[SELLING_DATE]]</f>
        <v>NULL</v>
      </c>
      <c r="K47" t="str">
        <f>customer_bikes__3[[#This Row],[MODEL]]</f>
        <v>Samedi 27 Xroad 7</v>
      </c>
      <c r="L47" t="str">
        <f>customer_bikes__3[[#This Row],[FRAME_REFERENCE]]</f>
        <v>H2GVM02451</v>
      </c>
      <c r="M47" t="str">
        <f>customer_bikes__3[[#This Row],[BIKE_KEY_REFERENCE]]</f>
        <v/>
      </c>
      <c r="N47" t="str">
        <f>customer_bikes__3[[#This Row],[LOCKER_REFERENCE]]</f>
        <v>-</v>
      </c>
      <c r="O47" t="str">
        <f>customer_bikes__3[[#This Row],[PLATE_NUMBER]]</f>
        <v/>
      </c>
      <c r="P47" t="str">
        <f>customer_bikes__3[[#This Row],[BILLING_TYPE]]</f>
        <v>paid</v>
      </c>
      <c r="Q47" t="str">
        <f>customer_bikes__3[[#This Row],[LEASING_PRICE]]</f>
        <v>0</v>
      </c>
      <c r="R47">
        <f>customer_bikes__3[[#This Row],[SOLD_PRICE]]</f>
        <v>0</v>
      </c>
      <c r="S47" t="str">
        <f>customer_bikes__3[[#This Row],[STATUS]]</f>
        <v>OK</v>
      </c>
      <c r="T47" t="str">
        <f>customer_bikes__3[[#This Row],[INSURANCE]]</f>
        <v>N</v>
      </c>
      <c r="U47">
        <f>customer_bikes__3[[#This Row],[INSURANCE_INDIVIDUAL]]</f>
        <v>0</v>
      </c>
      <c r="V47">
        <f>customer_bikes__3[[#This Row],[INSURANCE_CIVIL_RESPONSIBILITY]]</f>
        <v>0</v>
      </c>
      <c r="W47" t="str">
        <f>customer_bikes__3[[#This Row],[INSURANCE_CIVIL_RESPONSIBILITY_CONTRACT]]</f>
        <v>NULL</v>
      </c>
      <c r="X47">
        <f>customer_bikes__3[[#This Row],[BIKE_PRICE]]</f>
        <v>2507.5</v>
      </c>
      <c r="Y47" t="str">
        <f>customer_bikes__3[[#This Row],[BIKE_BUYING_DATE]]</f>
        <v>2020-09-01</v>
      </c>
      <c r="Z47">
        <f>customer_bikes__3[[#This Row],[BILLING_GROUP]]</f>
        <v>1</v>
      </c>
      <c r="AA47" t="str">
        <f>customer_bikes__3[[#This Row],[GPS_ID]]</f>
        <v>-</v>
      </c>
      <c r="AB47" t="str">
        <f>customer_bikes__3[[#This Row],[LOCALISATION]]</f>
        <v>KAMEO</v>
      </c>
      <c r="AC47" t="str">
        <f>customer_bikes__3[[#This Row],[COMMENT_BILLING]]</f>
        <v>NULL</v>
      </c>
      <c r="AD47" t="str">
        <f>customer_bikes__3[[#This Row],[ADDRESS]]</f>
        <v>NULL</v>
      </c>
      <c r="AE47" t="str">
        <f>customer_bikes__3[[#This Row],[DISPLAY_GROUP]]</f>
        <v>1generic</v>
      </c>
      <c r="AG47">
        <f>customer_bikes__3[[#This Row],[TYPE]]</f>
        <v>459</v>
      </c>
      <c r="AH47">
        <f>customer_bikes__3[[#This Row],[ID_1]]</f>
        <v>12</v>
      </c>
      <c r="AI47" s="2">
        <f>customer_bikes__3[[#This Row],[HEU_MAJ]]</f>
        <v>44524.457349537035</v>
      </c>
      <c r="AJ47" s="2">
        <f>customer_bikes__3[[#This Row],[HEU_MAJ]]</f>
        <v>44524.457349537035</v>
      </c>
    </row>
    <row r="48" spans="1:36" x14ac:dyDescent="0.25">
      <c r="A48">
        <f>customer_bikes__3[[#This Row],[ID]]</f>
        <v>480</v>
      </c>
      <c r="B48" t="str">
        <f>customer_bikes__3[[#This Row],[FRAME_NUMBER]]</f>
        <v/>
      </c>
      <c r="C48" t="str">
        <f>customer_bikes__3[[#This Row],[SIZE]]</f>
        <v>L</v>
      </c>
      <c r="D48" t="str">
        <f>customer_bikes__3[[#This Row],[COLOR]]</f>
        <v>Vert</v>
      </c>
      <c r="E48" t="str">
        <f>customer_bikes__3[[#This Row],[CONTRACT_TYPE]]</f>
        <v>stock</v>
      </c>
      <c r="F48" t="str">
        <f>customer_bikes__3[[#This Row],[CONTRACT_START]]</f>
        <v>NULL</v>
      </c>
      <c r="G48" t="str">
        <f>customer_bikes__3[[#This Row],[CONTRACT_END]]</f>
        <v>NULL</v>
      </c>
      <c r="H48" t="str">
        <f>customer_bikes__3[[#This Row],[ESTIMATED_DELIVERY_DATE]]</f>
        <v>2021-09-30</v>
      </c>
      <c r="I48" t="str">
        <f>customer_bikes__3[[#This Row],[DELIVERY_DATE]]</f>
        <v>2021-11-23</v>
      </c>
      <c r="J48" t="str">
        <f>customer_bikes__3[[#This Row],[SELLING_DATE]]</f>
        <v>NULL</v>
      </c>
      <c r="K48" t="str">
        <f>customer_bikes__3[[#This Row],[MODEL]]</f>
        <v>Samedi 27 Xroad 7</v>
      </c>
      <c r="L48" t="str">
        <f>customer_bikes__3[[#This Row],[FRAME_REFERENCE]]</f>
        <v>H2GVM02445</v>
      </c>
      <c r="M48" t="str">
        <f>customer_bikes__3[[#This Row],[BIKE_KEY_REFERENCE]]</f>
        <v/>
      </c>
      <c r="N48" t="str">
        <f>customer_bikes__3[[#This Row],[LOCKER_REFERENCE]]</f>
        <v>-</v>
      </c>
      <c r="O48" t="str">
        <f>customer_bikes__3[[#This Row],[PLATE_NUMBER]]</f>
        <v/>
      </c>
      <c r="P48" t="str">
        <f>customer_bikes__3[[#This Row],[BILLING_TYPE]]</f>
        <v>paid</v>
      </c>
      <c r="Q48" t="str">
        <f>customer_bikes__3[[#This Row],[LEASING_PRICE]]</f>
        <v>0</v>
      </c>
      <c r="R48">
        <f>customer_bikes__3[[#This Row],[SOLD_PRICE]]</f>
        <v>0</v>
      </c>
      <c r="S48" t="str">
        <f>customer_bikes__3[[#This Row],[STATUS]]</f>
        <v>OK</v>
      </c>
      <c r="T48" t="str">
        <f>customer_bikes__3[[#This Row],[INSURANCE]]</f>
        <v>N</v>
      </c>
      <c r="U48">
        <f>customer_bikes__3[[#This Row],[INSURANCE_INDIVIDUAL]]</f>
        <v>0</v>
      </c>
      <c r="V48">
        <f>customer_bikes__3[[#This Row],[INSURANCE_CIVIL_RESPONSIBILITY]]</f>
        <v>0</v>
      </c>
      <c r="W48" t="str">
        <f>customer_bikes__3[[#This Row],[INSURANCE_CIVIL_RESPONSIBILITY_CONTRACT]]</f>
        <v>NULL</v>
      </c>
      <c r="X48">
        <f>customer_bikes__3[[#This Row],[BIKE_PRICE]]</f>
        <v>2507.5</v>
      </c>
      <c r="Y48" t="str">
        <f>customer_bikes__3[[#This Row],[BIKE_BUYING_DATE]]</f>
        <v>2020-09-01</v>
      </c>
      <c r="Z48">
        <f>customer_bikes__3[[#This Row],[BILLING_GROUP]]</f>
        <v>1</v>
      </c>
      <c r="AA48" t="str">
        <f>customer_bikes__3[[#This Row],[GPS_ID]]</f>
        <v>-</v>
      </c>
      <c r="AB48" t="str">
        <f>customer_bikes__3[[#This Row],[LOCALISATION]]</f>
        <v>KAMEO</v>
      </c>
      <c r="AC48" t="str">
        <f>customer_bikes__3[[#This Row],[COMMENT_BILLING]]</f>
        <v>NULL</v>
      </c>
      <c r="AD48" t="str">
        <f>customer_bikes__3[[#This Row],[ADDRESS]]</f>
        <v>NULL</v>
      </c>
      <c r="AE48" t="str">
        <f>customer_bikes__3[[#This Row],[DISPLAY_GROUP]]</f>
        <v>1generic</v>
      </c>
      <c r="AG48">
        <f>customer_bikes__3[[#This Row],[TYPE]]</f>
        <v>459</v>
      </c>
      <c r="AH48">
        <f>customer_bikes__3[[#This Row],[ID_1]]</f>
        <v>12</v>
      </c>
      <c r="AI48" s="2">
        <f>customer_bikes__3[[#This Row],[HEU_MAJ]]</f>
        <v>44524.456620370373</v>
      </c>
      <c r="AJ48" s="2">
        <f>customer_bikes__3[[#This Row],[HEU_MAJ]]</f>
        <v>44524.456620370373</v>
      </c>
    </row>
    <row r="49" spans="1:36" x14ac:dyDescent="0.25">
      <c r="A49">
        <f>customer_bikes__3[[#This Row],[ID]]</f>
        <v>481</v>
      </c>
      <c r="B49" t="str">
        <f>customer_bikes__3[[#This Row],[FRAME_NUMBER]]</f>
        <v/>
      </c>
      <c r="C49" t="str">
        <f>customer_bikes__3[[#This Row],[SIZE]]</f>
        <v>S</v>
      </c>
      <c r="D49" t="str">
        <f>customer_bikes__3[[#This Row],[COLOR]]</f>
        <v>N/A</v>
      </c>
      <c r="E49" t="str">
        <f>customer_bikes__3[[#This Row],[CONTRACT_TYPE]]</f>
        <v>stock</v>
      </c>
      <c r="F49" t="str">
        <f>customer_bikes__3[[#This Row],[CONTRACT_START]]</f>
        <v>NULL</v>
      </c>
      <c r="G49" t="str">
        <f>customer_bikes__3[[#This Row],[CONTRACT_END]]</f>
        <v>NULL</v>
      </c>
      <c r="H49" t="str">
        <f>customer_bikes__3[[#This Row],[ESTIMATED_DELIVERY_DATE]]</f>
        <v>2021-09-30</v>
      </c>
      <c r="I49" t="str">
        <f>customer_bikes__3[[#This Row],[DELIVERY_DATE]]</f>
        <v>2022-02-01</v>
      </c>
      <c r="J49" t="str">
        <f>customer_bikes__3[[#This Row],[SELLING_DATE]]</f>
        <v>NULL</v>
      </c>
      <c r="K49" t="str">
        <f>customer_bikes__3[[#This Row],[MODEL]]</f>
        <v>Samedi 27 Xroad 2 Open</v>
      </c>
      <c r="L49" t="str">
        <f>customer_bikes__3[[#This Row],[FRAME_REFERENCE]]</f>
        <v>H2GVM5044</v>
      </c>
      <c r="M49" t="str">
        <f>customer_bikes__3[[#This Row],[BIKE_KEY_REFERENCE]]</f>
        <v/>
      </c>
      <c r="N49" t="str">
        <f>customer_bikes__3[[#This Row],[LOCKER_REFERENCE]]</f>
        <v>-</v>
      </c>
      <c r="O49" t="str">
        <f>customer_bikes__3[[#This Row],[PLATE_NUMBER]]</f>
        <v/>
      </c>
      <c r="P49" t="str">
        <f>customer_bikes__3[[#This Row],[BILLING_TYPE]]</f>
        <v>paid</v>
      </c>
      <c r="Q49" t="str">
        <f>customer_bikes__3[[#This Row],[LEASING_PRICE]]</f>
        <v>0</v>
      </c>
      <c r="R49">
        <f>customer_bikes__3[[#This Row],[SOLD_PRICE]]</f>
        <v>0</v>
      </c>
      <c r="S49" t="str">
        <f>customer_bikes__3[[#This Row],[STATUS]]</f>
        <v>OK</v>
      </c>
      <c r="T49" t="str">
        <f>customer_bikes__3[[#This Row],[INSURANCE]]</f>
        <v>N</v>
      </c>
      <c r="U49">
        <f>customer_bikes__3[[#This Row],[INSURANCE_INDIVIDUAL]]</f>
        <v>0</v>
      </c>
      <c r="V49">
        <f>customer_bikes__3[[#This Row],[INSURANCE_CIVIL_RESPONSIBILITY]]</f>
        <v>0</v>
      </c>
      <c r="W49" t="str">
        <f>customer_bikes__3[[#This Row],[INSURANCE_CIVIL_RESPONSIBILITY_CONTRACT]]</f>
        <v>NULL</v>
      </c>
      <c r="X49">
        <f>customer_bikes__3[[#This Row],[BIKE_PRICE]]</f>
        <v>1674.5</v>
      </c>
      <c r="Y49" t="str">
        <f>customer_bikes__3[[#This Row],[BIKE_BUYING_DATE]]</f>
        <v>2020-09-01</v>
      </c>
      <c r="Z49">
        <f>customer_bikes__3[[#This Row],[BILLING_GROUP]]</f>
        <v>1</v>
      </c>
      <c r="AA49" t="str">
        <f>customer_bikes__3[[#This Row],[GPS_ID]]</f>
        <v>-</v>
      </c>
      <c r="AB49" t="str">
        <f>customer_bikes__3[[#This Row],[LOCALISATION]]</f>
        <v>KAMEO</v>
      </c>
      <c r="AC49" t="str">
        <f>customer_bikes__3[[#This Row],[COMMENT_BILLING]]</f>
        <v>NULL</v>
      </c>
      <c r="AD49" t="str">
        <f>customer_bikes__3[[#This Row],[ADDRESS]]</f>
        <v>NULL</v>
      </c>
      <c r="AE49" t="str">
        <f>customer_bikes__3[[#This Row],[DISPLAY_GROUP]]</f>
        <v>1generic</v>
      </c>
      <c r="AG49">
        <f>customer_bikes__3[[#This Row],[TYPE]]</f>
        <v>454</v>
      </c>
      <c r="AH49">
        <f>customer_bikes__3[[#This Row],[ID_1]]</f>
        <v>12</v>
      </c>
      <c r="AI49" s="2">
        <f>customer_bikes__3[[#This Row],[HEU_MAJ]]</f>
        <v>44593.399745370371</v>
      </c>
      <c r="AJ49" s="2">
        <f>customer_bikes__3[[#This Row],[HEU_MAJ]]</f>
        <v>44593.399745370371</v>
      </c>
    </row>
    <row r="50" spans="1:36" x14ac:dyDescent="0.25">
      <c r="A50">
        <f>customer_bikes__3[[#This Row],[ID]]</f>
        <v>482</v>
      </c>
      <c r="B50" t="str">
        <f>customer_bikes__3[[#This Row],[FRAME_NUMBER]]</f>
        <v/>
      </c>
      <c r="C50" t="str">
        <f>customer_bikes__3[[#This Row],[SIZE]]</f>
        <v>M</v>
      </c>
      <c r="D50" t="str">
        <f>customer_bikes__3[[#This Row],[COLOR]]</f>
        <v>N/A</v>
      </c>
      <c r="E50" t="str">
        <f>customer_bikes__3[[#This Row],[CONTRACT_TYPE]]</f>
        <v>order</v>
      </c>
      <c r="F50" t="str">
        <f>customer_bikes__3[[#This Row],[CONTRACT_START]]</f>
        <v>NULL</v>
      </c>
      <c r="G50" t="str">
        <f>customer_bikes__3[[#This Row],[CONTRACT_END]]</f>
        <v>NULL</v>
      </c>
      <c r="H50" t="str">
        <f>customer_bikes__3[[#This Row],[ESTIMATED_DELIVERY_DATE]]</f>
        <v>2021-10-31</v>
      </c>
      <c r="I50" t="str">
        <f>customer_bikes__3[[#This Row],[DELIVERY_DATE]]</f>
        <v>0000-00-00</v>
      </c>
      <c r="J50" t="str">
        <f>customer_bikes__3[[#This Row],[SELLING_DATE]]</f>
        <v>NULL</v>
      </c>
      <c r="K50" t="str">
        <f>customer_bikes__3[[#This Row],[MODEL]]</f>
        <v>Samedi 27 Xroad 2 Open</v>
      </c>
      <c r="L50" t="str">
        <f>customer_bikes__3[[#This Row],[FRAME_REFERENCE]]</f>
        <v>-</v>
      </c>
      <c r="M50" t="str">
        <f>customer_bikes__3[[#This Row],[BIKE_KEY_REFERENCE]]</f>
        <v>NULL</v>
      </c>
      <c r="N50" t="str">
        <f>customer_bikes__3[[#This Row],[LOCKER_REFERENCE]]</f>
        <v>-</v>
      </c>
      <c r="O50" t="str">
        <f>customer_bikes__3[[#This Row],[PLATE_NUMBER]]</f>
        <v>NULL</v>
      </c>
      <c r="P50" t="str">
        <f>customer_bikes__3[[#This Row],[BILLING_TYPE]]</f>
        <v/>
      </c>
      <c r="Q50" t="str">
        <f>customer_bikes__3[[#This Row],[LEASING_PRICE]]</f>
        <v>NULL</v>
      </c>
      <c r="R50">
        <f>customer_bikes__3[[#This Row],[SOLD_PRICE]]</f>
        <v>0</v>
      </c>
      <c r="S50" t="str">
        <f>customer_bikes__3[[#This Row],[STATUS]]</f>
        <v>OK</v>
      </c>
      <c r="T50" t="str">
        <f>customer_bikes__3[[#This Row],[INSURANCE]]</f>
        <v>N</v>
      </c>
      <c r="U50">
        <f>customer_bikes__3[[#This Row],[INSURANCE_INDIVIDUAL]]</f>
        <v>0</v>
      </c>
      <c r="V50">
        <f>customer_bikes__3[[#This Row],[INSURANCE_CIVIL_RESPONSIBILITY]]</f>
        <v>0</v>
      </c>
      <c r="W50" t="str">
        <f>customer_bikes__3[[#This Row],[INSURANCE_CIVIL_RESPONSIBILITY_CONTRACT]]</f>
        <v>NULL</v>
      </c>
      <c r="X50">
        <f>customer_bikes__3[[#This Row],[BIKE_PRICE]]</f>
        <v>1674.5</v>
      </c>
      <c r="Y50" t="str">
        <f>customer_bikes__3[[#This Row],[BIKE_BUYING_DATE]]</f>
        <v>2020-09-01</v>
      </c>
      <c r="Z50">
        <f>customer_bikes__3[[#This Row],[BILLING_GROUP]]</f>
        <v>1</v>
      </c>
      <c r="AA50" t="str">
        <f>customer_bikes__3[[#This Row],[GPS_ID]]</f>
        <v>-</v>
      </c>
      <c r="AB50" t="str">
        <f>customer_bikes__3[[#This Row],[LOCALISATION]]</f>
        <v>NULL</v>
      </c>
      <c r="AC50" t="str">
        <f>customer_bikes__3[[#This Row],[COMMENT_BILLING]]</f>
        <v>NULL</v>
      </c>
      <c r="AD50" t="str">
        <f>customer_bikes__3[[#This Row],[ADDRESS]]</f>
        <v>NULL</v>
      </c>
      <c r="AE50" t="str">
        <f>customer_bikes__3[[#This Row],[DISPLAY_GROUP]]</f>
        <v>1generic</v>
      </c>
      <c r="AG50">
        <f>customer_bikes__3[[#This Row],[TYPE]]</f>
        <v>454</v>
      </c>
      <c r="AH50">
        <f>customer_bikes__3[[#This Row],[ID_1]]</f>
        <v>12</v>
      </c>
      <c r="AI50" s="2">
        <f>customer_bikes__3[[#This Row],[HEU_MAJ]]</f>
        <v>44342.567164351851</v>
      </c>
      <c r="AJ50" s="2">
        <f>customer_bikes__3[[#This Row],[HEU_MAJ]]</f>
        <v>44342.567164351851</v>
      </c>
    </row>
    <row r="51" spans="1:36" x14ac:dyDescent="0.25">
      <c r="A51">
        <f>customer_bikes__3[[#This Row],[ID]]</f>
        <v>483</v>
      </c>
      <c r="B51" t="str">
        <f>customer_bikes__3[[#This Row],[FRAME_NUMBER]]</f>
        <v/>
      </c>
      <c r="C51" t="str">
        <f>customer_bikes__3[[#This Row],[SIZE]]</f>
        <v>M</v>
      </c>
      <c r="D51" t="str">
        <f>customer_bikes__3[[#This Row],[COLOR]]</f>
        <v>N/A</v>
      </c>
      <c r="E51" t="str">
        <f>customer_bikes__3[[#This Row],[CONTRACT_TYPE]]</f>
        <v>order</v>
      </c>
      <c r="F51" t="str">
        <f>customer_bikes__3[[#This Row],[CONTRACT_START]]</f>
        <v>NULL</v>
      </c>
      <c r="G51" t="str">
        <f>customer_bikes__3[[#This Row],[CONTRACT_END]]</f>
        <v>NULL</v>
      </c>
      <c r="H51" t="str">
        <f>customer_bikes__3[[#This Row],[ESTIMATED_DELIVERY_DATE]]</f>
        <v>2021-10-31</v>
      </c>
      <c r="I51" t="str">
        <f>customer_bikes__3[[#This Row],[DELIVERY_DATE]]</f>
        <v>2021-07-16</v>
      </c>
      <c r="J51" t="str">
        <f>customer_bikes__3[[#This Row],[SELLING_DATE]]</f>
        <v>NULL</v>
      </c>
      <c r="K51" t="str">
        <f>customer_bikes__3[[#This Row],[MODEL]]</f>
        <v>Samedi 27 Xroad 2 Open</v>
      </c>
      <c r="L51" t="str">
        <f>customer_bikes__3[[#This Row],[FRAME_REFERENCE]]</f>
        <v>-</v>
      </c>
      <c r="M51" t="str">
        <f>customer_bikes__3[[#This Row],[BIKE_KEY_REFERENCE]]</f>
        <v>NULL</v>
      </c>
      <c r="N51" t="str">
        <f>customer_bikes__3[[#This Row],[LOCKER_REFERENCE]]</f>
        <v>-</v>
      </c>
      <c r="O51" t="str">
        <f>customer_bikes__3[[#This Row],[PLATE_NUMBER]]</f>
        <v>NULL</v>
      </c>
      <c r="P51" t="str">
        <f>customer_bikes__3[[#This Row],[BILLING_TYPE]]</f>
        <v/>
      </c>
      <c r="Q51" t="str">
        <f>customer_bikes__3[[#This Row],[LEASING_PRICE]]</f>
        <v>NULL</v>
      </c>
      <c r="R51">
        <f>customer_bikes__3[[#This Row],[SOLD_PRICE]]</f>
        <v>0</v>
      </c>
      <c r="S51" t="str">
        <f>customer_bikes__3[[#This Row],[STATUS]]</f>
        <v>OK</v>
      </c>
      <c r="T51" t="str">
        <f>customer_bikes__3[[#This Row],[INSURANCE]]</f>
        <v>N</v>
      </c>
      <c r="U51">
        <f>customer_bikes__3[[#This Row],[INSURANCE_INDIVIDUAL]]</f>
        <v>0</v>
      </c>
      <c r="V51">
        <f>customer_bikes__3[[#This Row],[INSURANCE_CIVIL_RESPONSIBILITY]]</f>
        <v>0</v>
      </c>
      <c r="W51" t="str">
        <f>customer_bikes__3[[#This Row],[INSURANCE_CIVIL_RESPONSIBILITY_CONTRACT]]</f>
        <v>NULL</v>
      </c>
      <c r="X51">
        <f>customer_bikes__3[[#This Row],[BIKE_PRICE]]</f>
        <v>1674.5</v>
      </c>
      <c r="Y51" t="str">
        <f>customer_bikes__3[[#This Row],[BIKE_BUYING_DATE]]</f>
        <v>2020-09-01</v>
      </c>
      <c r="Z51">
        <f>customer_bikes__3[[#This Row],[BILLING_GROUP]]</f>
        <v>1</v>
      </c>
      <c r="AA51" t="str">
        <f>customer_bikes__3[[#This Row],[GPS_ID]]</f>
        <v>-</v>
      </c>
      <c r="AB51" t="str">
        <f>customer_bikes__3[[#This Row],[LOCALISATION]]</f>
        <v>NULL</v>
      </c>
      <c r="AC51" t="str">
        <f>customer_bikes__3[[#This Row],[COMMENT_BILLING]]</f>
        <v>NULL</v>
      </c>
      <c r="AD51" t="str">
        <f>customer_bikes__3[[#This Row],[ADDRESS]]</f>
        <v>NULL</v>
      </c>
      <c r="AE51" t="str">
        <f>customer_bikes__3[[#This Row],[DISPLAY_GROUP]]</f>
        <v>1generic</v>
      </c>
      <c r="AG51">
        <f>customer_bikes__3[[#This Row],[TYPE]]</f>
        <v>454</v>
      </c>
      <c r="AH51">
        <f>customer_bikes__3[[#This Row],[ID_1]]</f>
        <v>12</v>
      </c>
      <c r="AI51" s="2">
        <f>customer_bikes__3[[#This Row],[HEU_MAJ]]</f>
        <v>44342.567418981482</v>
      </c>
      <c r="AJ51" s="2">
        <f>customer_bikes__3[[#This Row],[HEU_MAJ]]</f>
        <v>44342.567418981482</v>
      </c>
    </row>
    <row r="52" spans="1:36" x14ac:dyDescent="0.25">
      <c r="A52">
        <f>customer_bikes__3[[#This Row],[ID]]</f>
        <v>484</v>
      </c>
      <c r="B52" t="str">
        <f>customer_bikes__3[[#This Row],[FRAME_NUMBER]]</f>
        <v/>
      </c>
      <c r="C52" t="str">
        <f>customer_bikes__3[[#This Row],[SIZE]]</f>
        <v>M</v>
      </c>
      <c r="D52" t="str">
        <f>customer_bikes__3[[#This Row],[COLOR]]</f>
        <v>N/A</v>
      </c>
      <c r="E52" t="str">
        <f>customer_bikes__3[[#This Row],[CONTRACT_TYPE]]</f>
        <v>order</v>
      </c>
      <c r="F52" t="str">
        <f>customer_bikes__3[[#This Row],[CONTRACT_START]]</f>
        <v>NULL</v>
      </c>
      <c r="G52" t="str">
        <f>customer_bikes__3[[#This Row],[CONTRACT_END]]</f>
        <v>NULL</v>
      </c>
      <c r="H52" t="str">
        <f>customer_bikes__3[[#This Row],[ESTIMATED_DELIVERY_DATE]]</f>
        <v>2021-07-16</v>
      </c>
      <c r="I52" t="str">
        <f>customer_bikes__3[[#This Row],[DELIVERY_DATE]]</f>
        <v>0000-00-00</v>
      </c>
      <c r="J52" t="str">
        <f>customer_bikes__3[[#This Row],[SELLING_DATE]]</f>
        <v>NULL</v>
      </c>
      <c r="K52" t="str">
        <f>customer_bikes__3[[#This Row],[MODEL]]</f>
        <v>Samedi 29 Trail 6</v>
      </c>
      <c r="L52" t="str">
        <f>customer_bikes__3[[#This Row],[FRAME_REFERENCE]]</f>
        <v>-</v>
      </c>
      <c r="M52" t="str">
        <f>customer_bikes__3[[#This Row],[BIKE_KEY_REFERENCE]]</f>
        <v>NULL</v>
      </c>
      <c r="N52" t="str">
        <f>customer_bikes__3[[#This Row],[LOCKER_REFERENCE]]</f>
        <v>-</v>
      </c>
      <c r="O52" t="str">
        <f>customer_bikes__3[[#This Row],[PLATE_NUMBER]]</f>
        <v>NULL</v>
      </c>
      <c r="P52" t="str">
        <f>customer_bikes__3[[#This Row],[BILLING_TYPE]]</f>
        <v/>
      </c>
      <c r="Q52" t="str">
        <f>customer_bikes__3[[#This Row],[LEASING_PRICE]]</f>
        <v>NULL</v>
      </c>
      <c r="R52">
        <f>customer_bikes__3[[#This Row],[SOLD_PRICE]]</f>
        <v>0</v>
      </c>
      <c r="S52" t="str">
        <f>customer_bikes__3[[#This Row],[STATUS]]</f>
        <v>OK</v>
      </c>
      <c r="T52" t="str">
        <f>customer_bikes__3[[#This Row],[INSURANCE]]</f>
        <v>N</v>
      </c>
      <c r="U52">
        <f>customer_bikes__3[[#This Row],[INSURANCE_INDIVIDUAL]]</f>
        <v>0</v>
      </c>
      <c r="V52">
        <f>customer_bikes__3[[#This Row],[INSURANCE_CIVIL_RESPONSIBILITY]]</f>
        <v>0</v>
      </c>
      <c r="W52" t="str">
        <f>customer_bikes__3[[#This Row],[INSURANCE_CIVIL_RESPONSIBILITY_CONTRACT]]</f>
        <v>NULL</v>
      </c>
      <c r="X52">
        <f>customer_bikes__3[[#This Row],[BIKE_PRICE]]</f>
        <v>3063.5</v>
      </c>
      <c r="Y52" t="str">
        <f>customer_bikes__3[[#This Row],[BIKE_BUYING_DATE]]</f>
        <v>2020-09-01</v>
      </c>
      <c r="Z52">
        <f>customer_bikes__3[[#This Row],[BILLING_GROUP]]</f>
        <v>1</v>
      </c>
      <c r="AA52" t="str">
        <f>customer_bikes__3[[#This Row],[GPS_ID]]</f>
        <v>-</v>
      </c>
      <c r="AB52" t="str">
        <f>customer_bikes__3[[#This Row],[LOCALISATION]]</f>
        <v>NULL</v>
      </c>
      <c r="AC52" t="str">
        <f>customer_bikes__3[[#This Row],[COMMENT_BILLING]]</f>
        <v>NULL</v>
      </c>
      <c r="AD52" t="str">
        <f>customer_bikes__3[[#This Row],[ADDRESS]]</f>
        <v>NULL</v>
      </c>
      <c r="AE52" t="str">
        <f>customer_bikes__3[[#This Row],[DISPLAY_GROUP]]</f>
        <v>1generic</v>
      </c>
      <c r="AG52">
        <f>customer_bikes__3[[#This Row],[TYPE]]</f>
        <v>484</v>
      </c>
      <c r="AH52">
        <f>customer_bikes__3[[#This Row],[ID_1]]</f>
        <v>12</v>
      </c>
      <c r="AI52" s="2">
        <f>customer_bikes__3[[#This Row],[HEU_MAJ]]</f>
        <v>44249.417766203704</v>
      </c>
      <c r="AJ52" s="2">
        <f>customer_bikes__3[[#This Row],[HEU_MAJ]]</f>
        <v>44249.417766203704</v>
      </c>
    </row>
    <row r="53" spans="1:36" x14ac:dyDescent="0.25">
      <c r="A53">
        <f>customer_bikes__3[[#This Row],[ID]]</f>
        <v>485</v>
      </c>
      <c r="B53" t="str">
        <f>customer_bikes__3[[#This Row],[FRAME_NUMBER]]</f>
        <v/>
      </c>
      <c r="C53" t="str">
        <f>customer_bikes__3[[#This Row],[SIZE]]</f>
        <v>M</v>
      </c>
      <c r="D53" t="str">
        <f>customer_bikes__3[[#This Row],[COLOR]]</f>
        <v>N/A</v>
      </c>
      <c r="E53" t="str">
        <f>customer_bikes__3[[#This Row],[CONTRACT_TYPE]]</f>
        <v>order</v>
      </c>
      <c r="F53" t="str">
        <f>customer_bikes__3[[#This Row],[CONTRACT_START]]</f>
        <v>NULL</v>
      </c>
      <c r="G53" t="str">
        <f>customer_bikes__3[[#This Row],[CONTRACT_END]]</f>
        <v>NULL</v>
      </c>
      <c r="H53" t="str">
        <f>customer_bikes__3[[#This Row],[ESTIMATED_DELIVERY_DATE]]</f>
        <v>2021-07-16</v>
      </c>
      <c r="I53" t="str">
        <f>customer_bikes__3[[#This Row],[DELIVERY_DATE]]</f>
        <v>0000-00-00</v>
      </c>
      <c r="J53" t="str">
        <f>customer_bikes__3[[#This Row],[SELLING_DATE]]</f>
        <v>NULL</v>
      </c>
      <c r="K53" t="str">
        <f>customer_bikes__3[[#This Row],[MODEL]]</f>
        <v>Samedi 29 Trail 6</v>
      </c>
      <c r="L53" t="str">
        <f>customer_bikes__3[[#This Row],[FRAME_REFERENCE]]</f>
        <v>-</v>
      </c>
      <c r="M53" t="str">
        <f>customer_bikes__3[[#This Row],[BIKE_KEY_REFERENCE]]</f>
        <v>NULL</v>
      </c>
      <c r="N53" t="str">
        <f>customer_bikes__3[[#This Row],[LOCKER_REFERENCE]]</f>
        <v>-</v>
      </c>
      <c r="O53" t="str">
        <f>customer_bikes__3[[#This Row],[PLATE_NUMBER]]</f>
        <v>NULL</v>
      </c>
      <c r="P53" t="str">
        <f>customer_bikes__3[[#This Row],[BILLING_TYPE]]</f>
        <v/>
      </c>
      <c r="Q53" t="str">
        <f>customer_bikes__3[[#This Row],[LEASING_PRICE]]</f>
        <v>NULL</v>
      </c>
      <c r="R53">
        <f>customer_bikes__3[[#This Row],[SOLD_PRICE]]</f>
        <v>0</v>
      </c>
      <c r="S53" t="str">
        <f>customer_bikes__3[[#This Row],[STATUS]]</f>
        <v>OK</v>
      </c>
      <c r="T53" t="str">
        <f>customer_bikes__3[[#This Row],[INSURANCE]]</f>
        <v>N</v>
      </c>
      <c r="U53">
        <f>customer_bikes__3[[#This Row],[INSURANCE_INDIVIDUAL]]</f>
        <v>0</v>
      </c>
      <c r="V53">
        <f>customer_bikes__3[[#This Row],[INSURANCE_CIVIL_RESPONSIBILITY]]</f>
        <v>0</v>
      </c>
      <c r="W53" t="str">
        <f>customer_bikes__3[[#This Row],[INSURANCE_CIVIL_RESPONSIBILITY_CONTRACT]]</f>
        <v>NULL</v>
      </c>
      <c r="X53">
        <f>customer_bikes__3[[#This Row],[BIKE_PRICE]]</f>
        <v>3063.5</v>
      </c>
      <c r="Y53" t="str">
        <f>customer_bikes__3[[#This Row],[BIKE_BUYING_DATE]]</f>
        <v>2020-09-01</v>
      </c>
      <c r="Z53">
        <f>customer_bikes__3[[#This Row],[BILLING_GROUP]]</f>
        <v>1</v>
      </c>
      <c r="AA53" t="str">
        <f>customer_bikes__3[[#This Row],[GPS_ID]]</f>
        <v>-</v>
      </c>
      <c r="AB53" t="str">
        <f>customer_bikes__3[[#This Row],[LOCALISATION]]</f>
        <v>NULL</v>
      </c>
      <c r="AC53" t="str">
        <f>customer_bikes__3[[#This Row],[COMMENT_BILLING]]</f>
        <v>NULL</v>
      </c>
      <c r="AD53" t="str">
        <f>customer_bikes__3[[#This Row],[ADDRESS]]</f>
        <v>NULL</v>
      </c>
      <c r="AE53" t="str">
        <f>customer_bikes__3[[#This Row],[DISPLAY_GROUP]]</f>
        <v>1generic</v>
      </c>
      <c r="AG53">
        <f>customer_bikes__3[[#This Row],[TYPE]]</f>
        <v>484</v>
      </c>
      <c r="AH53">
        <f>customer_bikes__3[[#This Row],[ID_1]]</f>
        <v>12</v>
      </c>
      <c r="AI53" s="2">
        <f>customer_bikes__3[[#This Row],[HEU_MAJ]]</f>
        <v>44249.418773148151</v>
      </c>
      <c r="AJ53" s="2">
        <f>customer_bikes__3[[#This Row],[HEU_MAJ]]</f>
        <v>44249.418773148151</v>
      </c>
    </row>
    <row r="54" spans="1:36" x14ac:dyDescent="0.25">
      <c r="A54">
        <f>customer_bikes__3[[#This Row],[ID]]</f>
        <v>486</v>
      </c>
      <c r="B54" t="str">
        <f>customer_bikes__3[[#This Row],[FRAME_NUMBER]]</f>
        <v/>
      </c>
      <c r="C54" t="str">
        <f>customer_bikes__3[[#This Row],[SIZE]]</f>
        <v>L</v>
      </c>
      <c r="D54" t="str">
        <f>customer_bikes__3[[#This Row],[COLOR]]</f>
        <v>N/A</v>
      </c>
      <c r="E54" t="str">
        <f>customer_bikes__3[[#This Row],[CONTRACT_TYPE]]</f>
        <v>order</v>
      </c>
      <c r="F54" t="str">
        <f>customer_bikes__3[[#This Row],[CONTRACT_START]]</f>
        <v>NULL</v>
      </c>
      <c r="G54" t="str">
        <f>customer_bikes__3[[#This Row],[CONTRACT_END]]</f>
        <v>NULL</v>
      </c>
      <c r="H54" t="str">
        <f>customer_bikes__3[[#This Row],[ESTIMATED_DELIVERY_DATE]]</f>
        <v>2021-07-31</v>
      </c>
      <c r="I54" t="str">
        <f>customer_bikes__3[[#This Row],[DELIVERY_DATE]]</f>
        <v>0000-00-00</v>
      </c>
      <c r="J54" t="str">
        <f>customer_bikes__3[[#This Row],[SELLING_DATE]]</f>
        <v>NULL</v>
      </c>
      <c r="K54" t="str">
        <f>customer_bikes__3[[#This Row],[MODEL]]</f>
        <v>Samedi 29 Game 4</v>
      </c>
      <c r="L54" t="str">
        <f>customer_bikes__3[[#This Row],[FRAME_REFERENCE]]</f>
        <v>-</v>
      </c>
      <c r="M54" t="str">
        <f>customer_bikes__3[[#This Row],[BIKE_KEY_REFERENCE]]</f>
        <v>NULL</v>
      </c>
      <c r="N54" t="str">
        <f>customer_bikes__3[[#This Row],[LOCKER_REFERENCE]]</f>
        <v>-</v>
      </c>
      <c r="O54" t="str">
        <f>customer_bikes__3[[#This Row],[PLATE_NUMBER]]</f>
        <v>NULL</v>
      </c>
      <c r="P54" t="str">
        <f>customer_bikes__3[[#This Row],[BILLING_TYPE]]</f>
        <v/>
      </c>
      <c r="Q54" t="str">
        <f>customer_bikes__3[[#This Row],[LEASING_PRICE]]</f>
        <v>NULL</v>
      </c>
      <c r="R54">
        <f>customer_bikes__3[[#This Row],[SOLD_PRICE]]</f>
        <v>0</v>
      </c>
      <c r="S54" t="str">
        <f>customer_bikes__3[[#This Row],[STATUS]]</f>
        <v>OK</v>
      </c>
      <c r="T54" t="str">
        <f>customer_bikes__3[[#This Row],[INSURANCE]]</f>
        <v>N</v>
      </c>
      <c r="U54">
        <f>customer_bikes__3[[#This Row],[INSURANCE_INDIVIDUAL]]</f>
        <v>0</v>
      </c>
      <c r="V54">
        <f>customer_bikes__3[[#This Row],[INSURANCE_CIVIL_RESPONSIBILITY]]</f>
        <v>0</v>
      </c>
      <c r="W54" t="str">
        <f>customer_bikes__3[[#This Row],[INSURANCE_CIVIL_RESPONSIBILITY_CONTRACT]]</f>
        <v>NULL</v>
      </c>
      <c r="X54">
        <f>customer_bikes__3[[#This Row],[BIKE_PRICE]]</f>
        <v>2785.5</v>
      </c>
      <c r="Y54" t="str">
        <f>customer_bikes__3[[#This Row],[BIKE_BUYING_DATE]]</f>
        <v>2020-09-01</v>
      </c>
      <c r="Z54">
        <f>customer_bikes__3[[#This Row],[BILLING_GROUP]]</f>
        <v>1</v>
      </c>
      <c r="AA54" t="str">
        <f>customer_bikes__3[[#This Row],[GPS_ID]]</f>
        <v>-</v>
      </c>
      <c r="AB54" t="str">
        <f>customer_bikes__3[[#This Row],[LOCALISATION]]</f>
        <v>NULL</v>
      </c>
      <c r="AC54" t="str">
        <f>customer_bikes__3[[#This Row],[COMMENT_BILLING]]</f>
        <v>NULL</v>
      </c>
      <c r="AD54" t="str">
        <f>customer_bikes__3[[#This Row],[ADDRESS]]</f>
        <v>NULL</v>
      </c>
      <c r="AE54" t="str">
        <f>customer_bikes__3[[#This Row],[DISPLAY_GROUP]]</f>
        <v>1generic</v>
      </c>
      <c r="AG54">
        <f>customer_bikes__3[[#This Row],[TYPE]]</f>
        <v>487</v>
      </c>
      <c r="AH54">
        <f>customer_bikes__3[[#This Row],[ID_1]]</f>
        <v>12</v>
      </c>
      <c r="AI54" s="2">
        <f>customer_bikes__3[[#This Row],[HEU_MAJ]]</f>
        <v>44342.534120370372</v>
      </c>
      <c r="AJ54" s="2">
        <f>customer_bikes__3[[#This Row],[HEU_MAJ]]</f>
        <v>44342.534120370372</v>
      </c>
    </row>
    <row r="55" spans="1:36" x14ac:dyDescent="0.25">
      <c r="A55">
        <f>customer_bikes__3[[#This Row],[ID]]</f>
        <v>487</v>
      </c>
      <c r="B55" t="str">
        <f>customer_bikes__3[[#This Row],[FRAME_NUMBER]]</f>
        <v/>
      </c>
      <c r="C55" t="str">
        <f>customer_bikes__3[[#This Row],[SIZE]]</f>
        <v>L</v>
      </c>
      <c r="D55" t="str">
        <f>customer_bikes__3[[#This Row],[COLOR]]</f>
        <v>N/A</v>
      </c>
      <c r="E55" t="str">
        <f>customer_bikes__3[[#This Row],[CONTRACT_TYPE]]</f>
        <v>order</v>
      </c>
      <c r="F55" t="str">
        <f>customer_bikes__3[[#This Row],[CONTRACT_START]]</f>
        <v>NULL</v>
      </c>
      <c r="G55" t="str">
        <f>customer_bikes__3[[#This Row],[CONTRACT_END]]</f>
        <v>NULL</v>
      </c>
      <c r="H55" t="str">
        <f>customer_bikes__3[[#This Row],[ESTIMATED_DELIVERY_DATE]]</f>
        <v>2021-07-31</v>
      </c>
      <c r="I55" t="str">
        <f>customer_bikes__3[[#This Row],[DELIVERY_DATE]]</f>
        <v>0000-00-00</v>
      </c>
      <c r="J55" t="str">
        <f>customer_bikes__3[[#This Row],[SELLING_DATE]]</f>
        <v>NULL</v>
      </c>
      <c r="K55" t="str">
        <f>customer_bikes__3[[#This Row],[MODEL]]</f>
        <v>Samedi 29 Game 4</v>
      </c>
      <c r="L55" t="str">
        <f>customer_bikes__3[[#This Row],[FRAME_REFERENCE]]</f>
        <v>-</v>
      </c>
      <c r="M55" t="str">
        <f>customer_bikes__3[[#This Row],[BIKE_KEY_REFERENCE]]</f>
        <v>NULL</v>
      </c>
      <c r="N55" t="str">
        <f>customer_bikes__3[[#This Row],[LOCKER_REFERENCE]]</f>
        <v>-</v>
      </c>
      <c r="O55" t="str">
        <f>customer_bikes__3[[#This Row],[PLATE_NUMBER]]</f>
        <v>NULL</v>
      </c>
      <c r="P55" t="str">
        <f>customer_bikes__3[[#This Row],[BILLING_TYPE]]</f>
        <v/>
      </c>
      <c r="Q55" t="str">
        <f>customer_bikes__3[[#This Row],[LEASING_PRICE]]</f>
        <v>NULL</v>
      </c>
      <c r="R55">
        <f>customer_bikes__3[[#This Row],[SOLD_PRICE]]</f>
        <v>0</v>
      </c>
      <c r="S55" t="str">
        <f>customer_bikes__3[[#This Row],[STATUS]]</f>
        <v>OK</v>
      </c>
      <c r="T55" t="str">
        <f>customer_bikes__3[[#This Row],[INSURANCE]]</f>
        <v>N</v>
      </c>
      <c r="U55">
        <f>customer_bikes__3[[#This Row],[INSURANCE_INDIVIDUAL]]</f>
        <v>0</v>
      </c>
      <c r="V55">
        <f>customer_bikes__3[[#This Row],[INSURANCE_CIVIL_RESPONSIBILITY]]</f>
        <v>0</v>
      </c>
      <c r="W55" t="str">
        <f>customer_bikes__3[[#This Row],[INSURANCE_CIVIL_RESPONSIBILITY_CONTRACT]]</f>
        <v>NULL</v>
      </c>
      <c r="X55">
        <f>customer_bikes__3[[#This Row],[BIKE_PRICE]]</f>
        <v>2785.5</v>
      </c>
      <c r="Y55" t="str">
        <f>customer_bikes__3[[#This Row],[BIKE_BUYING_DATE]]</f>
        <v>2020-09-01</v>
      </c>
      <c r="Z55">
        <f>customer_bikes__3[[#This Row],[BILLING_GROUP]]</f>
        <v>1</v>
      </c>
      <c r="AA55" t="str">
        <f>customer_bikes__3[[#This Row],[GPS_ID]]</f>
        <v>-</v>
      </c>
      <c r="AB55" t="str">
        <f>customer_bikes__3[[#This Row],[LOCALISATION]]</f>
        <v>NULL</v>
      </c>
      <c r="AC55" t="str">
        <f>customer_bikes__3[[#This Row],[COMMENT_BILLING]]</f>
        <v>NULL</v>
      </c>
      <c r="AD55" t="str">
        <f>customer_bikes__3[[#This Row],[ADDRESS]]</f>
        <v>NULL</v>
      </c>
      <c r="AE55" t="str">
        <f>customer_bikes__3[[#This Row],[DISPLAY_GROUP]]</f>
        <v>1generic</v>
      </c>
      <c r="AG55">
        <f>customer_bikes__3[[#This Row],[TYPE]]</f>
        <v>487</v>
      </c>
      <c r="AH55">
        <f>customer_bikes__3[[#This Row],[ID_1]]</f>
        <v>12</v>
      </c>
      <c r="AI55" s="2">
        <f>customer_bikes__3[[#This Row],[HEU_MAJ]]</f>
        <v>44342.533831018518</v>
      </c>
      <c r="AJ55" s="2">
        <f>customer_bikes__3[[#This Row],[HEU_MAJ]]</f>
        <v>44342.533831018518</v>
      </c>
    </row>
    <row r="56" spans="1:36" x14ac:dyDescent="0.25">
      <c r="A56">
        <f>customer_bikes__3[[#This Row],[ID]]</f>
        <v>488</v>
      </c>
      <c r="B56" t="str">
        <f>customer_bikes__3[[#This Row],[FRAME_NUMBER]]</f>
        <v/>
      </c>
      <c r="C56" t="str">
        <f>customer_bikes__3[[#This Row],[SIZE]]</f>
        <v>M</v>
      </c>
      <c r="D56" t="str">
        <f>customer_bikes__3[[#This Row],[COLOR]]</f>
        <v>N/A</v>
      </c>
      <c r="E56" t="str">
        <f>customer_bikes__3[[#This Row],[CONTRACT_TYPE]]</f>
        <v>order</v>
      </c>
      <c r="F56" t="str">
        <f>customer_bikes__3[[#This Row],[CONTRACT_START]]</f>
        <v>NULL</v>
      </c>
      <c r="G56" t="str">
        <f>customer_bikes__3[[#This Row],[CONTRACT_END]]</f>
        <v>NULL</v>
      </c>
      <c r="H56" t="str">
        <f>customer_bikes__3[[#This Row],[ESTIMATED_DELIVERY_DATE]]</f>
        <v>2021-07-31</v>
      </c>
      <c r="I56" t="str">
        <f>customer_bikes__3[[#This Row],[DELIVERY_DATE]]</f>
        <v>NULL</v>
      </c>
      <c r="J56" t="str">
        <f>customer_bikes__3[[#This Row],[SELLING_DATE]]</f>
        <v>NULL</v>
      </c>
      <c r="K56" t="str">
        <f>customer_bikes__3[[#This Row],[MODEL]]</f>
        <v>Samedi 29 Trail 6</v>
      </c>
      <c r="L56" t="str">
        <f>customer_bikes__3[[#This Row],[FRAME_REFERENCE]]</f>
        <v>-</v>
      </c>
      <c r="M56" t="str">
        <f>customer_bikes__3[[#This Row],[BIKE_KEY_REFERENCE]]</f>
        <v>NULL</v>
      </c>
      <c r="N56" t="str">
        <f>customer_bikes__3[[#This Row],[LOCKER_REFERENCE]]</f>
        <v>-</v>
      </c>
      <c r="O56" t="str">
        <f>customer_bikes__3[[#This Row],[PLATE_NUMBER]]</f>
        <v>NULL</v>
      </c>
      <c r="P56" t="str">
        <f>customer_bikes__3[[#This Row],[BILLING_TYPE]]</f>
        <v/>
      </c>
      <c r="Q56" t="str">
        <f>customer_bikes__3[[#This Row],[LEASING_PRICE]]</f>
        <v>NULL</v>
      </c>
      <c r="R56">
        <f>customer_bikes__3[[#This Row],[SOLD_PRICE]]</f>
        <v>0</v>
      </c>
      <c r="S56" t="str">
        <f>customer_bikes__3[[#This Row],[STATUS]]</f>
        <v>OK</v>
      </c>
      <c r="T56" t="str">
        <f>customer_bikes__3[[#This Row],[INSURANCE]]</f>
        <v>N</v>
      </c>
      <c r="U56">
        <f>customer_bikes__3[[#This Row],[INSURANCE_INDIVIDUAL]]</f>
        <v>0</v>
      </c>
      <c r="V56">
        <f>customer_bikes__3[[#This Row],[INSURANCE_CIVIL_RESPONSIBILITY]]</f>
        <v>0</v>
      </c>
      <c r="W56" t="str">
        <f>customer_bikes__3[[#This Row],[INSURANCE_CIVIL_RESPONSIBILITY_CONTRACT]]</f>
        <v>NULL</v>
      </c>
      <c r="X56">
        <f>customer_bikes__3[[#This Row],[BIKE_PRICE]]</f>
        <v>3119.5</v>
      </c>
      <c r="Y56" t="str">
        <f>customer_bikes__3[[#This Row],[BIKE_BUYING_DATE]]</f>
        <v>2020-09-01</v>
      </c>
      <c r="Z56">
        <f>customer_bikes__3[[#This Row],[BILLING_GROUP]]</f>
        <v>1</v>
      </c>
      <c r="AA56" t="str">
        <f>customer_bikes__3[[#This Row],[GPS_ID]]</f>
        <v>-</v>
      </c>
      <c r="AB56" t="str">
        <f>customer_bikes__3[[#This Row],[LOCALISATION]]</f>
        <v>NULL</v>
      </c>
      <c r="AC56" t="str">
        <f>customer_bikes__3[[#This Row],[COMMENT_BILLING]]</f>
        <v>NULL</v>
      </c>
      <c r="AD56" t="str">
        <f>customer_bikes__3[[#This Row],[ADDRESS]]</f>
        <v>NULL</v>
      </c>
      <c r="AE56" t="str">
        <f>customer_bikes__3[[#This Row],[DISPLAY_GROUP]]</f>
        <v>1generic</v>
      </c>
      <c r="AG56">
        <f>customer_bikes__3[[#This Row],[TYPE]]</f>
        <v>488</v>
      </c>
      <c r="AH56">
        <f>customer_bikes__3[[#This Row],[ID_1]]</f>
        <v>12</v>
      </c>
      <c r="AI56" s="2">
        <f>customer_bikes__3[[#This Row],[HEU_MAJ]]</f>
        <v>44342.533402777779</v>
      </c>
      <c r="AJ56" s="2">
        <f>customer_bikes__3[[#This Row],[HEU_MAJ]]</f>
        <v>44342.533402777779</v>
      </c>
    </row>
    <row r="57" spans="1:36" x14ac:dyDescent="0.25">
      <c r="A57">
        <f>customer_bikes__3[[#This Row],[ID]]</f>
        <v>489</v>
      </c>
      <c r="B57" t="str">
        <f>customer_bikes__3[[#This Row],[FRAME_NUMBER]]</f>
        <v/>
      </c>
      <c r="C57" t="str">
        <f>customer_bikes__3[[#This Row],[SIZE]]</f>
        <v>M</v>
      </c>
      <c r="D57" t="str">
        <f>customer_bikes__3[[#This Row],[COLOR]]</f>
        <v/>
      </c>
      <c r="E57" t="str">
        <f>customer_bikes__3[[#This Row],[CONTRACT_TYPE]]</f>
        <v>order</v>
      </c>
      <c r="F57" t="str">
        <f>customer_bikes__3[[#This Row],[CONTRACT_START]]</f>
        <v>NULL</v>
      </c>
      <c r="G57" t="str">
        <f>customer_bikes__3[[#This Row],[CONTRACT_END]]</f>
        <v>NULL</v>
      </c>
      <c r="H57" t="str">
        <f>customer_bikes__3[[#This Row],[ESTIMATED_DELIVERY_DATE]]</f>
        <v>2021-07-31</v>
      </c>
      <c r="I57" t="str">
        <f>customer_bikes__3[[#This Row],[DELIVERY_DATE]]</f>
        <v>0000-00-00</v>
      </c>
      <c r="J57" t="str">
        <f>customer_bikes__3[[#This Row],[SELLING_DATE]]</f>
        <v>NULL</v>
      </c>
      <c r="K57" t="str">
        <f>customer_bikes__3[[#This Row],[MODEL]]</f>
        <v>Samedi 29 Game 6</v>
      </c>
      <c r="L57" t="str">
        <f>customer_bikes__3[[#This Row],[FRAME_REFERENCE]]</f>
        <v>-</v>
      </c>
      <c r="M57" t="str">
        <f>customer_bikes__3[[#This Row],[BIKE_KEY_REFERENCE]]</f>
        <v>NULL</v>
      </c>
      <c r="N57" t="str">
        <f>customer_bikes__3[[#This Row],[LOCKER_REFERENCE]]</f>
        <v>-</v>
      </c>
      <c r="O57" t="str">
        <f>customer_bikes__3[[#This Row],[PLATE_NUMBER]]</f>
        <v>NULL</v>
      </c>
      <c r="P57" t="str">
        <f>customer_bikes__3[[#This Row],[BILLING_TYPE]]</f>
        <v/>
      </c>
      <c r="Q57" t="str">
        <f>customer_bikes__3[[#This Row],[LEASING_PRICE]]</f>
        <v>NULL</v>
      </c>
      <c r="R57">
        <f>customer_bikes__3[[#This Row],[SOLD_PRICE]]</f>
        <v>0</v>
      </c>
      <c r="S57" t="str">
        <f>customer_bikes__3[[#This Row],[STATUS]]</f>
        <v>OK</v>
      </c>
      <c r="T57" t="str">
        <f>customer_bikes__3[[#This Row],[INSURANCE]]</f>
        <v>N</v>
      </c>
      <c r="U57">
        <f>customer_bikes__3[[#This Row],[INSURANCE_INDIVIDUAL]]</f>
        <v>0</v>
      </c>
      <c r="V57">
        <f>customer_bikes__3[[#This Row],[INSURANCE_CIVIL_RESPONSIBILITY]]</f>
        <v>0</v>
      </c>
      <c r="W57" t="str">
        <f>customer_bikes__3[[#This Row],[INSURANCE_CIVIL_RESPONSIBILITY_CONTRACT]]</f>
        <v>NULL</v>
      </c>
      <c r="X57">
        <f>customer_bikes__3[[#This Row],[BIKE_PRICE]]</f>
        <v>3119.5</v>
      </c>
      <c r="Y57" t="str">
        <f>customer_bikes__3[[#This Row],[BIKE_BUYING_DATE]]</f>
        <v>2020-09-01</v>
      </c>
      <c r="Z57">
        <f>customer_bikes__3[[#This Row],[BILLING_GROUP]]</f>
        <v>1</v>
      </c>
      <c r="AA57" t="str">
        <f>customer_bikes__3[[#This Row],[GPS_ID]]</f>
        <v>-</v>
      </c>
      <c r="AB57" t="str">
        <f>customer_bikes__3[[#This Row],[LOCALISATION]]</f>
        <v>NULL</v>
      </c>
      <c r="AC57" t="str">
        <f>customer_bikes__3[[#This Row],[COMMENT_BILLING]]</f>
        <v>NULL</v>
      </c>
      <c r="AD57" t="str">
        <f>customer_bikes__3[[#This Row],[ADDRESS]]</f>
        <v>NULL</v>
      </c>
      <c r="AE57" t="str">
        <f>customer_bikes__3[[#This Row],[DISPLAY_GROUP]]</f>
        <v>1generic</v>
      </c>
      <c r="AG57">
        <f>customer_bikes__3[[#This Row],[TYPE]]</f>
        <v>488</v>
      </c>
      <c r="AH57">
        <f>customer_bikes__3[[#This Row],[ID_1]]</f>
        <v>12</v>
      </c>
      <c r="AI57" s="2">
        <f>customer_bikes__3[[#This Row],[HEU_MAJ]]</f>
        <v>44342.533113425925</v>
      </c>
      <c r="AJ57" s="2">
        <f>customer_bikes__3[[#This Row],[HEU_MAJ]]</f>
        <v>44342.533113425925</v>
      </c>
    </row>
    <row r="58" spans="1:36" x14ac:dyDescent="0.25">
      <c r="A58">
        <f>customer_bikes__3[[#This Row],[ID]]</f>
        <v>490</v>
      </c>
      <c r="B58" t="str">
        <f>customer_bikes__3[[#This Row],[FRAME_NUMBER]]</f>
        <v/>
      </c>
      <c r="C58" t="str">
        <f>customer_bikes__3[[#This Row],[SIZE]]</f>
        <v>M</v>
      </c>
      <c r="D58" t="str">
        <f>customer_bikes__3[[#This Row],[COLOR]]</f>
        <v>N/A</v>
      </c>
      <c r="E58" t="str">
        <f>customer_bikes__3[[#This Row],[CONTRACT_TYPE]]</f>
        <v>stock</v>
      </c>
      <c r="F58" t="str">
        <f>customer_bikes__3[[#This Row],[CONTRACT_START]]</f>
        <v>NULL</v>
      </c>
      <c r="G58" t="str">
        <f>customer_bikes__3[[#This Row],[CONTRACT_END]]</f>
        <v>NULL</v>
      </c>
      <c r="H58" t="str">
        <f>customer_bikes__3[[#This Row],[ESTIMATED_DELIVERY_DATE]]</f>
        <v>2021-08-31</v>
      </c>
      <c r="I58" t="str">
        <f>customer_bikes__3[[#This Row],[DELIVERY_DATE]]</f>
        <v>2021-12-31</v>
      </c>
      <c r="J58" t="str">
        <f>customer_bikes__3[[#This Row],[SELLING_DATE]]</f>
        <v>NULL</v>
      </c>
      <c r="K58" t="str">
        <f>customer_bikes__3[[#This Row],[MODEL]]</f>
        <v>Samedi 27 Xroad FS 5</v>
      </c>
      <c r="L58" t="str">
        <f>customer_bikes__3[[#This Row],[FRAME_REFERENCE]]</f>
        <v>H2HVM02105</v>
      </c>
      <c r="M58" t="str">
        <f>customer_bikes__3[[#This Row],[BIKE_KEY_REFERENCE]]</f>
        <v/>
      </c>
      <c r="N58" t="str">
        <f>customer_bikes__3[[#This Row],[LOCKER_REFERENCE]]</f>
        <v>-</v>
      </c>
      <c r="O58" t="str">
        <f>customer_bikes__3[[#This Row],[PLATE_NUMBER]]</f>
        <v/>
      </c>
      <c r="P58" t="str">
        <f>customer_bikes__3[[#This Row],[BILLING_TYPE]]</f>
        <v>paid</v>
      </c>
      <c r="Q58" t="str">
        <f>customer_bikes__3[[#This Row],[LEASING_PRICE]]</f>
        <v>0</v>
      </c>
      <c r="R58">
        <f>customer_bikes__3[[#This Row],[SOLD_PRICE]]</f>
        <v>0</v>
      </c>
      <c r="S58" t="str">
        <f>customer_bikes__3[[#This Row],[STATUS]]</f>
        <v>OK</v>
      </c>
      <c r="T58" t="str">
        <f>customer_bikes__3[[#This Row],[INSURANCE]]</f>
        <v>N</v>
      </c>
      <c r="U58">
        <f>customer_bikes__3[[#This Row],[INSURANCE_INDIVIDUAL]]</f>
        <v>0</v>
      </c>
      <c r="V58">
        <f>customer_bikes__3[[#This Row],[INSURANCE_CIVIL_RESPONSIBILITY]]</f>
        <v>0</v>
      </c>
      <c r="W58" t="str">
        <f>customer_bikes__3[[#This Row],[INSURANCE_CIVIL_RESPONSIBILITY_CONTRACT]]</f>
        <v>NULL</v>
      </c>
      <c r="X58">
        <f>customer_bikes__3[[#This Row],[BIKE_PRICE]]</f>
        <v>2507.5</v>
      </c>
      <c r="Y58" t="str">
        <f>customer_bikes__3[[#This Row],[BIKE_BUYING_DATE]]</f>
        <v>2020-09-01</v>
      </c>
      <c r="Z58">
        <f>customer_bikes__3[[#This Row],[BILLING_GROUP]]</f>
        <v>1</v>
      </c>
      <c r="AA58" t="str">
        <f>customer_bikes__3[[#This Row],[GPS_ID]]</f>
        <v>-</v>
      </c>
      <c r="AB58" t="str">
        <f>customer_bikes__3[[#This Row],[LOCALISATION]]</f>
        <v>KAMEO</v>
      </c>
      <c r="AC58" t="str">
        <f>customer_bikes__3[[#This Row],[COMMENT_BILLING]]</f>
        <v>NULL</v>
      </c>
      <c r="AD58" t="str">
        <f>customer_bikes__3[[#This Row],[ADDRESS]]</f>
        <v>NULL</v>
      </c>
      <c r="AE58" t="str">
        <f>customer_bikes__3[[#This Row],[DISPLAY_GROUP]]</f>
        <v>1generic</v>
      </c>
      <c r="AG58">
        <f>customer_bikes__3[[#This Row],[TYPE]]</f>
        <v>462</v>
      </c>
      <c r="AH58">
        <f>customer_bikes__3[[#This Row],[ID_1]]</f>
        <v>12</v>
      </c>
      <c r="AI58" s="2">
        <f>customer_bikes__3[[#This Row],[HEU_MAJ]]</f>
        <v>44563.6953125</v>
      </c>
      <c r="AJ58" s="2">
        <f>customer_bikes__3[[#This Row],[HEU_MAJ]]</f>
        <v>44563.6953125</v>
      </c>
    </row>
    <row r="59" spans="1:36" x14ac:dyDescent="0.25">
      <c r="A59">
        <f>customer_bikes__3[[#This Row],[ID]]</f>
        <v>491</v>
      </c>
      <c r="B59" t="str">
        <f>customer_bikes__3[[#This Row],[FRAME_NUMBER]]</f>
        <v/>
      </c>
      <c r="C59" t="str">
        <f>customer_bikes__3[[#This Row],[SIZE]]</f>
        <v>L</v>
      </c>
      <c r="D59" t="str">
        <f>customer_bikes__3[[#This Row],[COLOR]]</f>
        <v>N/A</v>
      </c>
      <c r="E59" t="str">
        <f>customer_bikes__3[[#This Row],[CONTRACT_TYPE]]</f>
        <v>selling</v>
      </c>
      <c r="F59" t="str">
        <f>customer_bikes__3[[#This Row],[CONTRACT_START]]</f>
        <v>NULL</v>
      </c>
      <c r="G59" t="str">
        <f>customer_bikes__3[[#This Row],[CONTRACT_END]]</f>
        <v>NULL</v>
      </c>
      <c r="H59" t="str">
        <f>customer_bikes__3[[#This Row],[ESTIMATED_DELIVERY_DATE]]</f>
        <v>2021-08-31</v>
      </c>
      <c r="I59" t="str">
        <f>customer_bikes__3[[#This Row],[DELIVERY_DATE]]</f>
        <v>2022-01-04</v>
      </c>
      <c r="J59" t="str">
        <f>customer_bikes__3[[#This Row],[SELLING_DATE]]</f>
        <v>2022-02-09</v>
      </c>
      <c r="K59" t="str">
        <f>customer_bikes__3[[#This Row],[MODEL]]</f>
        <v>Samedi 27 Xroad FS 5</v>
      </c>
      <c r="L59" t="str">
        <f>customer_bikes__3[[#This Row],[FRAME_REFERENCE]]</f>
        <v>H2HVM2111</v>
      </c>
      <c r="M59" t="str">
        <f>customer_bikes__3[[#This Row],[BIKE_KEY_REFERENCE]]</f>
        <v/>
      </c>
      <c r="N59" t="str">
        <f>customer_bikes__3[[#This Row],[LOCKER_REFERENCE]]</f>
        <v>3341V</v>
      </c>
      <c r="O59" t="str">
        <f>customer_bikes__3[[#This Row],[PLATE_NUMBER]]</f>
        <v/>
      </c>
      <c r="P59" t="str">
        <f>customer_bikes__3[[#This Row],[BILLING_TYPE]]</f>
        <v>paid</v>
      </c>
      <c r="Q59" t="str">
        <f>customer_bikes__3[[#This Row],[LEASING_PRICE]]</f>
        <v>0</v>
      </c>
      <c r="R59">
        <f>customer_bikes__3[[#This Row],[SOLD_PRICE]]</f>
        <v>3499.62</v>
      </c>
      <c r="S59" t="str">
        <f>customer_bikes__3[[#This Row],[STATUS]]</f>
        <v>OK</v>
      </c>
      <c r="T59" t="str">
        <f>customer_bikes__3[[#This Row],[INSURANCE]]</f>
        <v>N</v>
      </c>
      <c r="U59">
        <f>customer_bikes__3[[#This Row],[INSURANCE_INDIVIDUAL]]</f>
        <v>0</v>
      </c>
      <c r="V59">
        <f>customer_bikes__3[[#This Row],[INSURANCE_CIVIL_RESPONSIBILITY]]</f>
        <v>0</v>
      </c>
      <c r="W59" t="str">
        <f>customer_bikes__3[[#This Row],[INSURANCE_CIVIL_RESPONSIBILITY_CONTRACT]]</f>
        <v>NULL</v>
      </c>
      <c r="X59">
        <f>customer_bikes__3[[#This Row],[BIKE_PRICE]]</f>
        <v>2507.5</v>
      </c>
      <c r="Y59" t="str">
        <f>customer_bikes__3[[#This Row],[BIKE_BUYING_DATE]]</f>
        <v>2020-09-01</v>
      </c>
      <c r="Z59">
        <f>customer_bikes__3[[#This Row],[BILLING_GROUP]]</f>
        <v>1</v>
      </c>
      <c r="AA59" t="str">
        <f>customer_bikes__3[[#This Row],[GPS_ID]]</f>
        <v>-</v>
      </c>
      <c r="AB59" t="str">
        <f>customer_bikes__3[[#This Row],[LOCALISATION]]</f>
        <v>KAMEO</v>
      </c>
      <c r="AC59" t="str">
        <f>customer_bikes__3[[#This Row],[COMMENT_BILLING]]</f>
        <v>NULL</v>
      </c>
      <c r="AD59" t="str">
        <f>customer_bikes__3[[#This Row],[ADDRESS]]</f>
        <v>NULL</v>
      </c>
      <c r="AE59" t="str">
        <f>customer_bikes__3[[#This Row],[DISPLAY_GROUP]]</f>
        <v>1generic</v>
      </c>
      <c r="AG59">
        <f>customer_bikes__3[[#This Row],[TYPE]]</f>
        <v>462</v>
      </c>
      <c r="AH59">
        <f>customer_bikes__3[[#This Row],[ID_1]]</f>
        <v>785</v>
      </c>
      <c r="AI59" s="2">
        <f>customer_bikes__3[[#This Row],[HEU_MAJ]]</f>
        <v>44601.862511574072</v>
      </c>
      <c r="AJ59" s="2">
        <f>customer_bikes__3[[#This Row],[HEU_MAJ]]</f>
        <v>44601.862511574072</v>
      </c>
    </row>
    <row r="60" spans="1:36" x14ac:dyDescent="0.25">
      <c r="A60">
        <f>customer_bikes__3[[#This Row],[ID]]</f>
        <v>492</v>
      </c>
      <c r="B60" t="str">
        <f>customer_bikes__3[[#This Row],[FRAME_NUMBER]]</f>
        <v/>
      </c>
      <c r="C60" t="str">
        <f>customer_bikes__3[[#This Row],[SIZE]]</f>
        <v>unique</v>
      </c>
      <c r="D60" t="str">
        <f>customer_bikes__3[[#This Row],[COLOR]]</f>
        <v>Rouge</v>
      </c>
      <c r="E60" t="str">
        <f>customer_bikes__3[[#This Row],[CONTRACT_TYPE]]</f>
        <v>stock</v>
      </c>
      <c r="F60" t="str">
        <f>customer_bikes__3[[#This Row],[CONTRACT_START]]</f>
        <v>NULL</v>
      </c>
      <c r="G60" t="str">
        <f>customer_bikes__3[[#This Row],[CONTRACT_END]]</f>
        <v>NULL</v>
      </c>
      <c r="H60" t="str">
        <f>customer_bikes__3[[#This Row],[ESTIMATED_DELIVERY_DATE]]</f>
        <v>2021-11-30</v>
      </c>
      <c r="I60" t="str">
        <f>customer_bikes__3[[#This Row],[DELIVERY_DATE]]</f>
        <v>2022-01-20</v>
      </c>
      <c r="J60" t="str">
        <f>customer_bikes__3[[#This Row],[SELLING_DATE]]</f>
        <v>NULL</v>
      </c>
      <c r="K60" t="str">
        <f>customer_bikes__3[[#This Row],[MODEL]]</f>
        <v>Lundi 27,1</v>
      </c>
      <c r="L60" t="str">
        <f>customer_bikes__3[[#This Row],[FRAME_REFERENCE]]</f>
        <v>H2HZM21776</v>
      </c>
      <c r="M60" t="str">
        <f>customer_bikes__3[[#This Row],[BIKE_KEY_REFERENCE]]</f>
        <v/>
      </c>
      <c r="N60" t="str">
        <f>customer_bikes__3[[#This Row],[LOCKER_REFERENCE]]</f>
        <v>-</v>
      </c>
      <c r="O60" t="str">
        <f>customer_bikes__3[[#This Row],[PLATE_NUMBER]]</f>
        <v/>
      </c>
      <c r="P60" t="str">
        <f>customer_bikes__3[[#This Row],[BILLING_TYPE]]</f>
        <v>paid</v>
      </c>
      <c r="Q60" t="str">
        <f>customer_bikes__3[[#This Row],[LEASING_PRICE]]</f>
        <v>0</v>
      </c>
      <c r="R60">
        <f>customer_bikes__3[[#This Row],[SOLD_PRICE]]</f>
        <v>0</v>
      </c>
      <c r="S60" t="str">
        <f>customer_bikes__3[[#This Row],[STATUS]]</f>
        <v>OK</v>
      </c>
      <c r="T60" t="str">
        <f>customer_bikes__3[[#This Row],[INSURANCE]]</f>
        <v>N</v>
      </c>
      <c r="U60">
        <f>customer_bikes__3[[#This Row],[INSURANCE_INDIVIDUAL]]</f>
        <v>0</v>
      </c>
      <c r="V60">
        <f>customer_bikes__3[[#This Row],[INSURANCE_CIVIL_RESPONSIBILITY]]</f>
        <v>0</v>
      </c>
      <c r="W60" t="str">
        <f>customer_bikes__3[[#This Row],[INSURANCE_CIVIL_RESPONSIBILITY_CONTRACT]]</f>
        <v>NULL</v>
      </c>
      <c r="X60">
        <f>customer_bikes__3[[#This Row],[BIKE_PRICE]]</f>
        <v>1563.5</v>
      </c>
      <c r="Y60" t="str">
        <f>customer_bikes__3[[#This Row],[BIKE_BUYING_DATE]]</f>
        <v>2020-09-01</v>
      </c>
      <c r="Z60">
        <f>customer_bikes__3[[#This Row],[BILLING_GROUP]]</f>
        <v>1</v>
      </c>
      <c r="AA60" t="str">
        <f>customer_bikes__3[[#This Row],[GPS_ID]]</f>
        <v>-</v>
      </c>
      <c r="AB60" t="str">
        <f>customer_bikes__3[[#This Row],[LOCALISATION]]</f>
        <v>KAMEO</v>
      </c>
      <c r="AC60" t="str">
        <f>customer_bikes__3[[#This Row],[COMMENT_BILLING]]</f>
        <v>NULL</v>
      </c>
      <c r="AD60" t="str">
        <f>customer_bikes__3[[#This Row],[ADDRESS]]</f>
        <v>NULL</v>
      </c>
      <c r="AE60" t="str">
        <f>customer_bikes__3[[#This Row],[DISPLAY_GROUP]]</f>
        <v>1generic</v>
      </c>
      <c r="AG60">
        <f>customer_bikes__3[[#This Row],[TYPE]]</f>
        <v>431</v>
      </c>
      <c r="AH60">
        <f>customer_bikes__3[[#This Row],[ID_1]]</f>
        <v>12</v>
      </c>
      <c r="AI60" s="2">
        <f>customer_bikes__3[[#This Row],[HEU_MAJ]]</f>
        <v>44581.410891203705</v>
      </c>
      <c r="AJ60" s="2">
        <f>customer_bikes__3[[#This Row],[HEU_MAJ]]</f>
        <v>44581.410891203705</v>
      </c>
    </row>
    <row r="61" spans="1:36" x14ac:dyDescent="0.25">
      <c r="A61">
        <f>customer_bikes__3[[#This Row],[ID]]</f>
        <v>493</v>
      </c>
      <c r="B61" t="str">
        <f>customer_bikes__3[[#This Row],[FRAME_NUMBER]]</f>
        <v/>
      </c>
      <c r="C61" t="str">
        <f>customer_bikes__3[[#This Row],[SIZE]]</f>
        <v>unique</v>
      </c>
      <c r="D61" t="str">
        <f>customer_bikes__3[[#This Row],[COLOR]]</f>
        <v>Rouge</v>
      </c>
      <c r="E61" t="str">
        <f>customer_bikes__3[[#This Row],[CONTRACT_TYPE]]</f>
        <v>stock</v>
      </c>
      <c r="F61" t="str">
        <f>customer_bikes__3[[#This Row],[CONTRACT_START]]</f>
        <v>NULL</v>
      </c>
      <c r="G61" t="str">
        <f>customer_bikes__3[[#This Row],[CONTRACT_END]]</f>
        <v>NULL</v>
      </c>
      <c r="H61" t="str">
        <f>customer_bikes__3[[#This Row],[ESTIMATED_DELIVERY_DATE]]</f>
        <v>2021-08-31</v>
      </c>
      <c r="I61" t="str">
        <f>customer_bikes__3[[#This Row],[DELIVERY_DATE]]</f>
        <v>2021-11-08</v>
      </c>
      <c r="J61" t="str">
        <f>customer_bikes__3[[#This Row],[SELLING_DATE]]</f>
        <v>NULL</v>
      </c>
      <c r="K61" t="str">
        <f>customer_bikes__3[[#This Row],[MODEL]]</f>
        <v>Lundi 27,5</v>
      </c>
      <c r="L61" t="str">
        <f>customer_bikes__3[[#This Row],[FRAME_REFERENCE]]</f>
        <v>H2DVM11228</v>
      </c>
      <c r="M61" t="str">
        <f>customer_bikes__3[[#This Row],[BIKE_KEY_REFERENCE]]</f>
        <v/>
      </c>
      <c r="N61" t="str">
        <f>customer_bikes__3[[#This Row],[LOCKER_REFERENCE]]</f>
        <v>-</v>
      </c>
      <c r="O61" t="str">
        <f>customer_bikes__3[[#This Row],[PLATE_NUMBER]]</f>
        <v/>
      </c>
      <c r="P61" t="str">
        <f>customer_bikes__3[[#This Row],[BILLING_TYPE]]</f>
        <v>paid</v>
      </c>
      <c r="Q61" t="str">
        <f>customer_bikes__3[[#This Row],[LEASING_PRICE]]</f>
        <v>0</v>
      </c>
      <c r="R61">
        <f>customer_bikes__3[[#This Row],[SOLD_PRICE]]</f>
        <v>0</v>
      </c>
      <c r="S61" t="str">
        <f>customer_bikes__3[[#This Row],[STATUS]]</f>
        <v>OK</v>
      </c>
      <c r="T61" t="str">
        <f>customer_bikes__3[[#This Row],[INSURANCE]]</f>
        <v>N</v>
      </c>
      <c r="U61">
        <f>customer_bikes__3[[#This Row],[INSURANCE_INDIVIDUAL]]</f>
        <v>0</v>
      </c>
      <c r="V61">
        <f>customer_bikes__3[[#This Row],[INSURANCE_CIVIL_RESPONSIBILITY]]</f>
        <v>0</v>
      </c>
      <c r="W61" t="str">
        <f>customer_bikes__3[[#This Row],[INSURANCE_CIVIL_RESPONSIBILITY_CONTRACT]]</f>
        <v>NULL</v>
      </c>
      <c r="X61">
        <f>customer_bikes__3[[#This Row],[BIKE_PRICE]]</f>
        <v>2063.5</v>
      </c>
      <c r="Y61" t="str">
        <f>customer_bikes__3[[#This Row],[BIKE_BUYING_DATE]]</f>
        <v>2020-09-01</v>
      </c>
      <c r="Z61">
        <f>customer_bikes__3[[#This Row],[BILLING_GROUP]]</f>
        <v>1</v>
      </c>
      <c r="AA61" t="str">
        <f>customer_bikes__3[[#This Row],[GPS_ID]]</f>
        <v>-</v>
      </c>
      <c r="AB61" t="str">
        <f>customer_bikes__3[[#This Row],[LOCALISATION]]</f>
        <v>KAMEO</v>
      </c>
      <c r="AC61" t="str">
        <f>customer_bikes__3[[#This Row],[COMMENT_BILLING]]</f>
        <v>NULL</v>
      </c>
      <c r="AD61" t="str">
        <f>customer_bikes__3[[#This Row],[ADDRESS]]</f>
        <v>NULL</v>
      </c>
      <c r="AE61" t="str">
        <f>customer_bikes__3[[#This Row],[DISPLAY_GROUP]]</f>
        <v>1generic</v>
      </c>
      <c r="AG61">
        <f>customer_bikes__3[[#This Row],[TYPE]]</f>
        <v>433</v>
      </c>
      <c r="AH61">
        <f>customer_bikes__3[[#This Row],[ID_1]]</f>
        <v>12</v>
      </c>
      <c r="AI61" s="2">
        <f>customer_bikes__3[[#This Row],[HEU_MAJ]]</f>
        <v>44510.426504629628</v>
      </c>
      <c r="AJ61" s="2">
        <f>customer_bikes__3[[#This Row],[HEU_MAJ]]</f>
        <v>44510.426504629628</v>
      </c>
    </row>
    <row r="62" spans="1:36" x14ac:dyDescent="0.25">
      <c r="A62">
        <f>customer_bikes__3[[#This Row],[ID]]</f>
        <v>494</v>
      </c>
      <c r="B62" t="str">
        <f>customer_bikes__3[[#This Row],[FRAME_NUMBER]]</f>
        <v/>
      </c>
      <c r="C62" t="str">
        <f>customer_bikes__3[[#This Row],[SIZE]]</f>
        <v>unique</v>
      </c>
      <c r="D62" t="str">
        <f>customer_bikes__3[[#This Row],[COLOR]]</f>
        <v>Vert</v>
      </c>
      <c r="E62" t="str">
        <f>customer_bikes__3[[#This Row],[CONTRACT_TYPE]]</f>
        <v>order</v>
      </c>
      <c r="F62" t="str">
        <f>customer_bikes__3[[#This Row],[CONTRACT_START]]</f>
        <v>NULL</v>
      </c>
      <c r="G62" t="str">
        <f>customer_bikes__3[[#This Row],[CONTRACT_END]]</f>
        <v>NULL</v>
      </c>
      <c r="H62" t="str">
        <f>customer_bikes__3[[#This Row],[ESTIMATED_DELIVERY_DATE]]</f>
        <v>2022-03-31</v>
      </c>
      <c r="I62" t="str">
        <f>customer_bikes__3[[#This Row],[DELIVERY_DATE]]</f>
        <v>0000-00-00</v>
      </c>
      <c r="J62" t="str">
        <f>customer_bikes__3[[#This Row],[SELLING_DATE]]</f>
        <v>NULL</v>
      </c>
      <c r="K62" t="str">
        <f>customer_bikes__3[[#This Row],[MODEL]]</f>
        <v>Lundi 27,1</v>
      </c>
      <c r="L62" t="str">
        <f>customer_bikes__3[[#This Row],[FRAME_REFERENCE]]</f>
        <v>-</v>
      </c>
      <c r="M62" t="str">
        <f>customer_bikes__3[[#This Row],[BIKE_KEY_REFERENCE]]</f>
        <v>NULL</v>
      </c>
      <c r="N62" t="str">
        <f>customer_bikes__3[[#This Row],[LOCKER_REFERENCE]]</f>
        <v>-</v>
      </c>
      <c r="O62" t="str">
        <f>customer_bikes__3[[#This Row],[PLATE_NUMBER]]</f>
        <v>NULL</v>
      </c>
      <c r="P62" t="str">
        <f>customer_bikes__3[[#This Row],[BILLING_TYPE]]</f>
        <v/>
      </c>
      <c r="Q62" t="str">
        <f>customer_bikes__3[[#This Row],[LEASING_PRICE]]</f>
        <v>NULL</v>
      </c>
      <c r="R62">
        <f>customer_bikes__3[[#This Row],[SOLD_PRICE]]</f>
        <v>0</v>
      </c>
      <c r="S62" t="str">
        <f>customer_bikes__3[[#This Row],[STATUS]]</f>
        <v>OK</v>
      </c>
      <c r="T62" t="str">
        <f>customer_bikes__3[[#This Row],[INSURANCE]]</f>
        <v>N</v>
      </c>
      <c r="U62">
        <f>customer_bikes__3[[#This Row],[INSURANCE_INDIVIDUAL]]</f>
        <v>0</v>
      </c>
      <c r="V62">
        <f>customer_bikes__3[[#This Row],[INSURANCE_CIVIL_RESPONSIBILITY]]</f>
        <v>0</v>
      </c>
      <c r="W62" t="str">
        <f>customer_bikes__3[[#This Row],[INSURANCE_CIVIL_RESPONSIBILITY_CONTRACT]]</f>
        <v>NULL</v>
      </c>
      <c r="X62">
        <f>customer_bikes__3[[#This Row],[BIKE_PRICE]]</f>
        <v>1563.5</v>
      </c>
      <c r="Y62" t="str">
        <f>customer_bikes__3[[#This Row],[BIKE_BUYING_DATE]]</f>
        <v>2020-09-01</v>
      </c>
      <c r="Z62">
        <f>customer_bikes__3[[#This Row],[BILLING_GROUP]]</f>
        <v>1</v>
      </c>
      <c r="AA62" t="str">
        <f>customer_bikes__3[[#This Row],[GPS_ID]]</f>
        <v>-</v>
      </c>
      <c r="AB62" t="str">
        <f>customer_bikes__3[[#This Row],[LOCALISATION]]</f>
        <v>NULL</v>
      </c>
      <c r="AC62" t="str">
        <f>customer_bikes__3[[#This Row],[COMMENT_BILLING]]</f>
        <v>NULL</v>
      </c>
      <c r="AD62" t="str">
        <f>customer_bikes__3[[#This Row],[ADDRESS]]</f>
        <v>NULL</v>
      </c>
      <c r="AE62" t="str">
        <f>customer_bikes__3[[#This Row],[DISPLAY_GROUP]]</f>
        <v>1generic</v>
      </c>
      <c r="AG62">
        <f>customer_bikes__3[[#This Row],[TYPE]]</f>
        <v>431</v>
      </c>
      <c r="AH62">
        <f>customer_bikes__3[[#This Row],[ID_1]]</f>
        <v>12</v>
      </c>
      <c r="AI62" s="2">
        <f>customer_bikes__3[[#This Row],[HEU_MAJ]]</f>
        <v>44342.529131944444</v>
      </c>
      <c r="AJ62" s="2">
        <f>customer_bikes__3[[#This Row],[HEU_MAJ]]</f>
        <v>44342.529131944444</v>
      </c>
    </row>
    <row r="63" spans="1:36" x14ac:dyDescent="0.25">
      <c r="A63">
        <f>customer_bikes__3[[#This Row],[ID]]</f>
        <v>495</v>
      </c>
      <c r="B63" t="str">
        <f>customer_bikes__3[[#This Row],[FRAME_NUMBER]]</f>
        <v/>
      </c>
      <c r="C63" t="str">
        <f>customer_bikes__3[[#This Row],[SIZE]]</f>
        <v>M</v>
      </c>
      <c r="D63" t="str">
        <f>customer_bikes__3[[#This Row],[COLOR]]</f>
        <v>Platin mat / black</v>
      </c>
      <c r="E63" t="str">
        <f>customer_bikes__3[[#This Row],[CONTRACT_TYPE]]</f>
        <v>stock</v>
      </c>
      <c r="F63" t="str">
        <f>customer_bikes__3[[#This Row],[CONTRACT_START]]</f>
        <v>NULL</v>
      </c>
      <c r="G63" t="str">
        <f>customer_bikes__3[[#This Row],[CONTRACT_END]]</f>
        <v>NULL</v>
      </c>
      <c r="H63" t="str">
        <f>customer_bikes__3[[#This Row],[ESTIMATED_DELIVERY_DATE]]</f>
        <v>2021-07-16</v>
      </c>
      <c r="I63" t="str">
        <f>customer_bikes__3[[#This Row],[DELIVERY_DATE]]</f>
        <v>2021-06-11</v>
      </c>
      <c r="J63" t="str">
        <f>customer_bikes__3[[#This Row],[SELLING_DATE]]</f>
        <v>NULL</v>
      </c>
      <c r="K63" t="str">
        <f>customer_bikes__3[[#This Row],[MODEL]]</f>
        <v>Cairon C 427</v>
      </c>
      <c r="L63" t="str">
        <f>customer_bikes__3[[#This Row],[FRAME_REFERENCE]]</f>
        <v>CMA210400001557</v>
      </c>
      <c r="M63" t="str">
        <f>customer_bikes__3[[#This Row],[BIKE_KEY_REFERENCE]]</f>
        <v/>
      </c>
      <c r="N63" t="str">
        <f>customer_bikes__3[[#This Row],[LOCKER_REFERENCE]]</f>
        <v>-</v>
      </c>
      <c r="O63" t="str">
        <f>customer_bikes__3[[#This Row],[PLATE_NUMBER]]</f>
        <v/>
      </c>
      <c r="P63" t="str">
        <f>customer_bikes__3[[#This Row],[BILLING_TYPE]]</f>
        <v>paid</v>
      </c>
      <c r="Q63" t="str">
        <f>customer_bikes__3[[#This Row],[LEASING_PRICE]]</f>
        <v>0</v>
      </c>
      <c r="R63">
        <f>customer_bikes__3[[#This Row],[SOLD_PRICE]]</f>
        <v>0</v>
      </c>
      <c r="S63" t="str">
        <f>customer_bikes__3[[#This Row],[STATUS]]</f>
        <v>OK</v>
      </c>
      <c r="T63" t="str">
        <f>customer_bikes__3[[#This Row],[INSURANCE]]</f>
        <v>N</v>
      </c>
      <c r="U63">
        <f>customer_bikes__3[[#This Row],[INSURANCE_INDIVIDUAL]]</f>
        <v>0</v>
      </c>
      <c r="V63">
        <f>customer_bikes__3[[#This Row],[INSURANCE_CIVIL_RESPONSIBILITY]]</f>
        <v>0</v>
      </c>
      <c r="W63" t="str">
        <f>customer_bikes__3[[#This Row],[INSURANCE_CIVIL_RESPONSIBILITY_CONTRACT]]</f>
        <v>NULL</v>
      </c>
      <c r="X63">
        <f>customer_bikes__3[[#This Row],[BIKE_PRICE]]</f>
        <v>1115.8699999999999</v>
      </c>
      <c r="Y63" t="str">
        <f>customer_bikes__3[[#This Row],[BIKE_BUYING_DATE]]</f>
        <v>2020-09-17</v>
      </c>
      <c r="Z63">
        <f>customer_bikes__3[[#This Row],[BILLING_GROUP]]</f>
        <v>1</v>
      </c>
      <c r="AA63" t="str">
        <f>customer_bikes__3[[#This Row],[GPS_ID]]</f>
        <v>-</v>
      </c>
      <c r="AB63" t="str">
        <f>customer_bikes__3[[#This Row],[LOCALISATION]]</f>
        <v>Sauveniere</v>
      </c>
      <c r="AC63" t="str">
        <f>customer_bikes__3[[#This Row],[COMMENT_BILLING]]</f>
        <v>NULL</v>
      </c>
      <c r="AD63" t="str">
        <f>customer_bikes__3[[#This Row],[ADDRESS]]</f>
        <v>NULL</v>
      </c>
      <c r="AE63" t="str">
        <f>customer_bikes__3[[#This Row],[DISPLAY_GROUP]]</f>
        <v>1generic</v>
      </c>
      <c r="AG63">
        <f>customer_bikes__3[[#This Row],[TYPE]]</f>
        <v>374</v>
      </c>
      <c r="AH63">
        <f>customer_bikes__3[[#This Row],[ID_1]]</f>
        <v>12</v>
      </c>
      <c r="AI63" s="2">
        <f>customer_bikes__3[[#This Row],[HEU_MAJ]]</f>
        <v>44524.736909722225</v>
      </c>
      <c r="AJ63" s="2">
        <f>customer_bikes__3[[#This Row],[HEU_MAJ]]</f>
        <v>44524.736909722225</v>
      </c>
    </row>
    <row r="64" spans="1:36" x14ac:dyDescent="0.25">
      <c r="A64">
        <f>customer_bikes__3[[#This Row],[ID]]</f>
        <v>496</v>
      </c>
      <c r="B64" t="str">
        <f>customer_bikes__3[[#This Row],[FRAME_NUMBER]]</f>
        <v/>
      </c>
      <c r="C64" t="str">
        <f>customer_bikes__3[[#This Row],[SIZE]]</f>
        <v>M</v>
      </c>
      <c r="D64" t="str">
        <f>customer_bikes__3[[#This Row],[COLOR]]</f>
        <v>Platin mat / black</v>
      </c>
      <c r="E64" t="str">
        <f>customer_bikes__3[[#This Row],[CONTRACT_TYPE]]</f>
        <v>stock</v>
      </c>
      <c r="F64" t="str">
        <f>customer_bikes__3[[#This Row],[CONTRACT_START]]</f>
        <v>NULL</v>
      </c>
      <c r="G64" t="str">
        <f>customer_bikes__3[[#This Row],[CONTRACT_END]]</f>
        <v>NULL</v>
      </c>
      <c r="H64" t="str">
        <f>customer_bikes__3[[#This Row],[ESTIMATED_DELIVERY_DATE]]</f>
        <v>2021-07-16</v>
      </c>
      <c r="I64" t="str">
        <f>customer_bikes__3[[#This Row],[DELIVERY_DATE]]</f>
        <v>2021-06-11</v>
      </c>
      <c r="J64" t="str">
        <f>customer_bikes__3[[#This Row],[SELLING_DATE]]</f>
        <v>NULL</v>
      </c>
      <c r="K64" t="str">
        <f>customer_bikes__3[[#This Row],[MODEL]]</f>
        <v>Cairon C 427</v>
      </c>
      <c r="L64" t="str">
        <f>customer_bikes__3[[#This Row],[FRAME_REFERENCE]]</f>
        <v>CMA210400001577</v>
      </c>
      <c r="M64" t="str">
        <f>customer_bikes__3[[#This Row],[BIKE_KEY_REFERENCE]]</f>
        <v/>
      </c>
      <c r="N64" t="str">
        <f>customer_bikes__3[[#This Row],[LOCKER_REFERENCE]]</f>
        <v>-4727V</v>
      </c>
      <c r="O64" t="str">
        <f>customer_bikes__3[[#This Row],[PLATE_NUMBER]]</f>
        <v/>
      </c>
      <c r="P64" t="str">
        <f>customer_bikes__3[[#This Row],[BILLING_TYPE]]</f>
        <v>paid</v>
      </c>
      <c r="Q64" t="str">
        <f>customer_bikes__3[[#This Row],[LEASING_PRICE]]</f>
        <v>0</v>
      </c>
      <c r="R64">
        <f>customer_bikes__3[[#This Row],[SOLD_PRICE]]</f>
        <v>0</v>
      </c>
      <c r="S64" t="str">
        <f>customer_bikes__3[[#This Row],[STATUS]]</f>
        <v>OK</v>
      </c>
      <c r="T64" t="str">
        <f>customer_bikes__3[[#This Row],[INSURANCE]]</f>
        <v>N</v>
      </c>
      <c r="U64">
        <f>customer_bikes__3[[#This Row],[INSURANCE_INDIVIDUAL]]</f>
        <v>0</v>
      </c>
      <c r="V64">
        <f>customer_bikes__3[[#This Row],[INSURANCE_CIVIL_RESPONSIBILITY]]</f>
        <v>0</v>
      </c>
      <c r="W64" t="str">
        <f>customer_bikes__3[[#This Row],[INSURANCE_CIVIL_RESPONSIBILITY_CONTRACT]]</f>
        <v>NULL</v>
      </c>
      <c r="X64">
        <f>customer_bikes__3[[#This Row],[BIKE_PRICE]]</f>
        <v>1115.8699999999999</v>
      </c>
      <c r="Y64" t="str">
        <f>customer_bikes__3[[#This Row],[BIKE_BUYING_DATE]]</f>
        <v>2020-09-17</v>
      </c>
      <c r="Z64">
        <f>customer_bikes__3[[#This Row],[BILLING_GROUP]]</f>
        <v>1</v>
      </c>
      <c r="AA64" t="str">
        <f>customer_bikes__3[[#This Row],[GPS_ID]]</f>
        <v>-</v>
      </c>
      <c r="AB64" t="str">
        <f>customer_bikes__3[[#This Row],[LOCALISATION]]</f>
        <v>KAMEO</v>
      </c>
      <c r="AC64" t="str">
        <f>customer_bikes__3[[#This Row],[COMMENT_BILLING]]</f>
        <v>NULL</v>
      </c>
      <c r="AD64" t="str">
        <f>customer_bikes__3[[#This Row],[ADDRESS]]</f>
        <v>NULL</v>
      </c>
      <c r="AE64" t="str">
        <f>customer_bikes__3[[#This Row],[DISPLAY_GROUP]]</f>
        <v>1generic</v>
      </c>
      <c r="AG64">
        <f>customer_bikes__3[[#This Row],[TYPE]]</f>
        <v>374</v>
      </c>
      <c r="AH64">
        <f>customer_bikes__3[[#This Row],[ID_1]]</f>
        <v>12</v>
      </c>
      <c r="AI64" s="2">
        <f>customer_bikes__3[[#This Row],[HEU_MAJ]]</f>
        <v>44512.450694444444</v>
      </c>
      <c r="AJ64" s="2">
        <f>customer_bikes__3[[#This Row],[HEU_MAJ]]</f>
        <v>44512.450694444444</v>
      </c>
    </row>
    <row r="65" spans="1:36" x14ac:dyDescent="0.25">
      <c r="A65">
        <f>customer_bikes__3[[#This Row],[ID]]</f>
        <v>497</v>
      </c>
      <c r="B65" t="str">
        <f>customer_bikes__3[[#This Row],[FRAME_NUMBER]]</f>
        <v/>
      </c>
      <c r="C65" t="str">
        <f>customer_bikes__3[[#This Row],[SIZE]]</f>
        <v>M</v>
      </c>
      <c r="D65" t="str">
        <f>customer_bikes__3[[#This Row],[COLOR]]</f>
        <v xml:space="preserve">Gris </v>
      </c>
      <c r="E65" t="str">
        <f>customer_bikes__3[[#This Row],[CONTRACT_TYPE]]</f>
        <v>selling</v>
      </c>
      <c r="F65" t="str">
        <f>customer_bikes__3[[#This Row],[CONTRACT_START]]</f>
        <v>NULL</v>
      </c>
      <c r="G65" t="str">
        <f>customer_bikes__3[[#This Row],[CONTRACT_END]]</f>
        <v>NULL</v>
      </c>
      <c r="H65" t="str">
        <f>customer_bikes__3[[#This Row],[ESTIMATED_DELIVERY_DATE]]</f>
        <v>2021-07-16</v>
      </c>
      <c r="I65" t="str">
        <f>customer_bikes__3[[#This Row],[DELIVERY_DATE]]</f>
        <v>2021-06-11</v>
      </c>
      <c r="J65" t="str">
        <f>customer_bikes__3[[#This Row],[SELLING_DATE]]</f>
        <v>2021-10-31</v>
      </c>
      <c r="K65" t="str">
        <f>customer_bikes__3[[#This Row],[MODEL]]</f>
        <v>Cairon C 427</v>
      </c>
      <c r="L65" t="str">
        <f>customer_bikes__3[[#This Row],[FRAME_REFERENCE]]</f>
        <v>SW200758183</v>
      </c>
      <c r="M65" t="str">
        <f>customer_bikes__3[[#This Row],[BIKE_KEY_REFERENCE]]</f>
        <v/>
      </c>
      <c r="N65" t="str">
        <f>customer_bikes__3[[#This Row],[LOCKER_REFERENCE]]</f>
        <v>-3097</v>
      </c>
      <c r="O65" t="str">
        <f>customer_bikes__3[[#This Row],[PLATE_NUMBER]]</f>
        <v/>
      </c>
      <c r="P65" t="str">
        <f>customer_bikes__3[[#This Row],[BILLING_TYPE]]</f>
        <v>paid</v>
      </c>
      <c r="Q65" t="str">
        <f>customer_bikes__3[[#This Row],[LEASING_PRICE]]</f>
        <v>0</v>
      </c>
      <c r="R65">
        <f>customer_bikes__3[[#This Row],[SOLD_PRICE]]</f>
        <v>2561.98</v>
      </c>
      <c r="S65" t="str">
        <f>customer_bikes__3[[#This Row],[STATUS]]</f>
        <v>OK</v>
      </c>
      <c r="T65" t="str">
        <f>customer_bikes__3[[#This Row],[INSURANCE]]</f>
        <v>N</v>
      </c>
      <c r="U65">
        <f>customer_bikes__3[[#This Row],[INSURANCE_INDIVIDUAL]]</f>
        <v>0</v>
      </c>
      <c r="V65">
        <f>customer_bikes__3[[#This Row],[INSURANCE_CIVIL_RESPONSIBILITY]]</f>
        <v>0</v>
      </c>
      <c r="W65" t="str">
        <f>customer_bikes__3[[#This Row],[INSURANCE_CIVIL_RESPONSIBILITY_CONTRACT]]</f>
        <v>NULL</v>
      </c>
      <c r="X65">
        <f>customer_bikes__3[[#This Row],[BIKE_PRICE]]</f>
        <v>1115.8699999999999</v>
      </c>
      <c r="Y65" t="str">
        <f>customer_bikes__3[[#This Row],[BIKE_BUYING_DATE]]</f>
        <v>2020-09-17</v>
      </c>
      <c r="Z65">
        <f>customer_bikes__3[[#This Row],[BILLING_GROUP]]</f>
        <v>1</v>
      </c>
      <c r="AA65" t="str">
        <f>customer_bikes__3[[#This Row],[GPS_ID]]</f>
        <v>-</v>
      </c>
      <c r="AB65" t="str">
        <f>customer_bikes__3[[#This Row],[LOCALISATION]]</f>
        <v>KAMEO</v>
      </c>
      <c r="AC65" t="str">
        <f>customer_bikes__3[[#This Row],[COMMENT_BILLING]]</f>
        <v>NULL</v>
      </c>
      <c r="AD65" t="str">
        <f>customer_bikes__3[[#This Row],[ADDRESS]]</f>
        <v>NULL</v>
      </c>
      <c r="AE65" t="str">
        <f>customer_bikes__3[[#This Row],[DISPLAY_GROUP]]</f>
        <v>1generic</v>
      </c>
      <c r="AG65">
        <f>customer_bikes__3[[#This Row],[TYPE]]</f>
        <v>374</v>
      </c>
      <c r="AH65">
        <f>customer_bikes__3[[#This Row],[ID_1]]</f>
        <v>707</v>
      </c>
      <c r="AI65" s="2">
        <f>customer_bikes__3[[#This Row],[HEU_MAJ]]</f>
        <v>44500.470648148148</v>
      </c>
      <c r="AJ65" s="2">
        <f>customer_bikes__3[[#This Row],[HEU_MAJ]]</f>
        <v>44500.470648148148</v>
      </c>
    </row>
    <row r="66" spans="1:36" x14ac:dyDescent="0.25">
      <c r="A66">
        <f>customer_bikes__3[[#This Row],[ID]]</f>
        <v>498</v>
      </c>
      <c r="B66" t="str">
        <f>customer_bikes__3[[#This Row],[FRAME_NUMBER]]</f>
        <v/>
      </c>
      <c r="C66" t="str">
        <f>customer_bikes__3[[#This Row],[SIZE]]</f>
        <v>M</v>
      </c>
      <c r="D66" t="str">
        <f>customer_bikes__3[[#This Row],[COLOR]]</f>
        <v>Rouge</v>
      </c>
      <c r="E66" t="str">
        <f>customer_bikes__3[[#This Row],[CONTRACT_TYPE]]</f>
        <v>stock</v>
      </c>
      <c r="F66" t="str">
        <f>customer_bikes__3[[#This Row],[CONTRACT_START]]</f>
        <v>NULL</v>
      </c>
      <c r="G66" t="str">
        <f>customer_bikes__3[[#This Row],[CONTRACT_END]]</f>
        <v>NULL</v>
      </c>
      <c r="H66" t="str">
        <f>customer_bikes__3[[#This Row],[ESTIMATED_DELIVERY_DATE]]</f>
        <v>2021-06-11</v>
      </c>
      <c r="I66" t="str">
        <f>customer_bikes__3[[#This Row],[DELIVERY_DATE]]</f>
        <v>2021-06-11</v>
      </c>
      <c r="J66" t="str">
        <f>customer_bikes__3[[#This Row],[SELLING_DATE]]</f>
        <v>NULL</v>
      </c>
      <c r="K66" t="str">
        <f>customer_bikes__3[[#This Row],[MODEL]]</f>
        <v>RLC 7</v>
      </c>
      <c r="L66" t="str">
        <f>customer_bikes__3[[#This Row],[FRAME_REFERENCE]]</f>
        <v>CC0210C00000466</v>
      </c>
      <c r="M66" t="str">
        <f>customer_bikes__3[[#This Row],[BIKE_KEY_REFERENCE]]</f>
        <v/>
      </c>
      <c r="N66" t="str">
        <f>customer_bikes__3[[#This Row],[LOCKER_REFERENCE]]</f>
        <v>-</v>
      </c>
      <c r="O66" t="str">
        <f>customer_bikes__3[[#This Row],[PLATE_NUMBER]]</f>
        <v/>
      </c>
      <c r="P66" t="str">
        <f>customer_bikes__3[[#This Row],[BILLING_TYPE]]</f>
        <v>paid</v>
      </c>
      <c r="Q66" t="str">
        <f>customer_bikes__3[[#This Row],[LEASING_PRICE]]</f>
        <v>0</v>
      </c>
      <c r="R66">
        <f>customer_bikes__3[[#This Row],[SOLD_PRICE]]</f>
        <v>0</v>
      </c>
      <c r="S66" t="str">
        <f>customer_bikes__3[[#This Row],[STATUS]]</f>
        <v>OK</v>
      </c>
      <c r="T66" t="str">
        <f>customer_bikes__3[[#This Row],[INSURANCE]]</f>
        <v>N</v>
      </c>
      <c r="U66">
        <f>customer_bikes__3[[#This Row],[INSURANCE_INDIVIDUAL]]</f>
        <v>0</v>
      </c>
      <c r="V66">
        <f>customer_bikes__3[[#This Row],[INSURANCE_CIVIL_RESPONSIBILITY]]</f>
        <v>0</v>
      </c>
      <c r="W66" t="str">
        <f>customer_bikes__3[[#This Row],[INSURANCE_CIVIL_RESPONSIBILITY_CONTRACT]]</f>
        <v>NULL</v>
      </c>
      <c r="X66">
        <f>customer_bikes__3[[#This Row],[BIKE_PRICE]]</f>
        <v>1792</v>
      </c>
      <c r="Y66" t="str">
        <f>customer_bikes__3[[#This Row],[BIKE_BUYING_DATE]]</f>
        <v>2020-09-17</v>
      </c>
      <c r="Z66">
        <f>customer_bikes__3[[#This Row],[BILLING_GROUP]]</f>
        <v>1</v>
      </c>
      <c r="AA66" t="str">
        <f>customer_bikes__3[[#This Row],[GPS_ID]]</f>
        <v>-</v>
      </c>
      <c r="AB66" t="str">
        <f>customer_bikes__3[[#This Row],[LOCALISATION]]</f>
        <v>Sauveniere</v>
      </c>
      <c r="AC66" t="str">
        <f>customer_bikes__3[[#This Row],[COMMENT_BILLING]]</f>
        <v>NULL</v>
      </c>
      <c r="AD66" t="str">
        <f>customer_bikes__3[[#This Row],[ADDRESS]]</f>
        <v>NULL</v>
      </c>
      <c r="AE66" t="str">
        <f>customer_bikes__3[[#This Row],[DISPLAY_GROUP]]</f>
        <v>1generic</v>
      </c>
      <c r="AG66">
        <f>customer_bikes__3[[#This Row],[TYPE]]</f>
        <v>119</v>
      </c>
      <c r="AH66">
        <f>customer_bikes__3[[#This Row],[ID_1]]</f>
        <v>12</v>
      </c>
      <c r="AI66" s="2">
        <f>customer_bikes__3[[#This Row],[HEU_MAJ]]</f>
        <v>44360.663437499999</v>
      </c>
      <c r="AJ66" s="2">
        <f>customer_bikes__3[[#This Row],[HEU_MAJ]]</f>
        <v>44360.663437499999</v>
      </c>
    </row>
    <row r="67" spans="1:36" x14ac:dyDescent="0.25">
      <c r="A67">
        <f>customer_bikes__3[[#This Row],[ID]]</f>
        <v>499</v>
      </c>
      <c r="B67" t="str">
        <f>customer_bikes__3[[#This Row],[FRAME_NUMBER]]</f>
        <v/>
      </c>
      <c r="C67" t="str">
        <f>customer_bikes__3[[#This Row],[SIZE]]</f>
        <v>L</v>
      </c>
      <c r="D67" t="str">
        <f>customer_bikes__3[[#This Row],[COLOR]]</f>
        <v>Rouge</v>
      </c>
      <c r="E67" t="str">
        <f>customer_bikes__3[[#This Row],[CONTRACT_TYPE]]</f>
        <v>stolen</v>
      </c>
      <c r="F67" t="str">
        <f>customer_bikes__3[[#This Row],[CONTRACT_START]]</f>
        <v>2021-10-30</v>
      </c>
      <c r="G67" t="str">
        <f>customer_bikes__3[[#This Row],[CONTRACT_END]]</f>
        <v>NULL</v>
      </c>
      <c r="H67" t="str">
        <f>customer_bikes__3[[#This Row],[ESTIMATED_DELIVERY_DATE]]</f>
        <v>2021-06-11</v>
      </c>
      <c r="I67" t="str">
        <f>customer_bikes__3[[#This Row],[DELIVERY_DATE]]</f>
        <v>2021-06-11</v>
      </c>
      <c r="J67" t="str">
        <f>customer_bikes__3[[#This Row],[SELLING_DATE]]</f>
        <v>NULL</v>
      </c>
      <c r="K67" t="str">
        <f>customer_bikes__3[[#This Row],[MODEL]]</f>
        <v>RLC 7</v>
      </c>
      <c r="L67" t="str">
        <f>customer_bikes__3[[#This Row],[FRAME_REFERENCE]]</f>
        <v>CC0210C00000456</v>
      </c>
      <c r="M67" t="str">
        <f>customer_bikes__3[[#This Row],[BIKE_KEY_REFERENCE]]</f>
        <v/>
      </c>
      <c r="N67" t="str">
        <f>customer_bikes__3[[#This Row],[LOCKER_REFERENCE]]</f>
        <v>-</v>
      </c>
      <c r="O67" t="str">
        <f>customer_bikes__3[[#This Row],[PLATE_NUMBER]]</f>
        <v/>
      </c>
      <c r="P67" t="str">
        <f>customer_bikes__3[[#This Row],[BILLING_TYPE]]</f>
        <v>paid</v>
      </c>
      <c r="Q67" t="str">
        <f>customer_bikes__3[[#This Row],[LEASING_PRICE]]</f>
        <v>0</v>
      </c>
      <c r="R67">
        <f>customer_bikes__3[[#This Row],[SOLD_PRICE]]</f>
        <v>1696.75</v>
      </c>
      <c r="S67" t="str">
        <f>customer_bikes__3[[#This Row],[STATUS]]</f>
        <v>OK</v>
      </c>
      <c r="T67" t="str">
        <f>customer_bikes__3[[#This Row],[INSURANCE]]</f>
        <v>N</v>
      </c>
      <c r="U67">
        <f>customer_bikes__3[[#This Row],[INSURANCE_INDIVIDUAL]]</f>
        <v>0</v>
      </c>
      <c r="V67">
        <f>customer_bikes__3[[#This Row],[INSURANCE_CIVIL_RESPONSIBILITY]]</f>
        <v>0</v>
      </c>
      <c r="W67" t="str">
        <f>customer_bikes__3[[#This Row],[INSURANCE_CIVIL_RESPONSIBILITY_CONTRACT]]</f>
        <v>NULL</v>
      </c>
      <c r="X67">
        <f>customer_bikes__3[[#This Row],[BIKE_PRICE]]</f>
        <v>1792</v>
      </c>
      <c r="Y67" t="str">
        <f>customer_bikes__3[[#This Row],[BIKE_BUYING_DATE]]</f>
        <v>2020-09-17</v>
      </c>
      <c r="Z67">
        <f>customer_bikes__3[[#This Row],[BILLING_GROUP]]</f>
        <v>1</v>
      </c>
      <c r="AA67" t="str">
        <f>customer_bikes__3[[#This Row],[GPS_ID]]</f>
        <v>-</v>
      </c>
      <c r="AB67" t="str">
        <f>customer_bikes__3[[#This Row],[LOCALISATION]]</f>
        <v>NULL</v>
      </c>
      <c r="AC67" t="str">
        <f>customer_bikes__3[[#This Row],[COMMENT_BILLING]]</f>
        <v>NULL</v>
      </c>
      <c r="AD67" t="str">
        <f>customer_bikes__3[[#This Row],[ADDRESS]]</f>
        <v>NULL</v>
      </c>
      <c r="AE67" t="str">
        <f>customer_bikes__3[[#This Row],[DISPLAY_GROUP]]</f>
        <v>1generic</v>
      </c>
      <c r="AG67">
        <f>customer_bikes__3[[#This Row],[TYPE]]</f>
        <v>119</v>
      </c>
      <c r="AH67">
        <f>customer_bikes__3[[#This Row],[ID_1]]</f>
        <v>12</v>
      </c>
      <c r="AI67" s="2">
        <f>customer_bikes__3[[#This Row],[HEU_MAJ]]</f>
        <v>44502.387824074074</v>
      </c>
      <c r="AJ67" s="2">
        <f>customer_bikes__3[[#This Row],[HEU_MAJ]]</f>
        <v>44502.387824074074</v>
      </c>
    </row>
    <row r="68" spans="1:36" x14ac:dyDescent="0.25">
      <c r="A68">
        <f>customer_bikes__3[[#This Row],[ID]]</f>
        <v>500</v>
      </c>
      <c r="B68" t="str">
        <f>customer_bikes__3[[#This Row],[FRAME_NUMBER]]</f>
        <v/>
      </c>
      <c r="C68" t="str">
        <f>customer_bikes__3[[#This Row],[SIZE]]</f>
        <v>L</v>
      </c>
      <c r="D68" t="str">
        <f>customer_bikes__3[[#This Row],[COLOR]]</f>
        <v>Bleu/Noir</v>
      </c>
      <c r="E68" t="str">
        <f>customer_bikes__3[[#This Row],[CONTRACT_TYPE]]</f>
        <v>stock</v>
      </c>
      <c r="F68" t="str">
        <f>customer_bikes__3[[#This Row],[CONTRACT_START]]</f>
        <v>NULL</v>
      </c>
      <c r="G68" t="str">
        <f>customer_bikes__3[[#This Row],[CONTRACT_END]]</f>
        <v>NULL</v>
      </c>
      <c r="H68" t="str">
        <f>customer_bikes__3[[#This Row],[ESTIMATED_DELIVERY_DATE]]</f>
        <v>2021-08-02</v>
      </c>
      <c r="I68" t="str">
        <f>customer_bikes__3[[#This Row],[DELIVERY_DATE]]</f>
        <v>2021-08-06</v>
      </c>
      <c r="J68" t="str">
        <f>customer_bikes__3[[#This Row],[SELLING_DATE]]</f>
        <v>NULL</v>
      </c>
      <c r="K68" t="str">
        <f>customer_bikes__3[[#This Row],[MODEL]]</f>
        <v>Cairon T 500</v>
      </c>
      <c r="L68" t="str">
        <f>customer_bikes__3[[#This Row],[FRAME_REFERENCE]]</f>
        <v>CCR21000021430</v>
      </c>
      <c r="M68" t="str">
        <f>customer_bikes__3[[#This Row],[BIKE_KEY_REFERENCE]]</f>
        <v/>
      </c>
      <c r="N68" t="str">
        <f>customer_bikes__3[[#This Row],[LOCKER_REFERENCE]]</f>
        <v>-</v>
      </c>
      <c r="O68" t="str">
        <f>customer_bikes__3[[#This Row],[PLATE_NUMBER]]</f>
        <v/>
      </c>
      <c r="P68" t="str">
        <f>customer_bikes__3[[#This Row],[BILLING_TYPE]]</f>
        <v>paid</v>
      </c>
      <c r="Q68" t="str">
        <f>customer_bikes__3[[#This Row],[LEASING_PRICE]]</f>
        <v>0</v>
      </c>
      <c r="R68">
        <f>customer_bikes__3[[#This Row],[SOLD_PRICE]]</f>
        <v>0</v>
      </c>
      <c r="S68" t="str">
        <f>customer_bikes__3[[#This Row],[STATUS]]</f>
        <v>OK</v>
      </c>
      <c r="T68" t="str">
        <f>customer_bikes__3[[#This Row],[INSURANCE]]</f>
        <v>N</v>
      </c>
      <c r="U68">
        <f>customer_bikes__3[[#This Row],[INSURANCE_INDIVIDUAL]]</f>
        <v>0</v>
      </c>
      <c r="V68">
        <f>customer_bikes__3[[#This Row],[INSURANCE_CIVIL_RESPONSIBILITY]]</f>
        <v>0</v>
      </c>
      <c r="W68" t="str">
        <f>customer_bikes__3[[#This Row],[INSURANCE_CIVIL_RESPONSIBILITY_CONTRACT]]</f>
        <v>NULL</v>
      </c>
      <c r="X68">
        <f>customer_bikes__3[[#This Row],[BIKE_PRICE]]</f>
        <v>2200.7600000000002</v>
      </c>
      <c r="Y68" t="str">
        <f>customer_bikes__3[[#This Row],[BIKE_BUYING_DATE]]</f>
        <v>2021-09-17</v>
      </c>
      <c r="Z68">
        <f>customer_bikes__3[[#This Row],[BILLING_GROUP]]</f>
        <v>1</v>
      </c>
      <c r="AA68" t="str">
        <f>customer_bikes__3[[#This Row],[GPS_ID]]</f>
        <v>-</v>
      </c>
      <c r="AB68" t="str">
        <f>customer_bikes__3[[#This Row],[LOCALISATION]]</f>
        <v>Sauveniere</v>
      </c>
      <c r="AC68" t="str">
        <f>customer_bikes__3[[#This Row],[COMMENT_BILLING]]</f>
        <v>NULL</v>
      </c>
      <c r="AD68" t="str">
        <f>customer_bikes__3[[#This Row],[ADDRESS]]</f>
        <v>NULL</v>
      </c>
      <c r="AE68" t="str">
        <f>customer_bikes__3[[#This Row],[DISPLAY_GROUP]]</f>
        <v>1generic</v>
      </c>
      <c r="AG68">
        <f>customer_bikes__3[[#This Row],[TYPE]]</f>
        <v>383</v>
      </c>
      <c r="AH68">
        <f>customer_bikes__3[[#This Row],[ID_1]]</f>
        <v>12</v>
      </c>
      <c r="AI68" s="2">
        <f>customer_bikes__3[[#This Row],[HEU_MAJ]]</f>
        <v>44414.418506944443</v>
      </c>
      <c r="AJ68" s="2">
        <f>customer_bikes__3[[#This Row],[HEU_MAJ]]</f>
        <v>44414.418506944443</v>
      </c>
    </row>
    <row r="69" spans="1:36" x14ac:dyDescent="0.25">
      <c r="A69">
        <f>customer_bikes__3[[#This Row],[ID]]</f>
        <v>501</v>
      </c>
      <c r="B69" t="str">
        <f>customer_bikes__3[[#This Row],[FRAME_NUMBER]]</f>
        <v/>
      </c>
      <c r="C69" t="str">
        <f>customer_bikes__3[[#This Row],[SIZE]]</f>
        <v>M</v>
      </c>
      <c r="D69" t="str">
        <f>customer_bikes__3[[#This Row],[COLOR]]</f>
        <v>Bleu/Blanc</v>
      </c>
      <c r="E69" t="str">
        <f>customer_bikes__3[[#This Row],[CONTRACT_TYPE]]</f>
        <v>order</v>
      </c>
      <c r="F69" t="str">
        <f>customer_bikes__3[[#This Row],[CONTRACT_START]]</f>
        <v>NULL</v>
      </c>
      <c r="G69" t="str">
        <f>customer_bikes__3[[#This Row],[CONTRACT_END]]</f>
        <v>NULL</v>
      </c>
      <c r="H69" t="str">
        <f>customer_bikes__3[[#This Row],[ESTIMATED_DELIVERY_DATE]]</f>
        <v>2021-03-23</v>
      </c>
      <c r="I69" t="str">
        <f>customer_bikes__3[[#This Row],[DELIVERY_DATE]]</f>
        <v>NULL</v>
      </c>
      <c r="J69" t="str">
        <f>customer_bikes__3[[#This Row],[SELLING_DATE]]</f>
        <v>NULL</v>
      </c>
      <c r="K69" t="str">
        <f>customer_bikes__3[[#This Row],[MODEL]]</f>
        <v>GRV 1000 Carbon</v>
      </c>
      <c r="L69" t="str">
        <f>customer_bikes__3[[#This Row],[FRAME_REFERENCE]]</f>
        <v>-</v>
      </c>
      <c r="M69" t="str">
        <f>customer_bikes__3[[#This Row],[BIKE_KEY_REFERENCE]]</f>
        <v>NULL</v>
      </c>
      <c r="N69" t="str">
        <f>customer_bikes__3[[#This Row],[LOCKER_REFERENCE]]</f>
        <v>-</v>
      </c>
      <c r="O69" t="str">
        <f>customer_bikes__3[[#This Row],[PLATE_NUMBER]]</f>
        <v>NULL</v>
      </c>
      <c r="P69" t="str">
        <f>customer_bikes__3[[#This Row],[BILLING_TYPE]]</f>
        <v/>
      </c>
      <c r="Q69" t="str">
        <f>customer_bikes__3[[#This Row],[LEASING_PRICE]]</f>
        <v>NULL</v>
      </c>
      <c r="R69">
        <f>customer_bikes__3[[#This Row],[SOLD_PRICE]]</f>
        <v>0</v>
      </c>
      <c r="S69" t="str">
        <f>customer_bikes__3[[#This Row],[STATUS]]</f>
        <v>OK</v>
      </c>
      <c r="T69" t="str">
        <f>customer_bikes__3[[#This Row],[INSURANCE]]</f>
        <v>N</v>
      </c>
      <c r="U69">
        <f>customer_bikes__3[[#This Row],[INSURANCE_INDIVIDUAL]]</f>
        <v>0</v>
      </c>
      <c r="V69">
        <f>customer_bikes__3[[#This Row],[INSURANCE_CIVIL_RESPONSIBILITY]]</f>
        <v>0</v>
      </c>
      <c r="W69" t="str">
        <f>customer_bikes__3[[#This Row],[INSURANCE_CIVIL_RESPONSIBILITY_CONTRACT]]</f>
        <v>NULL</v>
      </c>
      <c r="X69">
        <f>customer_bikes__3[[#This Row],[BIKE_PRICE]]</f>
        <v>1501.58</v>
      </c>
      <c r="Y69" t="str">
        <f>customer_bikes__3[[#This Row],[BIKE_BUYING_DATE]]</f>
        <v>2020-09-17</v>
      </c>
      <c r="Z69">
        <f>customer_bikes__3[[#This Row],[BILLING_GROUP]]</f>
        <v>1</v>
      </c>
      <c r="AA69" t="str">
        <f>customer_bikes__3[[#This Row],[GPS_ID]]</f>
        <v>-</v>
      </c>
      <c r="AB69" t="str">
        <f>customer_bikes__3[[#This Row],[LOCALISATION]]</f>
        <v>NULL</v>
      </c>
      <c r="AC69" t="str">
        <f>customer_bikes__3[[#This Row],[COMMENT_BILLING]]</f>
        <v>NULL</v>
      </c>
      <c r="AD69" t="str">
        <f>customer_bikes__3[[#This Row],[ADDRESS]]</f>
        <v>NULL</v>
      </c>
      <c r="AE69" t="str">
        <f>customer_bikes__3[[#This Row],[DISPLAY_GROUP]]</f>
        <v>1generic</v>
      </c>
      <c r="AG69">
        <f>customer_bikes__3[[#This Row],[TYPE]]</f>
        <v>363</v>
      </c>
      <c r="AH69">
        <f>customer_bikes__3[[#This Row],[ID_1]]</f>
        <v>12</v>
      </c>
      <c r="AI69" s="2">
        <f>customer_bikes__3[[#This Row],[HEU_MAJ]]</f>
        <v>44287.407094907408</v>
      </c>
      <c r="AJ69" s="2">
        <f>customer_bikes__3[[#This Row],[HEU_MAJ]]</f>
        <v>44287.407094907408</v>
      </c>
    </row>
    <row r="70" spans="1:36" x14ac:dyDescent="0.25">
      <c r="A70">
        <f>customer_bikes__3[[#This Row],[ID]]</f>
        <v>502</v>
      </c>
      <c r="B70" t="str">
        <f>customer_bikes__3[[#This Row],[FRAME_NUMBER]]</f>
        <v/>
      </c>
      <c r="C70" t="str">
        <f>customer_bikes__3[[#This Row],[SIZE]]</f>
        <v>M</v>
      </c>
      <c r="D70" t="str">
        <f>customer_bikes__3[[#This Row],[COLOR]]</f>
        <v>Noir</v>
      </c>
      <c r="E70" t="str">
        <f>customer_bikes__3[[#This Row],[CONTRACT_TYPE]]</f>
        <v>stock</v>
      </c>
      <c r="F70" t="str">
        <f>customer_bikes__3[[#This Row],[CONTRACT_START]]</f>
        <v>NULL</v>
      </c>
      <c r="G70" t="str">
        <f>customer_bikes__3[[#This Row],[CONTRACT_END]]</f>
        <v>NULL</v>
      </c>
      <c r="H70" t="str">
        <f>customer_bikes__3[[#This Row],[ESTIMATED_DELIVERY_DATE]]</f>
        <v>2021-05-25</v>
      </c>
      <c r="I70" t="str">
        <f>customer_bikes__3[[#This Row],[DELIVERY_DATE]]</f>
        <v>2021-05-05</v>
      </c>
      <c r="J70" t="str">
        <f>customer_bikes__3[[#This Row],[SELLING_DATE]]</f>
        <v>NULL</v>
      </c>
      <c r="K70" t="str">
        <f>customer_bikes__3[[#This Row],[MODEL]]</f>
        <v>Xyron S 427</v>
      </c>
      <c r="L70" t="str">
        <f>customer_bikes__3[[#This Row],[FRAME_REFERENCE]]</f>
        <v>CSW210800002729</v>
      </c>
      <c r="M70" t="str">
        <f>customer_bikes__3[[#This Row],[BIKE_KEY_REFERENCE]]</f>
        <v>NULL</v>
      </c>
      <c r="N70" t="str">
        <f>customer_bikes__3[[#This Row],[LOCKER_REFERENCE]]</f>
        <v>-</v>
      </c>
      <c r="O70" t="str">
        <f>customer_bikes__3[[#This Row],[PLATE_NUMBER]]</f>
        <v>NULL</v>
      </c>
      <c r="P70" t="str">
        <f>customer_bikes__3[[#This Row],[BILLING_TYPE]]</f>
        <v/>
      </c>
      <c r="Q70" t="str">
        <f>customer_bikes__3[[#This Row],[LEASING_PRICE]]</f>
        <v>0</v>
      </c>
      <c r="R70">
        <f>customer_bikes__3[[#This Row],[SOLD_PRICE]]</f>
        <v>0</v>
      </c>
      <c r="S70" t="str">
        <f>customer_bikes__3[[#This Row],[STATUS]]</f>
        <v>OK</v>
      </c>
      <c r="T70" t="str">
        <f>customer_bikes__3[[#This Row],[INSURANCE]]</f>
        <v>N</v>
      </c>
      <c r="U70">
        <f>customer_bikes__3[[#This Row],[INSURANCE_INDIVIDUAL]]</f>
        <v>0</v>
      </c>
      <c r="V70">
        <f>customer_bikes__3[[#This Row],[INSURANCE_CIVIL_RESPONSIBILITY]]</f>
        <v>0</v>
      </c>
      <c r="W70" t="str">
        <f>customer_bikes__3[[#This Row],[INSURANCE_CIVIL_RESPONSIBILITY_CONTRACT]]</f>
        <v>NULL</v>
      </c>
      <c r="X70">
        <f>customer_bikes__3[[#This Row],[BIKE_PRICE]]</f>
        <v>2841.67</v>
      </c>
      <c r="Y70" t="str">
        <f>customer_bikes__3[[#This Row],[BIKE_BUYING_DATE]]</f>
        <v>2020-09-17</v>
      </c>
      <c r="Z70">
        <f>customer_bikes__3[[#This Row],[BILLING_GROUP]]</f>
        <v>1</v>
      </c>
      <c r="AA70" t="str">
        <f>customer_bikes__3[[#This Row],[GPS_ID]]</f>
        <v>-</v>
      </c>
      <c r="AB70" t="str">
        <f>customer_bikes__3[[#This Row],[LOCALISATION]]</f>
        <v>KAMEO</v>
      </c>
      <c r="AC70" t="str">
        <f>customer_bikes__3[[#This Row],[COMMENT_BILLING]]</f>
        <v>NULL</v>
      </c>
      <c r="AD70" t="str">
        <f>customer_bikes__3[[#This Row],[ADDRESS]]</f>
        <v>NULL</v>
      </c>
      <c r="AE70" t="str">
        <f>customer_bikes__3[[#This Row],[DISPLAY_GROUP]]</f>
        <v>1generic</v>
      </c>
      <c r="AG70">
        <f>customer_bikes__3[[#This Row],[TYPE]]</f>
        <v>346</v>
      </c>
      <c r="AH70">
        <f>customer_bikes__3[[#This Row],[ID_1]]</f>
        <v>12</v>
      </c>
      <c r="AI70" s="2">
        <f>customer_bikes__3[[#This Row],[HEU_MAJ]]</f>
        <v>44331.686655092592</v>
      </c>
      <c r="AJ70" s="2">
        <f>customer_bikes__3[[#This Row],[HEU_MAJ]]</f>
        <v>44331.686655092592</v>
      </c>
    </row>
    <row r="71" spans="1:36" x14ac:dyDescent="0.25">
      <c r="A71">
        <f>customer_bikes__3[[#This Row],[ID]]</f>
        <v>504</v>
      </c>
      <c r="B71" t="str">
        <f>customer_bikes__3[[#This Row],[FRAME_NUMBER]]</f>
        <v/>
      </c>
      <c r="C71" t="str">
        <f>customer_bikes__3[[#This Row],[SIZE]]</f>
        <v>L</v>
      </c>
      <c r="D71" t="str">
        <f>customer_bikes__3[[#This Row],[COLOR]]</f>
        <v>Rouge</v>
      </c>
      <c r="E71" t="str">
        <f>customer_bikes__3[[#This Row],[CONTRACT_TYPE]]</f>
        <v>stock</v>
      </c>
      <c r="F71" t="str">
        <f>customer_bikes__3[[#This Row],[CONTRACT_START]]</f>
        <v>NULL</v>
      </c>
      <c r="G71" t="str">
        <f>customer_bikes__3[[#This Row],[CONTRACT_END]]</f>
        <v>NULL</v>
      </c>
      <c r="H71" t="str">
        <f>customer_bikes__3[[#This Row],[ESTIMATED_DELIVERY_DATE]]</f>
        <v>2021-06-11</v>
      </c>
      <c r="I71" t="str">
        <f>customer_bikes__3[[#This Row],[DELIVERY_DATE]]</f>
        <v>2021-06-11</v>
      </c>
      <c r="J71" t="str">
        <f>customer_bikes__3[[#This Row],[SELLING_DATE]]</f>
        <v>NULL</v>
      </c>
      <c r="K71" t="str">
        <f>customer_bikes__3[[#This Row],[MODEL]]</f>
        <v>RLC 7</v>
      </c>
      <c r="L71" t="str">
        <f>customer_bikes__3[[#This Row],[FRAME_REFERENCE]]</f>
        <v>CC0210C00000461</v>
      </c>
      <c r="M71" t="str">
        <f>customer_bikes__3[[#This Row],[BIKE_KEY_REFERENCE]]</f>
        <v/>
      </c>
      <c r="N71" t="str">
        <f>customer_bikes__3[[#This Row],[LOCKER_REFERENCE]]</f>
        <v>-</v>
      </c>
      <c r="O71" t="str">
        <f>customer_bikes__3[[#This Row],[PLATE_NUMBER]]</f>
        <v/>
      </c>
      <c r="P71" t="str">
        <f>customer_bikes__3[[#This Row],[BILLING_TYPE]]</f>
        <v>paid</v>
      </c>
      <c r="Q71" t="str">
        <f>customer_bikes__3[[#This Row],[LEASING_PRICE]]</f>
        <v>0</v>
      </c>
      <c r="R71">
        <f>customer_bikes__3[[#This Row],[SOLD_PRICE]]</f>
        <v>0</v>
      </c>
      <c r="S71" t="str">
        <f>customer_bikes__3[[#This Row],[STATUS]]</f>
        <v>OK</v>
      </c>
      <c r="T71" t="str">
        <f>customer_bikes__3[[#This Row],[INSURANCE]]</f>
        <v>N</v>
      </c>
      <c r="U71">
        <f>customer_bikes__3[[#This Row],[INSURANCE_INDIVIDUAL]]</f>
        <v>0</v>
      </c>
      <c r="V71">
        <f>customer_bikes__3[[#This Row],[INSURANCE_CIVIL_RESPONSIBILITY]]</f>
        <v>0</v>
      </c>
      <c r="W71" t="str">
        <f>customer_bikes__3[[#This Row],[INSURANCE_CIVIL_RESPONSIBILITY_CONTRACT]]</f>
        <v>NULL</v>
      </c>
      <c r="X71">
        <f>customer_bikes__3[[#This Row],[BIKE_PRICE]]</f>
        <v>1792</v>
      </c>
      <c r="Y71" t="str">
        <f>customer_bikes__3[[#This Row],[BIKE_BUYING_DATE]]</f>
        <v>2020-09-17</v>
      </c>
      <c r="Z71">
        <f>customer_bikes__3[[#This Row],[BILLING_GROUP]]</f>
        <v>1</v>
      </c>
      <c r="AA71" t="str">
        <f>customer_bikes__3[[#This Row],[GPS_ID]]</f>
        <v>-</v>
      </c>
      <c r="AB71" t="str">
        <f>customer_bikes__3[[#This Row],[LOCALISATION]]</f>
        <v>Sauveniere</v>
      </c>
      <c r="AC71" t="str">
        <f>customer_bikes__3[[#This Row],[COMMENT_BILLING]]</f>
        <v>NULL</v>
      </c>
      <c r="AD71" t="str">
        <f>customer_bikes__3[[#This Row],[ADDRESS]]</f>
        <v>NULL</v>
      </c>
      <c r="AE71" t="str">
        <f>customer_bikes__3[[#This Row],[DISPLAY_GROUP]]</f>
        <v>1generic</v>
      </c>
      <c r="AG71">
        <f>customer_bikes__3[[#This Row],[TYPE]]</f>
        <v>119</v>
      </c>
      <c r="AH71">
        <f>customer_bikes__3[[#This Row],[ID_1]]</f>
        <v>12</v>
      </c>
      <c r="AI71" s="2">
        <f>customer_bikes__3[[#This Row],[HEU_MAJ]]</f>
        <v>44360.665567129632</v>
      </c>
      <c r="AJ71" s="2">
        <f>customer_bikes__3[[#This Row],[HEU_MAJ]]</f>
        <v>44360.665567129632</v>
      </c>
    </row>
    <row r="72" spans="1:36" x14ac:dyDescent="0.25">
      <c r="A72">
        <f>customer_bikes__3[[#This Row],[ID]]</f>
        <v>505</v>
      </c>
      <c r="B72" t="str">
        <f>customer_bikes__3[[#This Row],[FRAME_NUMBER]]</f>
        <v/>
      </c>
      <c r="C72" t="str">
        <f>customer_bikes__3[[#This Row],[SIZE]]</f>
        <v>L</v>
      </c>
      <c r="D72" t="str">
        <f>customer_bikes__3[[#This Row],[COLOR]]</f>
        <v>Rouge/Bleu</v>
      </c>
      <c r="E72" t="str">
        <f>customer_bikes__3[[#This Row],[CONTRACT_TYPE]]</f>
        <v>order</v>
      </c>
      <c r="F72" t="str">
        <f>customer_bikes__3[[#This Row],[CONTRACT_START]]</f>
        <v>NULL</v>
      </c>
      <c r="G72" t="str">
        <f>customer_bikes__3[[#This Row],[CONTRACT_END]]</f>
        <v>NULL</v>
      </c>
      <c r="H72" t="str">
        <f>customer_bikes__3[[#This Row],[ESTIMATED_DELIVERY_DATE]]</f>
        <v>2021-03-02</v>
      </c>
      <c r="I72" t="str">
        <f>customer_bikes__3[[#This Row],[DELIVERY_DATE]]</f>
        <v>NULL</v>
      </c>
      <c r="J72" t="str">
        <f>customer_bikes__3[[#This Row],[SELLING_DATE]]</f>
        <v>NULL</v>
      </c>
      <c r="K72" t="str">
        <f>customer_bikes__3[[#This Row],[MODEL]]</f>
        <v>eWME 627</v>
      </c>
      <c r="L72" t="str">
        <f>customer_bikes__3[[#This Row],[FRAME_REFERENCE]]</f>
        <v>-</v>
      </c>
      <c r="M72" t="str">
        <f>customer_bikes__3[[#This Row],[BIKE_KEY_REFERENCE]]</f>
        <v>NULL</v>
      </c>
      <c r="N72" t="str">
        <f>customer_bikes__3[[#This Row],[LOCKER_REFERENCE]]</f>
        <v>-</v>
      </c>
      <c r="O72" t="str">
        <f>customer_bikes__3[[#This Row],[PLATE_NUMBER]]</f>
        <v>NULL</v>
      </c>
      <c r="P72" t="str">
        <f>customer_bikes__3[[#This Row],[BILLING_TYPE]]</f>
        <v/>
      </c>
      <c r="Q72" t="str">
        <f>customer_bikes__3[[#This Row],[LEASING_PRICE]]</f>
        <v>NULL</v>
      </c>
      <c r="R72">
        <f>customer_bikes__3[[#This Row],[SOLD_PRICE]]</f>
        <v>0</v>
      </c>
      <c r="S72" t="str">
        <f>customer_bikes__3[[#This Row],[STATUS]]</f>
        <v>OK</v>
      </c>
      <c r="T72" t="str">
        <f>customer_bikes__3[[#This Row],[INSURANCE]]</f>
        <v>N</v>
      </c>
      <c r="U72">
        <f>customer_bikes__3[[#This Row],[INSURANCE_INDIVIDUAL]]</f>
        <v>0</v>
      </c>
      <c r="V72">
        <f>customer_bikes__3[[#This Row],[INSURANCE_CIVIL_RESPONSIBILITY]]</f>
        <v>0</v>
      </c>
      <c r="W72" t="str">
        <f>customer_bikes__3[[#This Row],[INSURANCE_CIVIL_RESPONSIBILITY_CONTRACT]]</f>
        <v>NULL</v>
      </c>
      <c r="X72">
        <f>customer_bikes__3[[#This Row],[BIKE_PRICE]]</f>
        <v>2944</v>
      </c>
      <c r="Y72" t="str">
        <f>customer_bikes__3[[#This Row],[BIKE_BUYING_DATE]]</f>
        <v>2020-09-17</v>
      </c>
      <c r="Z72">
        <f>customer_bikes__3[[#This Row],[BILLING_GROUP]]</f>
        <v>1</v>
      </c>
      <c r="AA72" t="str">
        <f>customer_bikes__3[[#This Row],[GPS_ID]]</f>
        <v>-</v>
      </c>
      <c r="AB72" t="str">
        <f>customer_bikes__3[[#This Row],[LOCALISATION]]</f>
        <v>NULL</v>
      </c>
      <c r="AC72" t="str">
        <f>customer_bikes__3[[#This Row],[COMMENT_BILLING]]</f>
        <v>NULL</v>
      </c>
      <c r="AD72" t="str">
        <f>customer_bikes__3[[#This Row],[ADDRESS]]</f>
        <v>NULL</v>
      </c>
      <c r="AE72" t="str">
        <f>customer_bikes__3[[#This Row],[DISPLAY_GROUP]]</f>
        <v>1generic</v>
      </c>
      <c r="AG72">
        <f>customer_bikes__3[[#This Row],[TYPE]]</f>
        <v>197</v>
      </c>
      <c r="AH72">
        <f>customer_bikes__3[[#This Row],[ID_1]]</f>
        <v>12</v>
      </c>
      <c r="AI72" s="2">
        <f>customer_bikes__3[[#This Row],[HEU_MAJ]]</f>
        <v>44270.403657407405</v>
      </c>
      <c r="AJ72" s="2">
        <f>customer_bikes__3[[#This Row],[HEU_MAJ]]</f>
        <v>44270.403657407405</v>
      </c>
    </row>
    <row r="73" spans="1:36" x14ac:dyDescent="0.25">
      <c r="A73">
        <f>customer_bikes__3[[#This Row],[ID]]</f>
        <v>506</v>
      </c>
      <c r="B73" t="str">
        <f>customer_bikes__3[[#This Row],[FRAME_NUMBER]]</f>
        <v/>
      </c>
      <c r="C73" t="str">
        <f>customer_bikes__3[[#This Row],[SIZE]]</f>
        <v>S</v>
      </c>
      <c r="D73" t="str">
        <f>customer_bikes__3[[#This Row],[COLOR]]</f>
        <v>Bleu</v>
      </c>
      <c r="E73" t="str">
        <f>customer_bikes__3[[#This Row],[CONTRACT_TYPE]]</f>
        <v>stock</v>
      </c>
      <c r="F73" t="str">
        <f>customer_bikes__3[[#This Row],[CONTRACT_START]]</f>
        <v>NULL</v>
      </c>
      <c r="G73" t="str">
        <f>customer_bikes__3[[#This Row],[CONTRACT_END]]</f>
        <v>NULL</v>
      </c>
      <c r="H73" t="str">
        <f>customer_bikes__3[[#This Row],[ESTIMATED_DELIVERY_DATE]]</f>
        <v>2021-09-29</v>
      </c>
      <c r="I73" t="str">
        <f>customer_bikes__3[[#This Row],[DELIVERY_DATE]]</f>
        <v>2021-10-13</v>
      </c>
      <c r="J73" t="str">
        <f>customer_bikes__3[[#This Row],[SELLING_DATE]]</f>
        <v>NULL</v>
      </c>
      <c r="K73" t="str">
        <f>customer_bikes__3[[#This Row],[MODEL]]</f>
        <v>eTouring 6,4</v>
      </c>
      <c r="L73" t="str">
        <f>customer_bikes__3[[#This Row],[FRAME_REFERENCE]]</f>
        <v>VCR21000005104</v>
      </c>
      <c r="M73" t="str">
        <f>customer_bikes__3[[#This Row],[BIKE_KEY_REFERENCE]]</f>
        <v/>
      </c>
      <c r="N73" t="str">
        <f>customer_bikes__3[[#This Row],[LOCKER_REFERENCE]]</f>
        <v>-</v>
      </c>
      <c r="O73" t="str">
        <f>customer_bikes__3[[#This Row],[PLATE_NUMBER]]</f>
        <v/>
      </c>
      <c r="P73" t="str">
        <f>customer_bikes__3[[#This Row],[BILLING_TYPE]]</f>
        <v>paid</v>
      </c>
      <c r="Q73" t="str">
        <f>customer_bikes__3[[#This Row],[LEASING_PRICE]]</f>
        <v>0</v>
      </c>
      <c r="R73">
        <f>customer_bikes__3[[#This Row],[SOLD_PRICE]]</f>
        <v>0</v>
      </c>
      <c r="S73" t="str">
        <f>customer_bikes__3[[#This Row],[STATUS]]</f>
        <v>OK</v>
      </c>
      <c r="T73" t="str">
        <f>customer_bikes__3[[#This Row],[INSURANCE]]</f>
        <v>N</v>
      </c>
      <c r="U73">
        <f>customer_bikes__3[[#This Row],[INSURANCE_INDIVIDUAL]]</f>
        <v>0</v>
      </c>
      <c r="V73">
        <f>customer_bikes__3[[#This Row],[INSURANCE_CIVIL_RESPONSIBILITY]]</f>
        <v>0</v>
      </c>
      <c r="W73" t="str">
        <f>customer_bikes__3[[#This Row],[INSURANCE_CIVIL_RESPONSIBILITY_CONTRACT]]</f>
        <v>NULL</v>
      </c>
      <c r="X73">
        <f>customer_bikes__3[[#This Row],[BIKE_PRICE]]</f>
        <v>1574.4</v>
      </c>
      <c r="Y73" t="str">
        <f>customer_bikes__3[[#This Row],[BIKE_BUYING_DATE]]</f>
        <v>2020-09-17</v>
      </c>
      <c r="Z73">
        <f>customer_bikes__3[[#This Row],[BILLING_GROUP]]</f>
        <v>1</v>
      </c>
      <c r="AA73" t="str">
        <f>customer_bikes__3[[#This Row],[GPS_ID]]</f>
        <v>-</v>
      </c>
      <c r="AB73" t="str">
        <f>customer_bikes__3[[#This Row],[LOCALISATION]]</f>
        <v>KAMEO</v>
      </c>
      <c r="AC73" t="str">
        <f>customer_bikes__3[[#This Row],[COMMENT_BILLING]]</f>
        <v>NULL</v>
      </c>
      <c r="AD73" t="str">
        <f>customer_bikes__3[[#This Row],[ADDRESS]]</f>
        <v>NULL</v>
      </c>
      <c r="AE73" t="str">
        <f>customer_bikes__3[[#This Row],[DISPLAY_GROUP]]</f>
        <v>1generic</v>
      </c>
      <c r="AG73">
        <f>customer_bikes__3[[#This Row],[TYPE]]</f>
        <v>550</v>
      </c>
      <c r="AH73">
        <f>customer_bikes__3[[#This Row],[ID_1]]</f>
        <v>12</v>
      </c>
      <c r="AI73" s="2">
        <f>customer_bikes__3[[#This Row],[HEU_MAJ]]</f>
        <v>44482.460277777776</v>
      </c>
      <c r="AJ73" s="2">
        <f>customer_bikes__3[[#This Row],[HEU_MAJ]]</f>
        <v>44482.460277777776</v>
      </c>
    </row>
    <row r="74" spans="1:36" x14ac:dyDescent="0.25">
      <c r="A74">
        <f>customer_bikes__3[[#This Row],[ID]]</f>
        <v>507</v>
      </c>
      <c r="B74" t="str">
        <f>customer_bikes__3[[#This Row],[FRAME_NUMBER]]</f>
        <v/>
      </c>
      <c r="C74" t="str">
        <f>customer_bikes__3[[#This Row],[SIZE]]</f>
        <v>L</v>
      </c>
      <c r="D74" t="str">
        <f>customer_bikes__3[[#This Row],[COLOR]]</f>
        <v>Bleu/Blanc</v>
      </c>
      <c r="E74" t="str">
        <f>customer_bikes__3[[#This Row],[CONTRACT_TYPE]]</f>
        <v>selling</v>
      </c>
      <c r="F74" t="str">
        <f>customer_bikes__3[[#This Row],[CONTRACT_START]]</f>
        <v>2021-08-19</v>
      </c>
      <c r="G74" t="str">
        <f>customer_bikes__3[[#This Row],[CONTRACT_END]]</f>
        <v>NULL</v>
      </c>
      <c r="H74" t="str">
        <f>customer_bikes__3[[#This Row],[ESTIMATED_DELIVERY_DATE]]</f>
        <v>2021-04-06</v>
      </c>
      <c r="I74" t="str">
        <f>customer_bikes__3[[#This Row],[DELIVERY_DATE]]</f>
        <v>2021-04-09</v>
      </c>
      <c r="J74" t="str">
        <f>customer_bikes__3[[#This Row],[SELLING_DATE]]</f>
        <v>2021-08-19</v>
      </c>
      <c r="K74" t="str">
        <f>customer_bikes__3[[#This Row],[MODEL]]</f>
        <v>GRV 1000 Carbon</v>
      </c>
      <c r="L74" t="str">
        <f>customer_bikes__3[[#This Row],[FRAME_REFERENCE]]</f>
        <v>CC0210900000039</v>
      </c>
      <c r="M74" t="str">
        <f>customer_bikes__3[[#This Row],[BIKE_KEY_REFERENCE]]</f>
        <v/>
      </c>
      <c r="N74" t="str">
        <f>customer_bikes__3[[#This Row],[LOCKER_REFERENCE]]</f>
        <v>-</v>
      </c>
      <c r="O74" t="str">
        <f>customer_bikes__3[[#This Row],[PLATE_NUMBER]]</f>
        <v/>
      </c>
      <c r="P74" t="str">
        <f>customer_bikes__3[[#This Row],[BILLING_TYPE]]</f>
        <v>monthly</v>
      </c>
      <c r="Q74" t="str">
        <f>customer_bikes__3[[#This Row],[LEASING_PRICE]]</f>
        <v>0</v>
      </c>
      <c r="R74">
        <f>customer_bikes__3[[#This Row],[SOLD_PRICE]]</f>
        <v>1987.55</v>
      </c>
      <c r="S74" t="str">
        <f>customer_bikes__3[[#This Row],[STATUS]]</f>
        <v>OK</v>
      </c>
      <c r="T74" t="str">
        <f>customer_bikes__3[[#This Row],[INSURANCE]]</f>
        <v>N</v>
      </c>
      <c r="U74">
        <f>customer_bikes__3[[#This Row],[INSURANCE_INDIVIDUAL]]</f>
        <v>0</v>
      </c>
      <c r="V74">
        <f>customer_bikes__3[[#This Row],[INSURANCE_CIVIL_RESPONSIBILITY]]</f>
        <v>0</v>
      </c>
      <c r="W74" t="str">
        <f>customer_bikes__3[[#This Row],[INSURANCE_CIVIL_RESPONSIBILITY_CONTRACT]]</f>
        <v>NULL</v>
      </c>
      <c r="X74">
        <f>customer_bikes__3[[#This Row],[BIKE_PRICE]]</f>
        <v>1501.58</v>
      </c>
      <c r="Y74" t="str">
        <f>customer_bikes__3[[#This Row],[BIKE_BUYING_DATE]]</f>
        <v>2020-12-15</v>
      </c>
      <c r="Z74">
        <f>customer_bikes__3[[#This Row],[BILLING_GROUP]]</f>
        <v>1</v>
      </c>
      <c r="AA74" t="str">
        <f>customer_bikes__3[[#This Row],[GPS_ID]]</f>
        <v>-</v>
      </c>
      <c r="AB74" t="str">
        <f>customer_bikes__3[[#This Row],[LOCALISATION]]</f>
        <v>NULL</v>
      </c>
      <c r="AC74" t="str">
        <f>customer_bikes__3[[#This Row],[COMMENT_BILLING]]</f>
        <v>NULL</v>
      </c>
      <c r="AD74" t="str">
        <f>customer_bikes__3[[#This Row],[ADDRESS]]</f>
        <v>NULL</v>
      </c>
      <c r="AE74" t="str">
        <f>customer_bikes__3[[#This Row],[DISPLAY_GROUP]]</f>
        <v>1generic</v>
      </c>
      <c r="AG74">
        <f>customer_bikes__3[[#This Row],[TYPE]]</f>
        <v>362</v>
      </c>
      <c r="AH74">
        <f>customer_bikes__3[[#This Row],[ID_1]]</f>
        <v>617</v>
      </c>
      <c r="AI74" s="2">
        <f>customer_bikes__3[[#This Row],[HEU_MAJ]]</f>
        <v>44501.65457175926</v>
      </c>
      <c r="AJ74" s="2">
        <f>customer_bikes__3[[#This Row],[HEU_MAJ]]</f>
        <v>44501.65457175926</v>
      </c>
    </row>
    <row r="75" spans="1:36" x14ac:dyDescent="0.25">
      <c r="A75">
        <f>customer_bikes__3[[#This Row],[ID]]</f>
        <v>508</v>
      </c>
      <c r="B75" t="str">
        <f>customer_bikes__3[[#This Row],[FRAME_NUMBER]]</f>
        <v/>
      </c>
      <c r="C75" t="str">
        <f>customer_bikes__3[[#This Row],[SIZE]]</f>
        <v>S</v>
      </c>
      <c r="D75" t="str">
        <f>customer_bikes__3[[#This Row],[COLOR]]</f>
        <v>Bleu</v>
      </c>
      <c r="E75" t="str">
        <f>customer_bikes__3[[#This Row],[CONTRACT_TYPE]]</f>
        <v>selling</v>
      </c>
      <c r="F75" t="str">
        <f>customer_bikes__3[[#This Row],[CONTRACT_START]]</f>
        <v>2021-06-07</v>
      </c>
      <c r="G75" t="str">
        <f>customer_bikes__3[[#This Row],[CONTRACT_END]]</f>
        <v>NULL</v>
      </c>
      <c r="H75" t="str">
        <f>customer_bikes__3[[#This Row],[ESTIMATED_DELIVERY_DATE]]</f>
        <v>2021-09-29</v>
      </c>
      <c r="I75" t="str">
        <f>customer_bikes__3[[#This Row],[DELIVERY_DATE]]</f>
        <v>2021-10-13</v>
      </c>
      <c r="J75" t="str">
        <f>customer_bikes__3[[#This Row],[SELLING_DATE]]</f>
        <v>2021-10-21</v>
      </c>
      <c r="K75" t="str">
        <f>customer_bikes__3[[#This Row],[MODEL]]</f>
        <v>eTouring 6,4</v>
      </c>
      <c r="L75" t="str">
        <f>customer_bikes__3[[#This Row],[FRAME_REFERENCE]]</f>
        <v>VCR214000005060</v>
      </c>
      <c r="M75" t="str">
        <f>customer_bikes__3[[#This Row],[BIKE_KEY_REFERENCE]]</f>
        <v>452652</v>
      </c>
      <c r="N75" t="str">
        <f>customer_bikes__3[[#This Row],[LOCKER_REFERENCE]]</f>
        <v>T825568</v>
      </c>
      <c r="O75" t="str">
        <f>customer_bikes__3[[#This Row],[PLATE_NUMBER]]</f>
        <v/>
      </c>
      <c r="P75" t="str">
        <f>customer_bikes__3[[#This Row],[BILLING_TYPE]]</f>
        <v>monthly</v>
      </c>
      <c r="Q75" t="str">
        <f>customer_bikes__3[[#This Row],[LEASING_PRICE]]</f>
        <v>0</v>
      </c>
      <c r="R75">
        <f>customer_bikes__3[[#This Row],[SOLD_PRICE]]</f>
        <v>2313</v>
      </c>
      <c r="S75" t="str">
        <f>customer_bikes__3[[#This Row],[STATUS]]</f>
        <v>OK</v>
      </c>
      <c r="T75" t="str">
        <f>customer_bikes__3[[#This Row],[INSURANCE]]</f>
        <v>N</v>
      </c>
      <c r="U75">
        <f>customer_bikes__3[[#This Row],[INSURANCE_INDIVIDUAL]]</f>
        <v>0</v>
      </c>
      <c r="V75">
        <f>customer_bikes__3[[#This Row],[INSURANCE_CIVIL_RESPONSIBILITY]]</f>
        <v>0</v>
      </c>
      <c r="W75" t="str">
        <f>customer_bikes__3[[#This Row],[INSURANCE_CIVIL_RESPONSIBILITY_CONTRACT]]</f>
        <v>NULL</v>
      </c>
      <c r="X75">
        <f>customer_bikes__3[[#This Row],[BIKE_PRICE]]</f>
        <v>1574.4</v>
      </c>
      <c r="Y75" t="str">
        <f>customer_bikes__3[[#This Row],[BIKE_BUYING_DATE]]</f>
        <v>2020-09-17</v>
      </c>
      <c r="Z75">
        <f>customer_bikes__3[[#This Row],[BILLING_GROUP]]</f>
        <v>1</v>
      </c>
      <c r="AA75" t="str">
        <f>customer_bikes__3[[#This Row],[GPS_ID]]</f>
        <v>-</v>
      </c>
      <c r="AB75" t="str">
        <f>customer_bikes__3[[#This Row],[LOCALISATION]]</f>
        <v>NULL</v>
      </c>
      <c r="AC75" t="str">
        <f>customer_bikes__3[[#This Row],[COMMENT_BILLING]]</f>
        <v>NULL</v>
      </c>
      <c r="AD75" t="str">
        <f>customer_bikes__3[[#This Row],[ADDRESS]]</f>
        <v>NULL</v>
      </c>
      <c r="AE75" t="str">
        <f>customer_bikes__3[[#This Row],[DISPLAY_GROUP]]</f>
        <v>1generic</v>
      </c>
      <c r="AG75">
        <f>customer_bikes__3[[#This Row],[TYPE]]</f>
        <v>550</v>
      </c>
      <c r="AH75">
        <f>customer_bikes__3[[#This Row],[ID_1]]</f>
        <v>435</v>
      </c>
      <c r="AI75" s="2">
        <f>customer_bikes__3[[#This Row],[HEU_MAJ]]</f>
        <v>44490.675347222219</v>
      </c>
      <c r="AJ75" s="2">
        <f>customer_bikes__3[[#This Row],[HEU_MAJ]]</f>
        <v>44490.675347222219</v>
      </c>
    </row>
    <row r="76" spans="1:36" x14ac:dyDescent="0.25">
      <c r="A76">
        <f>customer_bikes__3[[#This Row],[ID]]</f>
        <v>509</v>
      </c>
      <c r="B76" t="str">
        <f>customer_bikes__3[[#This Row],[FRAME_NUMBER]]</f>
        <v/>
      </c>
      <c r="C76" t="str">
        <f>customer_bikes__3[[#This Row],[SIZE]]</f>
        <v>S</v>
      </c>
      <c r="D76" t="str">
        <f>customer_bikes__3[[#This Row],[COLOR]]</f>
        <v>Bleu</v>
      </c>
      <c r="E76" t="str">
        <f>customer_bikes__3[[#This Row],[CONTRACT_TYPE]]</f>
        <v>stock</v>
      </c>
      <c r="F76" t="str">
        <f>customer_bikes__3[[#This Row],[CONTRACT_START]]</f>
        <v>NULL</v>
      </c>
      <c r="G76" t="str">
        <f>customer_bikes__3[[#This Row],[CONTRACT_END]]</f>
        <v>NULL</v>
      </c>
      <c r="H76" t="str">
        <f>customer_bikes__3[[#This Row],[ESTIMATED_DELIVERY_DATE]]</f>
        <v>2021-09-29</v>
      </c>
      <c r="I76" t="str">
        <f>customer_bikes__3[[#This Row],[DELIVERY_DATE]]</f>
        <v>2021-10-13</v>
      </c>
      <c r="J76" t="str">
        <f>customer_bikes__3[[#This Row],[SELLING_DATE]]</f>
        <v>NULL</v>
      </c>
      <c r="K76" t="str">
        <f>customer_bikes__3[[#This Row],[MODEL]]</f>
        <v>eTouring 6,4</v>
      </c>
      <c r="L76" t="str">
        <f>customer_bikes__3[[#This Row],[FRAME_REFERENCE]]</f>
        <v>VCR21000005107</v>
      </c>
      <c r="M76" t="str">
        <f>customer_bikes__3[[#This Row],[BIKE_KEY_REFERENCE]]</f>
        <v/>
      </c>
      <c r="N76" t="str">
        <f>customer_bikes__3[[#This Row],[LOCKER_REFERENCE]]</f>
        <v>-</v>
      </c>
      <c r="O76" t="str">
        <f>customer_bikes__3[[#This Row],[PLATE_NUMBER]]</f>
        <v/>
      </c>
      <c r="P76" t="str">
        <f>customer_bikes__3[[#This Row],[BILLING_TYPE]]</f>
        <v>paid</v>
      </c>
      <c r="Q76" t="str">
        <f>customer_bikes__3[[#This Row],[LEASING_PRICE]]</f>
        <v>0</v>
      </c>
      <c r="R76">
        <f>customer_bikes__3[[#This Row],[SOLD_PRICE]]</f>
        <v>0</v>
      </c>
      <c r="S76" t="str">
        <f>customer_bikes__3[[#This Row],[STATUS]]</f>
        <v>OK</v>
      </c>
      <c r="T76" t="str">
        <f>customer_bikes__3[[#This Row],[INSURANCE]]</f>
        <v>N</v>
      </c>
      <c r="U76">
        <f>customer_bikes__3[[#This Row],[INSURANCE_INDIVIDUAL]]</f>
        <v>0</v>
      </c>
      <c r="V76">
        <f>customer_bikes__3[[#This Row],[INSURANCE_CIVIL_RESPONSIBILITY]]</f>
        <v>0</v>
      </c>
      <c r="W76" t="str">
        <f>customer_bikes__3[[#This Row],[INSURANCE_CIVIL_RESPONSIBILITY_CONTRACT]]</f>
        <v>NULL</v>
      </c>
      <c r="X76">
        <f>customer_bikes__3[[#This Row],[BIKE_PRICE]]</f>
        <v>1574.4</v>
      </c>
      <c r="Y76" t="str">
        <f>customer_bikes__3[[#This Row],[BIKE_BUYING_DATE]]</f>
        <v>2020-09-17</v>
      </c>
      <c r="Z76">
        <f>customer_bikes__3[[#This Row],[BILLING_GROUP]]</f>
        <v>1</v>
      </c>
      <c r="AA76" t="str">
        <f>customer_bikes__3[[#This Row],[GPS_ID]]</f>
        <v>-</v>
      </c>
      <c r="AB76" t="str">
        <f>customer_bikes__3[[#This Row],[LOCALISATION]]</f>
        <v>KAMEO</v>
      </c>
      <c r="AC76" t="str">
        <f>customer_bikes__3[[#This Row],[COMMENT_BILLING]]</f>
        <v>NULL</v>
      </c>
      <c r="AD76" t="str">
        <f>customer_bikes__3[[#This Row],[ADDRESS]]</f>
        <v>NULL</v>
      </c>
      <c r="AE76" t="str">
        <f>customer_bikes__3[[#This Row],[DISPLAY_GROUP]]</f>
        <v>1generic</v>
      </c>
      <c r="AG76">
        <f>customer_bikes__3[[#This Row],[TYPE]]</f>
        <v>550</v>
      </c>
      <c r="AH76">
        <f>customer_bikes__3[[#This Row],[ID_1]]</f>
        <v>12</v>
      </c>
      <c r="AI76" s="2">
        <f>customer_bikes__3[[#This Row],[HEU_MAJ]]</f>
        <v>44482.464918981481</v>
      </c>
      <c r="AJ76" s="2">
        <f>customer_bikes__3[[#This Row],[HEU_MAJ]]</f>
        <v>44482.464918981481</v>
      </c>
    </row>
    <row r="77" spans="1:36" x14ac:dyDescent="0.25">
      <c r="A77">
        <f>customer_bikes__3[[#This Row],[ID]]</f>
        <v>511</v>
      </c>
      <c r="B77" t="str">
        <f>customer_bikes__3[[#This Row],[FRAME_NUMBER]]</f>
        <v/>
      </c>
      <c r="C77" t="str">
        <f>customer_bikes__3[[#This Row],[SIZE]]</f>
        <v>M</v>
      </c>
      <c r="D77" t="str">
        <f>customer_bikes__3[[#This Row],[COLOR]]</f>
        <v>Bleu/Blanc</v>
      </c>
      <c r="E77" t="str">
        <f>customer_bikes__3[[#This Row],[CONTRACT_TYPE]]</f>
        <v>stock</v>
      </c>
      <c r="F77" t="str">
        <f>customer_bikes__3[[#This Row],[CONTRACT_START]]</f>
        <v>NULL</v>
      </c>
      <c r="G77" t="str">
        <f>customer_bikes__3[[#This Row],[CONTRACT_END]]</f>
        <v>NULL</v>
      </c>
      <c r="H77" t="str">
        <f>customer_bikes__3[[#This Row],[ESTIMATED_DELIVERY_DATE]]</f>
        <v>2021-08-06</v>
      </c>
      <c r="I77" t="str">
        <f>customer_bikes__3[[#This Row],[DELIVERY_DATE]]</f>
        <v>2021-07-23</v>
      </c>
      <c r="J77" t="str">
        <f>customer_bikes__3[[#This Row],[SELLING_DATE]]</f>
        <v>NULL</v>
      </c>
      <c r="K77" t="str">
        <f>customer_bikes__3[[#This Row],[MODEL]]</f>
        <v>GRV 1000 Carbon</v>
      </c>
      <c r="L77" t="str">
        <f>customer_bikes__3[[#This Row],[FRAME_REFERENCE]]</f>
        <v>CCO211200000025</v>
      </c>
      <c r="M77" t="str">
        <f>customer_bikes__3[[#This Row],[BIKE_KEY_REFERENCE]]</f>
        <v/>
      </c>
      <c r="N77" t="str">
        <f>customer_bikes__3[[#This Row],[LOCKER_REFERENCE]]</f>
        <v>-</v>
      </c>
      <c r="O77" t="str">
        <f>customer_bikes__3[[#This Row],[PLATE_NUMBER]]</f>
        <v/>
      </c>
      <c r="P77" t="str">
        <f>customer_bikes__3[[#This Row],[BILLING_TYPE]]</f>
        <v>paid</v>
      </c>
      <c r="Q77" t="str">
        <f>customer_bikes__3[[#This Row],[LEASING_PRICE]]</f>
        <v>0</v>
      </c>
      <c r="R77">
        <f>customer_bikes__3[[#This Row],[SOLD_PRICE]]</f>
        <v>0</v>
      </c>
      <c r="S77" t="str">
        <f>customer_bikes__3[[#This Row],[STATUS]]</f>
        <v>OK</v>
      </c>
      <c r="T77" t="str">
        <f>customer_bikes__3[[#This Row],[INSURANCE]]</f>
        <v>N</v>
      </c>
      <c r="U77">
        <f>customer_bikes__3[[#This Row],[INSURANCE_INDIVIDUAL]]</f>
        <v>0</v>
      </c>
      <c r="V77">
        <f>customer_bikes__3[[#This Row],[INSURANCE_CIVIL_RESPONSIBILITY]]</f>
        <v>0</v>
      </c>
      <c r="W77" t="str">
        <f>customer_bikes__3[[#This Row],[INSURANCE_CIVIL_RESPONSIBILITY_CONTRACT]]</f>
        <v>NULL</v>
      </c>
      <c r="X77">
        <f>customer_bikes__3[[#This Row],[BIKE_PRICE]]</f>
        <v>1501.58</v>
      </c>
      <c r="Y77" t="str">
        <f>customer_bikes__3[[#This Row],[BIKE_BUYING_DATE]]</f>
        <v>2020-09-17</v>
      </c>
      <c r="Z77">
        <f>customer_bikes__3[[#This Row],[BILLING_GROUP]]</f>
        <v>1</v>
      </c>
      <c r="AA77" t="str">
        <f>customer_bikes__3[[#This Row],[GPS_ID]]</f>
        <v>-</v>
      </c>
      <c r="AB77" t="str">
        <f>customer_bikes__3[[#This Row],[LOCALISATION]]</f>
        <v>KAMEO</v>
      </c>
      <c r="AC77" t="str">
        <f>customer_bikes__3[[#This Row],[COMMENT_BILLING]]</f>
        <v>NULL</v>
      </c>
      <c r="AD77" t="str">
        <f>customer_bikes__3[[#This Row],[ADDRESS]]</f>
        <v>NULL</v>
      </c>
      <c r="AE77" t="str">
        <f>customer_bikes__3[[#This Row],[DISPLAY_GROUP]]</f>
        <v>1generic</v>
      </c>
      <c r="AG77">
        <f>customer_bikes__3[[#This Row],[TYPE]]</f>
        <v>362</v>
      </c>
      <c r="AH77">
        <f>customer_bikes__3[[#This Row],[ID_1]]</f>
        <v>12</v>
      </c>
      <c r="AI77" s="2">
        <f>customer_bikes__3[[#This Row],[HEU_MAJ]]</f>
        <v>44402.700787037036</v>
      </c>
      <c r="AJ77" s="2">
        <f>customer_bikes__3[[#This Row],[HEU_MAJ]]</f>
        <v>44402.700787037036</v>
      </c>
    </row>
    <row r="78" spans="1:36" x14ac:dyDescent="0.25">
      <c r="A78">
        <f>customer_bikes__3[[#This Row],[ID]]</f>
        <v>513</v>
      </c>
      <c r="B78" t="str">
        <f>customer_bikes__3[[#This Row],[FRAME_NUMBER]]</f>
        <v/>
      </c>
      <c r="C78" t="str">
        <f>customer_bikes__3[[#This Row],[SIZE]]</f>
        <v>L</v>
      </c>
      <c r="D78" t="str">
        <f>customer_bikes__3[[#This Row],[COLOR]]</f>
        <v>Rouge</v>
      </c>
      <c r="E78" t="str">
        <f>customer_bikes__3[[#This Row],[CONTRACT_TYPE]]</f>
        <v>stock</v>
      </c>
      <c r="F78" t="str">
        <f>customer_bikes__3[[#This Row],[CONTRACT_START]]</f>
        <v>NULL</v>
      </c>
      <c r="G78" t="str">
        <f>customer_bikes__3[[#This Row],[CONTRACT_END]]</f>
        <v>NULL</v>
      </c>
      <c r="H78" t="str">
        <f>customer_bikes__3[[#This Row],[ESTIMATED_DELIVERY_DATE]]</f>
        <v>2021-08-27</v>
      </c>
      <c r="I78" t="str">
        <f>customer_bikes__3[[#This Row],[DELIVERY_DATE]]</f>
        <v>2021-08-27</v>
      </c>
      <c r="J78" t="str">
        <f>customer_bikes__3[[#This Row],[SELLING_DATE]]</f>
        <v>NULL</v>
      </c>
      <c r="K78" t="str">
        <f>customer_bikes__3[[#This Row],[MODEL]]</f>
        <v>eWME 429</v>
      </c>
      <c r="L78" t="str">
        <f>customer_bikes__3[[#This Row],[FRAME_REFERENCE]]</f>
        <v>CL21030000000009</v>
      </c>
      <c r="M78" t="str">
        <f>customer_bikes__3[[#This Row],[BIKE_KEY_REFERENCE]]</f>
        <v/>
      </c>
      <c r="N78" t="str">
        <f>customer_bikes__3[[#This Row],[LOCKER_REFERENCE]]</f>
        <v>-</v>
      </c>
      <c r="O78" t="str">
        <f>customer_bikes__3[[#This Row],[PLATE_NUMBER]]</f>
        <v>CL2103000000009</v>
      </c>
      <c r="P78" t="str">
        <f>customer_bikes__3[[#This Row],[BILLING_TYPE]]</f>
        <v>paid</v>
      </c>
      <c r="Q78" t="str">
        <f>customer_bikes__3[[#This Row],[LEASING_PRICE]]</f>
        <v>0</v>
      </c>
      <c r="R78">
        <f>customer_bikes__3[[#This Row],[SOLD_PRICE]]</f>
        <v>0</v>
      </c>
      <c r="S78" t="str">
        <f>customer_bikes__3[[#This Row],[STATUS]]</f>
        <v>OK</v>
      </c>
      <c r="T78" t="str">
        <f>customer_bikes__3[[#This Row],[INSURANCE]]</f>
        <v>N</v>
      </c>
      <c r="U78">
        <f>customer_bikes__3[[#This Row],[INSURANCE_INDIVIDUAL]]</f>
        <v>0</v>
      </c>
      <c r="V78">
        <f>customer_bikes__3[[#This Row],[INSURANCE_CIVIL_RESPONSIBILITY]]</f>
        <v>0</v>
      </c>
      <c r="W78" t="str">
        <f>customer_bikes__3[[#This Row],[INSURANCE_CIVIL_RESPONSIBILITY_CONTRACT]]</f>
        <v>NULL</v>
      </c>
      <c r="X78">
        <f>customer_bikes__3[[#This Row],[BIKE_PRICE]]</f>
        <v>3016.46</v>
      </c>
      <c r="Y78" t="str">
        <f>customer_bikes__3[[#This Row],[BIKE_BUYING_DATE]]</f>
        <v>2020-09-17</v>
      </c>
      <c r="Z78">
        <f>customer_bikes__3[[#This Row],[BILLING_GROUP]]</f>
        <v>1</v>
      </c>
      <c r="AA78" t="str">
        <f>customer_bikes__3[[#This Row],[GPS_ID]]</f>
        <v>-</v>
      </c>
      <c r="AB78" t="str">
        <f>customer_bikes__3[[#This Row],[LOCALISATION]]</f>
        <v>Sauveniere</v>
      </c>
      <c r="AC78" t="str">
        <f>customer_bikes__3[[#This Row],[COMMENT_BILLING]]</f>
        <v>NULL</v>
      </c>
      <c r="AD78" t="str">
        <f>customer_bikes__3[[#This Row],[ADDRESS]]</f>
        <v>NULL</v>
      </c>
      <c r="AE78" t="str">
        <f>customer_bikes__3[[#This Row],[DISPLAY_GROUP]]</f>
        <v>1generic</v>
      </c>
      <c r="AG78">
        <f>customer_bikes__3[[#This Row],[TYPE]]</f>
        <v>355</v>
      </c>
      <c r="AH78">
        <f>customer_bikes__3[[#This Row],[ID_1]]</f>
        <v>12</v>
      </c>
      <c r="AI78" s="2">
        <f>customer_bikes__3[[#This Row],[HEU_MAJ]]</f>
        <v>44453.465729166666</v>
      </c>
      <c r="AJ78" s="2">
        <f>customer_bikes__3[[#This Row],[HEU_MAJ]]</f>
        <v>44453.465729166666</v>
      </c>
    </row>
    <row r="79" spans="1:36" x14ac:dyDescent="0.25">
      <c r="A79">
        <f>customer_bikes__3[[#This Row],[ID]]</f>
        <v>514</v>
      </c>
      <c r="B79" t="str">
        <f>customer_bikes__3[[#This Row],[FRAME_NUMBER]]</f>
        <v/>
      </c>
      <c r="C79" t="str">
        <f>customer_bikes__3[[#This Row],[SIZE]]</f>
        <v>L</v>
      </c>
      <c r="D79" t="str">
        <f>customer_bikes__3[[#This Row],[COLOR]]</f>
        <v>Noir</v>
      </c>
      <c r="E79" t="str">
        <f>customer_bikes__3[[#This Row],[CONTRACT_TYPE]]</f>
        <v>selling</v>
      </c>
      <c r="F79" t="str">
        <f>customer_bikes__3[[#This Row],[CONTRACT_START]]</f>
        <v>NULL</v>
      </c>
      <c r="G79" t="str">
        <f>customer_bikes__3[[#This Row],[CONTRACT_END]]</f>
        <v>NULL</v>
      </c>
      <c r="H79" t="str">
        <f>customer_bikes__3[[#This Row],[ESTIMATED_DELIVERY_DATE]]</f>
        <v>2021-06-25</v>
      </c>
      <c r="I79" t="str">
        <f>customer_bikes__3[[#This Row],[DELIVERY_DATE]]</f>
        <v>2021-06-30</v>
      </c>
      <c r="J79" t="str">
        <f>customer_bikes__3[[#This Row],[SELLING_DATE]]</f>
        <v>2021-05-18</v>
      </c>
      <c r="K79" t="str">
        <f>customer_bikes__3[[#This Row],[MODEL]]</f>
        <v>Cairon S 727</v>
      </c>
      <c r="L79" t="str">
        <f>customer_bikes__3[[#This Row],[FRAME_REFERENCE]]</f>
        <v>CCR21000012073</v>
      </c>
      <c r="M79" t="str">
        <f>customer_bikes__3[[#This Row],[BIKE_KEY_REFERENCE]]</f>
        <v/>
      </c>
      <c r="N79" t="str">
        <f>customer_bikes__3[[#This Row],[LOCKER_REFERENCE]]</f>
        <v>-</v>
      </c>
      <c r="O79" t="str">
        <f>customer_bikes__3[[#This Row],[PLATE_NUMBER]]</f>
        <v/>
      </c>
      <c r="P79" t="str">
        <f>customer_bikes__3[[#This Row],[BILLING_TYPE]]</f>
        <v>paid</v>
      </c>
      <c r="Q79" t="str">
        <f>customer_bikes__3[[#This Row],[LEASING_PRICE]]</f>
        <v>0</v>
      </c>
      <c r="R79">
        <f>customer_bikes__3[[#This Row],[SOLD_PRICE]]</f>
        <v>0</v>
      </c>
      <c r="S79" t="str">
        <f>customer_bikes__3[[#This Row],[STATUS]]</f>
        <v>OK</v>
      </c>
      <c r="T79" t="str">
        <f>customer_bikes__3[[#This Row],[INSURANCE]]</f>
        <v>N</v>
      </c>
      <c r="U79">
        <f>customer_bikes__3[[#This Row],[INSURANCE_INDIVIDUAL]]</f>
        <v>0</v>
      </c>
      <c r="V79">
        <f>customer_bikes__3[[#This Row],[INSURANCE_CIVIL_RESPONSIBILITY]]</f>
        <v>0</v>
      </c>
      <c r="W79" t="str">
        <f>customer_bikes__3[[#This Row],[INSURANCE_CIVIL_RESPONSIBILITY_CONTRACT]]</f>
        <v>NULL</v>
      </c>
      <c r="X79">
        <f>customer_bikes__3[[#This Row],[BIKE_PRICE]]</f>
        <v>2142.4899999999998</v>
      </c>
      <c r="Y79" t="str">
        <f>customer_bikes__3[[#This Row],[BIKE_BUYING_DATE]]</f>
        <v>2020-09-17</v>
      </c>
      <c r="Z79">
        <f>customer_bikes__3[[#This Row],[BILLING_GROUP]]</f>
        <v>1</v>
      </c>
      <c r="AA79" t="str">
        <f>customer_bikes__3[[#This Row],[GPS_ID]]</f>
        <v>-</v>
      </c>
      <c r="AB79" t="str">
        <f>customer_bikes__3[[#This Row],[LOCALISATION]]</f>
        <v>NULL</v>
      </c>
      <c r="AC79" t="str">
        <f>customer_bikes__3[[#This Row],[COMMENT_BILLING]]</f>
        <v>NULL</v>
      </c>
      <c r="AD79" t="str">
        <f>customer_bikes__3[[#This Row],[ADDRESS]]</f>
        <v>NULL</v>
      </c>
      <c r="AE79" t="str">
        <f>customer_bikes__3[[#This Row],[DISPLAY_GROUP]]</f>
        <v>1generic</v>
      </c>
      <c r="AG79">
        <f>customer_bikes__3[[#This Row],[TYPE]]</f>
        <v>411</v>
      </c>
      <c r="AH79">
        <f>customer_bikes__3[[#This Row],[ID_1]]</f>
        <v>412</v>
      </c>
      <c r="AI79" s="2">
        <f>customer_bikes__3[[#This Row],[HEU_MAJ]]</f>
        <v>44389.603692129633</v>
      </c>
      <c r="AJ79" s="2">
        <f>customer_bikes__3[[#This Row],[HEU_MAJ]]</f>
        <v>44389.603692129633</v>
      </c>
    </row>
    <row r="80" spans="1:36" x14ac:dyDescent="0.25">
      <c r="A80">
        <f>customer_bikes__3[[#This Row],[ID]]</f>
        <v>515</v>
      </c>
      <c r="B80" t="str">
        <f>customer_bikes__3[[#This Row],[FRAME_NUMBER]]</f>
        <v/>
      </c>
      <c r="C80" t="str">
        <f>customer_bikes__3[[#This Row],[SIZE]]</f>
        <v>M</v>
      </c>
      <c r="D80" t="str">
        <f>customer_bikes__3[[#This Row],[COLOR]]</f>
        <v>Bleu</v>
      </c>
      <c r="E80" t="str">
        <f>customer_bikes__3[[#This Row],[CONTRACT_TYPE]]</f>
        <v>stock</v>
      </c>
      <c r="F80" t="str">
        <f>customer_bikes__3[[#This Row],[CONTRACT_START]]</f>
        <v>NULL</v>
      </c>
      <c r="G80" t="str">
        <f>customer_bikes__3[[#This Row],[CONTRACT_END]]</f>
        <v>NULL</v>
      </c>
      <c r="H80" t="str">
        <f>customer_bikes__3[[#This Row],[ESTIMATED_DELIVERY_DATE]]</f>
        <v>2021-06-24</v>
      </c>
      <c r="I80" t="str">
        <f>customer_bikes__3[[#This Row],[DELIVERY_DATE]]</f>
        <v>2021-06-30</v>
      </c>
      <c r="J80" t="str">
        <f>customer_bikes__3[[#This Row],[SELLING_DATE]]</f>
        <v>NULL</v>
      </c>
      <c r="K80" t="str">
        <f>customer_bikes__3[[#This Row],[MODEL]]</f>
        <v>eTrekking 11,8</v>
      </c>
      <c r="L80" t="str">
        <f>customer_bikes__3[[#This Row],[FRAME_REFERENCE]]</f>
        <v>21T118H480015</v>
      </c>
      <c r="M80" t="str">
        <f>customer_bikes__3[[#This Row],[BIKE_KEY_REFERENCE]]</f>
        <v/>
      </c>
      <c r="N80" t="str">
        <f>customer_bikes__3[[#This Row],[LOCKER_REFERENCE]]</f>
        <v>-</v>
      </c>
      <c r="O80" t="str">
        <f>customer_bikes__3[[#This Row],[PLATE_NUMBER]]</f>
        <v/>
      </c>
      <c r="P80" t="str">
        <f>customer_bikes__3[[#This Row],[BILLING_TYPE]]</f>
        <v>paid</v>
      </c>
      <c r="Q80" t="str">
        <f>customer_bikes__3[[#This Row],[LEASING_PRICE]]</f>
        <v>0</v>
      </c>
      <c r="R80">
        <f>customer_bikes__3[[#This Row],[SOLD_PRICE]]</f>
        <v>0</v>
      </c>
      <c r="S80" t="str">
        <f>customer_bikes__3[[#This Row],[STATUS]]</f>
        <v>OK</v>
      </c>
      <c r="T80" t="str">
        <f>customer_bikes__3[[#This Row],[INSURANCE]]</f>
        <v>N</v>
      </c>
      <c r="U80">
        <f>customer_bikes__3[[#This Row],[INSURANCE_INDIVIDUAL]]</f>
        <v>0</v>
      </c>
      <c r="V80">
        <f>customer_bikes__3[[#This Row],[INSURANCE_CIVIL_RESPONSIBILITY]]</f>
        <v>0</v>
      </c>
      <c r="W80" t="str">
        <f>customer_bikes__3[[#This Row],[INSURANCE_CIVIL_RESPONSIBILITY_CONTRACT]]</f>
        <v>NULL</v>
      </c>
      <c r="X80">
        <f>customer_bikes__3[[#This Row],[BIKE_PRICE]]</f>
        <v>2038.67</v>
      </c>
      <c r="Y80" t="str">
        <f>customer_bikes__3[[#This Row],[BIKE_BUYING_DATE]]</f>
        <v>2020-09-17</v>
      </c>
      <c r="Z80">
        <f>customer_bikes__3[[#This Row],[BILLING_GROUP]]</f>
        <v>1</v>
      </c>
      <c r="AA80" t="str">
        <f>customer_bikes__3[[#This Row],[GPS_ID]]</f>
        <v>-</v>
      </c>
      <c r="AB80" t="str">
        <f>customer_bikes__3[[#This Row],[LOCALISATION]]</f>
        <v>KAMEO</v>
      </c>
      <c r="AC80" t="str">
        <f>customer_bikes__3[[#This Row],[COMMENT_BILLING]]</f>
        <v>NULL</v>
      </c>
      <c r="AD80" t="str">
        <f>customer_bikes__3[[#This Row],[ADDRESS]]</f>
        <v>NULL</v>
      </c>
      <c r="AE80" t="str">
        <f>customer_bikes__3[[#This Row],[DISPLAY_GROUP]]</f>
        <v>1generic</v>
      </c>
      <c r="AG80">
        <f>customer_bikes__3[[#This Row],[TYPE]]</f>
        <v>237</v>
      </c>
      <c r="AH80">
        <f>customer_bikes__3[[#This Row],[ID_1]]</f>
        <v>12</v>
      </c>
      <c r="AI80" s="2">
        <f>customer_bikes__3[[#This Row],[HEU_MAJ]]</f>
        <v>44377.618784722225</v>
      </c>
      <c r="AJ80" s="2">
        <f>customer_bikes__3[[#This Row],[HEU_MAJ]]</f>
        <v>44377.618784722225</v>
      </c>
    </row>
    <row r="81" spans="1:36" x14ac:dyDescent="0.25">
      <c r="A81">
        <f>customer_bikes__3[[#This Row],[ID]]</f>
        <v>516</v>
      </c>
      <c r="B81" t="str">
        <f>customer_bikes__3[[#This Row],[FRAME_NUMBER]]</f>
        <v/>
      </c>
      <c r="C81" t="str">
        <f>customer_bikes__3[[#This Row],[SIZE]]</f>
        <v>M</v>
      </c>
      <c r="D81" t="str">
        <f>customer_bikes__3[[#This Row],[COLOR]]</f>
        <v>Bleu</v>
      </c>
      <c r="E81" t="str">
        <f>customer_bikes__3[[#This Row],[CONTRACT_TYPE]]</f>
        <v>stock</v>
      </c>
      <c r="F81" t="str">
        <f>customer_bikes__3[[#This Row],[CONTRACT_START]]</f>
        <v>NULL</v>
      </c>
      <c r="G81" t="str">
        <f>customer_bikes__3[[#This Row],[CONTRACT_END]]</f>
        <v>NULL</v>
      </c>
      <c r="H81" t="str">
        <f>customer_bikes__3[[#This Row],[ESTIMATED_DELIVERY_DATE]]</f>
        <v>2021-06-24</v>
      </c>
      <c r="I81" t="str">
        <f>customer_bikes__3[[#This Row],[DELIVERY_DATE]]</f>
        <v>2021-06-30</v>
      </c>
      <c r="J81" t="str">
        <f>customer_bikes__3[[#This Row],[SELLING_DATE]]</f>
        <v>NULL</v>
      </c>
      <c r="K81" t="str">
        <f>customer_bikes__3[[#This Row],[MODEL]]</f>
        <v>eTrekking 11,8</v>
      </c>
      <c r="L81" t="str">
        <f>customer_bikes__3[[#This Row],[FRAME_REFERENCE]]</f>
        <v>21T118H480018</v>
      </c>
      <c r="M81" t="str">
        <f>customer_bikes__3[[#This Row],[BIKE_KEY_REFERENCE]]</f>
        <v/>
      </c>
      <c r="N81" t="str">
        <f>customer_bikes__3[[#This Row],[LOCKER_REFERENCE]]</f>
        <v>-</v>
      </c>
      <c r="O81" t="str">
        <f>customer_bikes__3[[#This Row],[PLATE_NUMBER]]</f>
        <v/>
      </c>
      <c r="P81" t="str">
        <f>customer_bikes__3[[#This Row],[BILLING_TYPE]]</f>
        <v>paid</v>
      </c>
      <c r="Q81" t="str">
        <f>customer_bikes__3[[#This Row],[LEASING_PRICE]]</f>
        <v>0</v>
      </c>
      <c r="R81">
        <f>customer_bikes__3[[#This Row],[SOLD_PRICE]]</f>
        <v>0</v>
      </c>
      <c r="S81" t="str">
        <f>customer_bikes__3[[#This Row],[STATUS]]</f>
        <v>OK</v>
      </c>
      <c r="T81" t="str">
        <f>customer_bikes__3[[#This Row],[INSURANCE]]</f>
        <v>N</v>
      </c>
      <c r="U81">
        <f>customer_bikes__3[[#This Row],[INSURANCE_INDIVIDUAL]]</f>
        <v>0</v>
      </c>
      <c r="V81">
        <f>customer_bikes__3[[#This Row],[INSURANCE_CIVIL_RESPONSIBILITY]]</f>
        <v>0</v>
      </c>
      <c r="W81" t="str">
        <f>customer_bikes__3[[#This Row],[INSURANCE_CIVIL_RESPONSIBILITY_CONTRACT]]</f>
        <v>NULL</v>
      </c>
      <c r="X81">
        <f>customer_bikes__3[[#This Row],[BIKE_PRICE]]</f>
        <v>2038.67</v>
      </c>
      <c r="Y81" t="str">
        <f>customer_bikes__3[[#This Row],[BIKE_BUYING_DATE]]</f>
        <v>2020-09-17</v>
      </c>
      <c r="Z81">
        <f>customer_bikes__3[[#This Row],[BILLING_GROUP]]</f>
        <v>1</v>
      </c>
      <c r="AA81" t="str">
        <f>customer_bikes__3[[#This Row],[GPS_ID]]</f>
        <v>-</v>
      </c>
      <c r="AB81" t="str">
        <f>customer_bikes__3[[#This Row],[LOCALISATION]]</f>
        <v>Sauveniere</v>
      </c>
      <c r="AC81" t="str">
        <f>customer_bikes__3[[#This Row],[COMMENT_BILLING]]</f>
        <v>NULL</v>
      </c>
      <c r="AD81" t="str">
        <f>customer_bikes__3[[#This Row],[ADDRESS]]</f>
        <v>NULL</v>
      </c>
      <c r="AE81" t="str">
        <f>customer_bikes__3[[#This Row],[DISPLAY_GROUP]]</f>
        <v>1generic</v>
      </c>
      <c r="AG81">
        <f>customer_bikes__3[[#This Row],[TYPE]]</f>
        <v>237</v>
      </c>
      <c r="AH81">
        <f>customer_bikes__3[[#This Row],[ID_1]]</f>
        <v>12</v>
      </c>
      <c r="AI81" s="2">
        <f>customer_bikes__3[[#This Row],[HEU_MAJ]]</f>
        <v>44382.751840277779</v>
      </c>
      <c r="AJ81" s="2">
        <f>customer_bikes__3[[#This Row],[HEU_MAJ]]</f>
        <v>44382.751840277779</v>
      </c>
    </row>
    <row r="82" spans="1:36" x14ac:dyDescent="0.25">
      <c r="A82">
        <f>customer_bikes__3[[#This Row],[ID]]</f>
        <v>517</v>
      </c>
      <c r="B82" t="str">
        <f>customer_bikes__3[[#This Row],[FRAME_NUMBER]]</f>
        <v/>
      </c>
      <c r="C82" t="str">
        <f>customer_bikes__3[[#This Row],[SIZE]]</f>
        <v>M</v>
      </c>
      <c r="D82" t="str">
        <f>customer_bikes__3[[#This Row],[COLOR]]</f>
        <v>Bleu</v>
      </c>
      <c r="E82" t="str">
        <f>customer_bikes__3[[#This Row],[CONTRACT_TYPE]]</f>
        <v>stock</v>
      </c>
      <c r="F82" t="str">
        <f>customer_bikes__3[[#This Row],[CONTRACT_START]]</f>
        <v>NULL</v>
      </c>
      <c r="G82" t="str">
        <f>customer_bikes__3[[#This Row],[CONTRACT_END]]</f>
        <v>NULL</v>
      </c>
      <c r="H82" t="str">
        <f>customer_bikes__3[[#This Row],[ESTIMATED_DELIVERY_DATE]]</f>
        <v>2021-06-24</v>
      </c>
      <c r="I82" t="str">
        <f>customer_bikes__3[[#This Row],[DELIVERY_DATE]]</f>
        <v>2021-06-30</v>
      </c>
      <c r="J82" t="str">
        <f>customer_bikes__3[[#This Row],[SELLING_DATE]]</f>
        <v>NULL</v>
      </c>
      <c r="K82" t="str">
        <f>customer_bikes__3[[#This Row],[MODEL]]</f>
        <v>eTrekking 11,8</v>
      </c>
      <c r="L82" t="str">
        <f>customer_bikes__3[[#This Row],[FRAME_REFERENCE]]</f>
        <v>21T118H480005</v>
      </c>
      <c r="M82" t="str">
        <f>customer_bikes__3[[#This Row],[BIKE_KEY_REFERENCE]]</f>
        <v/>
      </c>
      <c r="N82" t="str">
        <f>customer_bikes__3[[#This Row],[LOCKER_REFERENCE]]</f>
        <v>-</v>
      </c>
      <c r="O82" t="str">
        <f>customer_bikes__3[[#This Row],[PLATE_NUMBER]]</f>
        <v/>
      </c>
      <c r="P82" t="str">
        <f>customer_bikes__3[[#This Row],[BILLING_TYPE]]</f>
        <v>paid</v>
      </c>
      <c r="Q82" t="str">
        <f>customer_bikes__3[[#This Row],[LEASING_PRICE]]</f>
        <v>0</v>
      </c>
      <c r="R82">
        <f>customer_bikes__3[[#This Row],[SOLD_PRICE]]</f>
        <v>0</v>
      </c>
      <c r="S82" t="str">
        <f>customer_bikes__3[[#This Row],[STATUS]]</f>
        <v>OK</v>
      </c>
      <c r="T82" t="str">
        <f>customer_bikes__3[[#This Row],[INSURANCE]]</f>
        <v>N</v>
      </c>
      <c r="U82">
        <f>customer_bikes__3[[#This Row],[INSURANCE_INDIVIDUAL]]</f>
        <v>0</v>
      </c>
      <c r="V82">
        <f>customer_bikes__3[[#This Row],[INSURANCE_CIVIL_RESPONSIBILITY]]</f>
        <v>0</v>
      </c>
      <c r="W82" t="str">
        <f>customer_bikes__3[[#This Row],[INSURANCE_CIVIL_RESPONSIBILITY_CONTRACT]]</f>
        <v>NULL</v>
      </c>
      <c r="X82">
        <f>customer_bikes__3[[#This Row],[BIKE_PRICE]]</f>
        <v>2038.67</v>
      </c>
      <c r="Y82" t="str">
        <f>customer_bikes__3[[#This Row],[BIKE_BUYING_DATE]]</f>
        <v>2020-09-17</v>
      </c>
      <c r="Z82">
        <f>customer_bikes__3[[#This Row],[BILLING_GROUP]]</f>
        <v>1</v>
      </c>
      <c r="AA82" t="str">
        <f>customer_bikes__3[[#This Row],[GPS_ID]]</f>
        <v>-</v>
      </c>
      <c r="AB82" t="str">
        <f>customer_bikes__3[[#This Row],[LOCALISATION]]</f>
        <v>Sauveniere</v>
      </c>
      <c r="AC82" t="str">
        <f>customer_bikes__3[[#This Row],[COMMENT_BILLING]]</f>
        <v>NULL</v>
      </c>
      <c r="AD82" t="str">
        <f>customer_bikes__3[[#This Row],[ADDRESS]]</f>
        <v>NULL</v>
      </c>
      <c r="AE82" t="str">
        <f>customer_bikes__3[[#This Row],[DISPLAY_GROUP]]</f>
        <v>1generic</v>
      </c>
      <c r="AG82">
        <f>customer_bikes__3[[#This Row],[TYPE]]</f>
        <v>237</v>
      </c>
      <c r="AH82">
        <f>customer_bikes__3[[#This Row],[ID_1]]</f>
        <v>12</v>
      </c>
      <c r="AI82" s="2">
        <f>customer_bikes__3[[#This Row],[HEU_MAJ]]</f>
        <v>44382.752604166664</v>
      </c>
      <c r="AJ82" s="2">
        <f>customer_bikes__3[[#This Row],[HEU_MAJ]]</f>
        <v>44382.752604166664</v>
      </c>
    </row>
    <row r="83" spans="1:36" x14ac:dyDescent="0.25">
      <c r="A83">
        <f>customer_bikes__3[[#This Row],[ID]]</f>
        <v>518</v>
      </c>
      <c r="B83" t="str">
        <f>customer_bikes__3[[#This Row],[FRAME_NUMBER]]</f>
        <v/>
      </c>
      <c r="C83" t="str">
        <f>customer_bikes__3[[#This Row],[SIZE]]</f>
        <v>unique</v>
      </c>
      <c r="D83" t="str">
        <f>customer_bikes__3[[#This Row],[COLOR]]</f>
        <v>Bleu</v>
      </c>
      <c r="E83" t="str">
        <f>customer_bikes__3[[#This Row],[CONTRACT_TYPE]]</f>
        <v>stock</v>
      </c>
      <c r="F83" t="str">
        <f>customer_bikes__3[[#This Row],[CONTRACT_START]]</f>
        <v>NULL</v>
      </c>
      <c r="G83" t="str">
        <f>customer_bikes__3[[#This Row],[CONTRACT_END]]</f>
        <v>NULL</v>
      </c>
      <c r="H83" t="str">
        <f>customer_bikes__3[[#This Row],[ESTIMATED_DELIVERY_DATE]]</f>
        <v>2021-04-09</v>
      </c>
      <c r="I83" t="str">
        <f>customer_bikes__3[[#This Row],[DELIVERY_DATE]]</f>
        <v>2021-04-06</v>
      </c>
      <c r="J83" t="str">
        <f>customer_bikes__3[[#This Row],[SELLING_DATE]]</f>
        <v>NULL</v>
      </c>
      <c r="K83" t="str">
        <f>customer_bikes__3[[#This Row],[MODEL]]</f>
        <v>eFolding 7,2</v>
      </c>
      <c r="L83" t="str">
        <f>customer_bikes__3[[#This Row],[FRAME_REFERENCE]]</f>
        <v>20F72S460006</v>
      </c>
      <c r="M83" t="str">
        <f>customer_bikes__3[[#This Row],[BIKE_KEY_REFERENCE]]</f>
        <v/>
      </c>
      <c r="N83" t="str">
        <f>customer_bikes__3[[#This Row],[LOCKER_REFERENCE]]</f>
        <v>-</v>
      </c>
      <c r="O83" t="str">
        <f>customer_bikes__3[[#This Row],[PLATE_NUMBER]]</f>
        <v/>
      </c>
      <c r="P83" t="str">
        <f>customer_bikes__3[[#This Row],[BILLING_TYPE]]</f>
        <v>paid</v>
      </c>
      <c r="Q83" t="str">
        <f>customer_bikes__3[[#This Row],[LEASING_PRICE]]</f>
        <v>0</v>
      </c>
      <c r="R83">
        <f>customer_bikes__3[[#This Row],[SOLD_PRICE]]</f>
        <v>0</v>
      </c>
      <c r="S83" t="str">
        <f>customer_bikes__3[[#This Row],[STATUS]]</f>
        <v>OK</v>
      </c>
      <c r="T83" t="str">
        <f>customer_bikes__3[[#This Row],[INSURANCE]]</f>
        <v>N</v>
      </c>
      <c r="U83">
        <f>customer_bikes__3[[#This Row],[INSURANCE_INDIVIDUAL]]</f>
        <v>0</v>
      </c>
      <c r="V83">
        <f>customer_bikes__3[[#This Row],[INSURANCE_CIVIL_RESPONSIBILITY]]</f>
        <v>0</v>
      </c>
      <c r="W83" t="str">
        <f>customer_bikes__3[[#This Row],[INSURANCE_CIVIL_RESPONSIBILITY_CONTRACT]]</f>
        <v>NULL</v>
      </c>
      <c r="X83">
        <f>customer_bikes__3[[#This Row],[BIKE_PRICE]]</f>
        <v>1754.8</v>
      </c>
      <c r="Y83" t="str">
        <f>customer_bikes__3[[#This Row],[BIKE_BUYING_DATE]]</f>
        <v>2020-09-17</v>
      </c>
      <c r="Z83">
        <f>customer_bikes__3[[#This Row],[BILLING_GROUP]]</f>
        <v>1</v>
      </c>
      <c r="AA83" t="str">
        <f>customer_bikes__3[[#This Row],[GPS_ID]]</f>
        <v>-</v>
      </c>
      <c r="AB83" t="str">
        <f>customer_bikes__3[[#This Row],[LOCALISATION]]</f>
        <v>Sauveniere</v>
      </c>
      <c r="AC83" t="str">
        <f>customer_bikes__3[[#This Row],[COMMENT_BILLING]]</f>
        <v>NULL</v>
      </c>
      <c r="AD83" t="str">
        <f>customer_bikes__3[[#This Row],[ADDRESS]]</f>
        <v>NULL</v>
      </c>
      <c r="AE83" t="str">
        <f>customer_bikes__3[[#This Row],[DISPLAY_GROUP]]</f>
        <v>1generic</v>
      </c>
      <c r="AG83">
        <f>customer_bikes__3[[#This Row],[TYPE]]</f>
        <v>536</v>
      </c>
      <c r="AH83">
        <f>customer_bikes__3[[#This Row],[ID_1]]</f>
        <v>12</v>
      </c>
      <c r="AI83" s="2">
        <f>customer_bikes__3[[#This Row],[HEU_MAJ]]</f>
        <v>44360.662581018521</v>
      </c>
      <c r="AJ83" s="2">
        <f>customer_bikes__3[[#This Row],[HEU_MAJ]]</f>
        <v>44360.662581018521</v>
      </c>
    </row>
    <row r="84" spans="1:36" x14ac:dyDescent="0.25">
      <c r="A84">
        <f>customer_bikes__3[[#This Row],[ID]]</f>
        <v>520</v>
      </c>
      <c r="B84" t="str">
        <f>customer_bikes__3[[#This Row],[FRAME_NUMBER]]</f>
        <v/>
      </c>
      <c r="C84" t="str">
        <f>customer_bikes__3[[#This Row],[SIZE]]</f>
        <v>L</v>
      </c>
      <c r="D84" t="str">
        <f>customer_bikes__3[[#This Row],[COLOR]]</f>
        <v>Bleu/Noir</v>
      </c>
      <c r="E84" t="str">
        <f>customer_bikes__3[[#This Row],[CONTRACT_TYPE]]</f>
        <v>stock</v>
      </c>
      <c r="F84" t="str">
        <f>customer_bikes__3[[#This Row],[CONTRACT_START]]</f>
        <v>NULL</v>
      </c>
      <c r="G84" t="str">
        <f>customer_bikes__3[[#This Row],[CONTRACT_END]]</f>
        <v>NULL</v>
      </c>
      <c r="H84" t="str">
        <f>customer_bikes__3[[#This Row],[ESTIMATED_DELIVERY_DATE]]</f>
        <v>2021-08-02</v>
      </c>
      <c r="I84" t="str">
        <f>customer_bikes__3[[#This Row],[DELIVERY_DATE]]</f>
        <v>2021-08-06</v>
      </c>
      <c r="J84" t="str">
        <f>customer_bikes__3[[#This Row],[SELLING_DATE]]</f>
        <v>NULL</v>
      </c>
      <c r="K84" t="str">
        <f>customer_bikes__3[[#This Row],[MODEL]]</f>
        <v>Cairon T 500</v>
      </c>
      <c r="L84" t="str">
        <f>customer_bikes__3[[#This Row],[FRAME_REFERENCE]]</f>
        <v>CCR21000021400</v>
      </c>
      <c r="M84" t="str">
        <f>customer_bikes__3[[#This Row],[BIKE_KEY_REFERENCE]]</f>
        <v/>
      </c>
      <c r="N84" t="str">
        <f>customer_bikes__3[[#This Row],[LOCKER_REFERENCE]]</f>
        <v>ML306562</v>
      </c>
      <c r="O84" t="str">
        <f>customer_bikes__3[[#This Row],[PLATE_NUMBER]]</f>
        <v/>
      </c>
      <c r="P84" t="str">
        <f>customer_bikes__3[[#This Row],[BILLING_TYPE]]</f>
        <v>paid</v>
      </c>
      <c r="Q84" t="str">
        <f>customer_bikes__3[[#This Row],[LEASING_PRICE]]</f>
        <v>0</v>
      </c>
      <c r="R84">
        <f>customer_bikes__3[[#This Row],[SOLD_PRICE]]</f>
        <v>0</v>
      </c>
      <c r="S84" t="str">
        <f>customer_bikes__3[[#This Row],[STATUS]]</f>
        <v>OK</v>
      </c>
      <c r="T84" t="str">
        <f>customer_bikes__3[[#This Row],[INSURANCE]]</f>
        <v>N</v>
      </c>
      <c r="U84">
        <f>customer_bikes__3[[#This Row],[INSURANCE_INDIVIDUAL]]</f>
        <v>0</v>
      </c>
      <c r="V84">
        <f>customer_bikes__3[[#This Row],[INSURANCE_CIVIL_RESPONSIBILITY]]</f>
        <v>0</v>
      </c>
      <c r="W84" t="str">
        <f>customer_bikes__3[[#This Row],[INSURANCE_CIVIL_RESPONSIBILITY_CONTRACT]]</f>
        <v>NULL</v>
      </c>
      <c r="X84">
        <f>customer_bikes__3[[#This Row],[BIKE_PRICE]]</f>
        <v>2200.7600000000002</v>
      </c>
      <c r="Y84" t="str">
        <f>customer_bikes__3[[#This Row],[BIKE_BUYING_DATE]]</f>
        <v>2020-09-17</v>
      </c>
      <c r="Z84">
        <f>customer_bikes__3[[#This Row],[BILLING_GROUP]]</f>
        <v>1</v>
      </c>
      <c r="AA84" t="str">
        <f>customer_bikes__3[[#This Row],[GPS_ID]]</f>
        <v>-</v>
      </c>
      <c r="AB84" t="str">
        <f>customer_bikes__3[[#This Row],[LOCALISATION]]</f>
        <v>KAMEO</v>
      </c>
      <c r="AC84" t="str">
        <f>customer_bikes__3[[#This Row],[COMMENT_BILLING]]</f>
        <v>NULL</v>
      </c>
      <c r="AD84" t="str">
        <f>customer_bikes__3[[#This Row],[ADDRESS]]</f>
        <v>NULL</v>
      </c>
      <c r="AE84" t="str">
        <f>customer_bikes__3[[#This Row],[DISPLAY_GROUP]]</f>
        <v>1generic</v>
      </c>
      <c r="AG84">
        <f>customer_bikes__3[[#This Row],[TYPE]]</f>
        <v>383</v>
      </c>
      <c r="AH84">
        <f>customer_bikes__3[[#This Row],[ID_1]]</f>
        <v>12</v>
      </c>
      <c r="AI84" s="2">
        <f>customer_bikes__3[[#This Row],[HEU_MAJ]]</f>
        <v>44566.510381944441</v>
      </c>
      <c r="AJ84" s="2">
        <f>customer_bikes__3[[#This Row],[HEU_MAJ]]</f>
        <v>44566.510381944441</v>
      </c>
    </row>
    <row r="85" spans="1:36" x14ac:dyDescent="0.25">
      <c r="A85">
        <f>customer_bikes__3[[#This Row],[ID]]</f>
        <v>522</v>
      </c>
      <c r="B85" t="str">
        <f>customer_bikes__3[[#This Row],[FRAME_NUMBER]]</f>
        <v/>
      </c>
      <c r="C85" t="str">
        <f>customer_bikes__3[[#This Row],[SIZE]]</f>
        <v>L</v>
      </c>
      <c r="D85" t="str">
        <f>customer_bikes__3[[#This Row],[COLOR]]</f>
        <v xml:space="preserve">Gris </v>
      </c>
      <c r="E85" t="str">
        <f>customer_bikes__3[[#This Row],[CONTRACT_TYPE]]</f>
        <v>stock</v>
      </c>
      <c r="F85" t="str">
        <f>customer_bikes__3[[#This Row],[CONTRACT_START]]</f>
        <v>NULL</v>
      </c>
      <c r="G85" t="str">
        <f>customer_bikes__3[[#This Row],[CONTRACT_END]]</f>
        <v>NULL</v>
      </c>
      <c r="H85" t="str">
        <f>customer_bikes__3[[#This Row],[ESTIMATED_DELIVERY_DATE]]</f>
        <v>2021-08-06</v>
      </c>
      <c r="I85" t="str">
        <f>customer_bikes__3[[#This Row],[DELIVERY_DATE]]</f>
        <v>2021-07-14</v>
      </c>
      <c r="J85" t="str">
        <f>customer_bikes__3[[#This Row],[SELLING_DATE]]</f>
        <v>NULL</v>
      </c>
      <c r="K85" t="str">
        <f>customer_bikes__3[[#This Row],[MODEL]]</f>
        <v>Cairon T 300 625</v>
      </c>
      <c r="L85" t="str">
        <f>customer_bikes__3[[#This Row],[FRAME_REFERENCE]]</f>
        <v>CMA210600000419</v>
      </c>
      <c r="M85" t="str">
        <f>customer_bikes__3[[#This Row],[BIKE_KEY_REFERENCE]]</f>
        <v/>
      </c>
      <c r="N85" t="str">
        <f>customer_bikes__3[[#This Row],[LOCKER_REFERENCE]]</f>
        <v>-</v>
      </c>
      <c r="O85" t="str">
        <f>customer_bikes__3[[#This Row],[PLATE_NUMBER]]</f>
        <v/>
      </c>
      <c r="P85" t="str">
        <f>customer_bikes__3[[#This Row],[BILLING_TYPE]]</f>
        <v>paid</v>
      </c>
      <c r="Q85" t="str">
        <f>customer_bikes__3[[#This Row],[LEASING_PRICE]]</f>
        <v>0</v>
      </c>
      <c r="R85">
        <f>customer_bikes__3[[#This Row],[SOLD_PRICE]]</f>
        <v>0</v>
      </c>
      <c r="S85" t="str">
        <f>customer_bikes__3[[#This Row],[STATUS]]</f>
        <v>OK</v>
      </c>
      <c r="T85" t="str">
        <f>customer_bikes__3[[#This Row],[INSURANCE]]</f>
        <v>N</v>
      </c>
      <c r="U85">
        <f>customer_bikes__3[[#This Row],[INSURANCE_INDIVIDUAL]]</f>
        <v>0</v>
      </c>
      <c r="V85">
        <f>customer_bikes__3[[#This Row],[INSURANCE_CIVIL_RESPONSIBILITY]]</f>
        <v>0</v>
      </c>
      <c r="W85" t="str">
        <f>customer_bikes__3[[#This Row],[INSURANCE_CIVIL_RESPONSIBILITY_CONTRACT]]</f>
        <v>NULL</v>
      </c>
      <c r="X85">
        <f>customer_bikes__3[[#This Row],[BIKE_PRICE]]</f>
        <v>1851.17</v>
      </c>
      <c r="Y85" t="str">
        <f>customer_bikes__3[[#This Row],[BIKE_BUYING_DATE]]</f>
        <v>2020-09-17</v>
      </c>
      <c r="Z85">
        <f>customer_bikes__3[[#This Row],[BILLING_GROUP]]</f>
        <v>1</v>
      </c>
      <c r="AA85" t="str">
        <f>customer_bikes__3[[#This Row],[GPS_ID]]</f>
        <v>-</v>
      </c>
      <c r="AB85" t="str">
        <f>customer_bikes__3[[#This Row],[LOCALISATION]]</f>
        <v>Sauveniere</v>
      </c>
      <c r="AC85" t="str">
        <f>customer_bikes__3[[#This Row],[COMMENT_BILLING]]</f>
        <v>NULL</v>
      </c>
      <c r="AD85" t="str">
        <f>customer_bikes__3[[#This Row],[ADDRESS]]</f>
        <v>NULL</v>
      </c>
      <c r="AE85" t="str">
        <f>customer_bikes__3[[#This Row],[DISPLAY_GROUP]]</f>
        <v>1generic</v>
      </c>
      <c r="AG85">
        <f>customer_bikes__3[[#This Row],[TYPE]]</f>
        <v>335</v>
      </c>
      <c r="AH85">
        <f>customer_bikes__3[[#This Row],[ID_1]]</f>
        <v>12</v>
      </c>
      <c r="AI85" s="2">
        <f>customer_bikes__3[[#This Row],[HEU_MAJ]]</f>
        <v>44434.775312500002</v>
      </c>
      <c r="AJ85" s="2">
        <f>customer_bikes__3[[#This Row],[HEU_MAJ]]</f>
        <v>44434.775312500002</v>
      </c>
    </row>
    <row r="86" spans="1:36" x14ac:dyDescent="0.25">
      <c r="A86">
        <f>customer_bikes__3[[#This Row],[ID]]</f>
        <v>523</v>
      </c>
      <c r="B86" t="str">
        <f>customer_bikes__3[[#This Row],[FRAME_NUMBER]]</f>
        <v/>
      </c>
      <c r="C86" t="str">
        <f>customer_bikes__3[[#This Row],[SIZE]]</f>
        <v>L</v>
      </c>
      <c r="D86" t="str">
        <f>customer_bikes__3[[#This Row],[COLOR]]</f>
        <v xml:space="preserve">Gris </v>
      </c>
      <c r="E86" t="str">
        <f>customer_bikes__3[[#This Row],[CONTRACT_TYPE]]</f>
        <v>stock</v>
      </c>
      <c r="F86" t="str">
        <f>customer_bikes__3[[#This Row],[CONTRACT_START]]</f>
        <v>NULL</v>
      </c>
      <c r="G86" t="str">
        <f>customer_bikes__3[[#This Row],[CONTRACT_END]]</f>
        <v>NULL</v>
      </c>
      <c r="H86" t="str">
        <f>customer_bikes__3[[#This Row],[ESTIMATED_DELIVERY_DATE]]</f>
        <v>2021-08-06</v>
      </c>
      <c r="I86" t="str">
        <f>customer_bikes__3[[#This Row],[DELIVERY_DATE]]</f>
        <v>2021-07-14</v>
      </c>
      <c r="J86" t="str">
        <f>customer_bikes__3[[#This Row],[SELLING_DATE]]</f>
        <v>NULL</v>
      </c>
      <c r="K86" t="str">
        <f>customer_bikes__3[[#This Row],[MODEL]]</f>
        <v>Cairon T 300 625</v>
      </c>
      <c r="L86" t="str">
        <f>customer_bikes__3[[#This Row],[FRAME_REFERENCE]]</f>
        <v>CMA210500000332</v>
      </c>
      <c r="M86" t="str">
        <f>customer_bikes__3[[#This Row],[BIKE_KEY_REFERENCE]]</f>
        <v>ABUS 326263</v>
      </c>
      <c r="N86" t="str">
        <f>customer_bikes__3[[#This Row],[LOCKER_REFERENCE]]</f>
        <v>ML309019</v>
      </c>
      <c r="O86" t="str">
        <f>customer_bikes__3[[#This Row],[PLATE_NUMBER]]</f>
        <v/>
      </c>
      <c r="P86" t="str">
        <f>customer_bikes__3[[#This Row],[BILLING_TYPE]]</f>
        <v>paid</v>
      </c>
      <c r="Q86" t="str">
        <f>customer_bikes__3[[#This Row],[LEASING_PRICE]]</f>
        <v>0</v>
      </c>
      <c r="R86">
        <f>customer_bikes__3[[#This Row],[SOLD_PRICE]]</f>
        <v>0</v>
      </c>
      <c r="S86" t="str">
        <f>customer_bikes__3[[#This Row],[STATUS]]</f>
        <v>OK</v>
      </c>
      <c r="T86" t="str">
        <f>customer_bikes__3[[#This Row],[INSURANCE]]</f>
        <v>N</v>
      </c>
      <c r="U86">
        <f>customer_bikes__3[[#This Row],[INSURANCE_INDIVIDUAL]]</f>
        <v>0</v>
      </c>
      <c r="V86">
        <f>customer_bikes__3[[#This Row],[INSURANCE_CIVIL_RESPONSIBILITY]]</f>
        <v>0</v>
      </c>
      <c r="W86" t="str">
        <f>customer_bikes__3[[#This Row],[INSURANCE_CIVIL_RESPONSIBILITY_CONTRACT]]</f>
        <v>NULL</v>
      </c>
      <c r="X86">
        <f>customer_bikes__3[[#This Row],[BIKE_PRICE]]</f>
        <v>1851.17</v>
      </c>
      <c r="Y86" t="str">
        <f>customer_bikes__3[[#This Row],[BIKE_BUYING_DATE]]</f>
        <v>2020-09-17</v>
      </c>
      <c r="Z86">
        <f>customer_bikes__3[[#This Row],[BILLING_GROUP]]</f>
        <v>1</v>
      </c>
      <c r="AA86" t="str">
        <f>customer_bikes__3[[#This Row],[GPS_ID]]</f>
        <v>-</v>
      </c>
      <c r="AB86" t="str">
        <f>customer_bikes__3[[#This Row],[LOCALISATION]]</f>
        <v>KAMEO</v>
      </c>
      <c r="AC86" t="str">
        <f>customer_bikes__3[[#This Row],[COMMENT_BILLING]]</f>
        <v>NULL</v>
      </c>
      <c r="AD86" t="str">
        <f>customer_bikes__3[[#This Row],[ADDRESS]]</f>
        <v>NULL</v>
      </c>
      <c r="AE86" t="str">
        <f>customer_bikes__3[[#This Row],[DISPLAY_GROUP]]</f>
        <v>1generic</v>
      </c>
      <c r="AG86">
        <f>customer_bikes__3[[#This Row],[TYPE]]</f>
        <v>335</v>
      </c>
      <c r="AH86">
        <f>customer_bikes__3[[#This Row],[ID_1]]</f>
        <v>12</v>
      </c>
      <c r="AI86" s="2">
        <f>customer_bikes__3[[#This Row],[HEU_MAJ]]</f>
        <v>44582.65552083333</v>
      </c>
      <c r="AJ86" s="2">
        <f>customer_bikes__3[[#This Row],[HEU_MAJ]]</f>
        <v>44582.65552083333</v>
      </c>
    </row>
    <row r="87" spans="1:36" x14ac:dyDescent="0.25">
      <c r="A87">
        <f>customer_bikes__3[[#This Row],[ID]]</f>
        <v>524</v>
      </c>
      <c r="B87" t="str">
        <f>customer_bikes__3[[#This Row],[FRAME_NUMBER]]</f>
        <v/>
      </c>
      <c r="C87" t="str">
        <f>customer_bikes__3[[#This Row],[SIZE]]</f>
        <v>L</v>
      </c>
      <c r="D87" t="str">
        <f>customer_bikes__3[[#This Row],[COLOR]]</f>
        <v xml:space="preserve">Gris </v>
      </c>
      <c r="E87" t="str">
        <f>customer_bikes__3[[#This Row],[CONTRACT_TYPE]]</f>
        <v>selling</v>
      </c>
      <c r="F87" t="str">
        <f>customer_bikes__3[[#This Row],[CONTRACT_START]]</f>
        <v>NULL</v>
      </c>
      <c r="G87" t="str">
        <f>customer_bikes__3[[#This Row],[CONTRACT_END]]</f>
        <v>NULL</v>
      </c>
      <c r="H87" t="str">
        <f>customer_bikes__3[[#This Row],[ESTIMATED_DELIVERY_DATE]]</f>
        <v>2021-08-06</v>
      </c>
      <c r="I87" t="str">
        <f>customer_bikes__3[[#This Row],[DELIVERY_DATE]]</f>
        <v>2021-07-14</v>
      </c>
      <c r="J87" t="str">
        <f>customer_bikes__3[[#This Row],[SELLING_DATE]]</f>
        <v>2021-08-18</v>
      </c>
      <c r="K87" t="str">
        <f>customer_bikes__3[[#This Row],[MODEL]]</f>
        <v>Cairon T 300 625</v>
      </c>
      <c r="L87" t="str">
        <f>customer_bikes__3[[#This Row],[FRAME_REFERENCE]]</f>
        <v>-</v>
      </c>
      <c r="M87" t="str">
        <f>customer_bikes__3[[#This Row],[BIKE_KEY_REFERENCE]]</f>
        <v/>
      </c>
      <c r="N87" t="str">
        <f>customer_bikes__3[[#This Row],[LOCKER_REFERENCE]]</f>
        <v>-</v>
      </c>
      <c r="O87" t="str">
        <f>customer_bikes__3[[#This Row],[PLATE_NUMBER]]</f>
        <v/>
      </c>
      <c r="P87" t="str">
        <f>customer_bikes__3[[#This Row],[BILLING_TYPE]]</f>
        <v>paid</v>
      </c>
      <c r="Q87" t="str">
        <f>customer_bikes__3[[#This Row],[LEASING_PRICE]]</f>
        <v>0</v>
      </c>
      <c r="R87">
        <f>customer_bikes__3[[#This Row],[SOLD_PRICE]]</f>
        <v>2644.58</v>
      </c>
      <c r="S87" t="str">
        <f>customer_bikes__3[[#This Row],[STATUS]]</f>
        <v>OK</v>
      </c>
      <c r="T87" t="str">
        <f>customer_bikes__3[[#This Row],[INSURANCE]]</f>
        <v>N</v>
      </c>
      <c r="U87">
        <f>customer_bikes__3[[#This Row],[INSURANCE_INDIVIDUAL]]</f>
        <v>0</v>
      </c>
      <c r="V87">
        <f>customer_bikes__3[[#This Row],[INSURANCE_CIVIL_RESPONSIBILITY]]</f>
        <v>0</v>
      </c>
      <c r="W87" t="str">
        <f>customer_bikes__3[[#This Row],[INSURANCE_CIVIL_RESPONSIBILITY_CONTRACT]]</f>
        <v>NULL</v>
      </c>
      <c r="X87">
        <f>customer_bikes__3[[#This Row],[BIKE_PRICE]]</f>
        <v>1851.17</v>
      </c>
      <c r="Y87" t="str">
        <f>customer_bikes__3[[#This Row],[BIKE_BUYING_DATE]]</f>
        <v>2020-09-17</v>
      </c>
      <c r="Z87">
        <f>customer_bikes__3[[#This Row],[BILLING_GROUP]]</f>
        <v>1</v>
      </c>
      <c r="AA87" t="str">
        <f>customer_bikes__3[[#This Row],[GPS_ID]]</f>
        <v>-</v>
      </c>
      <c r="AB87" t="str">
        <f>customer_bikes__3[[#This Row],[LOCALISATION]]</f>
        <v>KAMEO</v>
      </c>
      <c r="AC87" t="str">
        <f>customer_bikes__3[[#This Row],[COMMENT_BILLING]]</f>
        <v>NULL</v>
      </c>
      <c r="AD87" t="str">
        <f>customer_bikes__3[[#This Row],[ADDRESS]]</f>
        <v>NULL</v>
      </c>
      <c r="AE87" t="str">
        <f>customer_bikes__3[[#This Row],[DISPLAY_GROUP]]</f>
        <v>1generic</v>
      </c>
      <c r="AG87">
        <f>customer_bikes__3[[#This Row],[TYPE]]</f>
        <v>335</v>
      </c>
      <c r="AH87">
        <f>customer_bikes__3[[#This Row],[ID_1]]</f>
        <v>604</v>
      </c>
      <c r="AI87" s="2">
        <f>customer_bikes__3[[#This Row],[HEU_MAJ]]</f>
        <v>44426.855416666665</v>
      </c>
      <c r="AJ87" s="2">
        <f>customer_bikes__3[[#This Row],[HEU_MAJ]]</f>
        <v>44426.855416666665</v>
      </c>
    </row>
    <row r="88" spans="1:36" x14ac:dyDescent="0.25">
      <c r="A88">
        <f>customer_bikes__3[[#This Row],[ID]]</f>
        <v>525</v>
      </c>
      <c r="B88" t="str">
        <f>customer_bikes__3[[#This Row],[FRAME_NUMBER]]</f>
        <v/>
      </c>
      <c r="C88" t="str">
        <f>customer_bikes__3[[#This Row],[SIZE]]</f>
        <v>M</v>
      </c>
      <c r="D88" t="str">
        <f>customer_bikes__3[[#This Row],[COLOR]]</f>
        <v xml:space="preserve">Gris </v>
      </c>
      <c r="E88" t="str">
        <f>customer_bikes__3[[#This Row],[CONTRACT_TYPE]]</f>
        <v>stock</v>
      </c>
      <c r="F88" t="str">
        <f>customer_bikes__3[[#This Row],[CONTRACT_START]]</f>
        <v>NULL</v>
      </c>
      <c r="G88" t="str">
        <f>customer_bikes__3[[#This Row],[CONTRACT_END]]</f>
        <v>NULL</v>
      </c>
      <c r="H88" t="str">
        <f>customer_bikes__3[[#This Row],[ESTIMATED_DELIVERY_DATE]]</f>
        <v>2021-09-20</v>
      </c>
      <c r="I88" t="str">
        <f>customer_bikes__3[[#This Row],[DELIVERY_DATE]]</f>
        <v>2021-09-27</v>
      </c>
      <c r="J88" t="str">
        <f>customer_bikes__3[[#This Row],[SELLING_DATE]]</f>
        <v>NULL</v>
      </c>
      <c r="K88" t="str">
        <f>customer_bikes__3[[#This Row],[MODEL]]</f>
        <v>Cairon T 300 625</v>
      </c>
      <c r="L88" t="str">
        <f>customer_bikes__3[[#This Row],[FRAME_REFERENCE]]</f>
        <v>cma210600000913</v>
      </c>
      <c r="M88" t="str">
        <f>customer_bikes__3[[#This Row],[BIKE_KEY_REFERENCE]]</f>
        <v/>
      </c>
      <c r="N88" t="str">
        <f>customer_bikes__3[[#This Row],[LOCKER_REFERENCE]]</f>
        <v>-</v>
      </c>
      <c r="O88" t="str">
        <f>customer_bikes__3[[#This Row],[PLATE_NUMBER]]</f>
        <v>-</v>
      </c>
      <c r="P88" t="str">
        <f>customer_bikes__3[[#This Row],[BILLING_TYPE]]</f>
        <v>paid</v>
      </c>
      <c r="Q88" t="str">
        <f>customer_bikes__3[[#This Row],[LEASING_PRICE]]</f>
        <v>0</v>
      </c>
      <c r="R88">
        <f>customer_bikes__3[[#This Row],[SOLD_PRICE]]</f>
        <v>0</v>
      </c>
      <c r="S88" t="str">
        <f>customer_bikes__3[[#This Row],[STATUS]]</f>
        <v>OK</v>
      </c>
      <c r="T88" t="str">
        <f>customer_bikes__3[[#This Row],[INSURANCE]]</f>
        <v>N</v>
      </c>
      <c r="U88">
        <f>customer_bikes__3[[#This Row],[INSURANCE_INDIVIDUAL]]</f>
        <v>0</v>
      </c>
      <c r="V88">
        <f>customer_bikes__3[[#This Row],[INSURANCE_CIVIL_RESPONSIBILITY]]</f>
        <v>0</v>
      </c>
      <c r="W88" t="str">
        <f>customer_bikes__3[[#This Row],[INSURANCE_CIVIL_RESPONSIBILITY_CONTRACT]]</f>
        <v>NULL</v>
      </c>
      <c r="X88">
        <f>customer_bikes__3[[#This Row],[BIKE_PRICE]]</f>
        <v>1851.17</v>
      </c>
      <c r="Y88" t="str">
        <f>customer_bikes__3[[#This Row],[BIKE_BUYING_DATE]]</f>
        <v>2020-09-17</v>
      </c>
      <c r="Z88">
        <f>customer_bikes__3[[#This Row],[BILLING_GROUP]]</f>
        <v>1</v>
      </c>
      <c r="AA88" t="str">
        <f>customer_bikes__3[[#This Row],[GPS_ID]]</f>
        <v>-</v>
      </c>
      <c r="AB88" t="str">
        <f>customer_bikes__3[[#This Row],[LOCALISATION]]</f>
        <v>KAMEO</v>
      </c>
      <c r="AC88" t="str">
        <f>customer_bikes__3[[#This Row],[COMMENT_BILLING]]</f>
        <v>NULL</v>
      </c>
      <c r="AD88" t="str">
        <f>customer_bikes__3[[#This Row],[ADDRESS]]</f>
        <v>NULL</v>
      </c>
      <c r="AE88" t="str">
        <f>customer_bikes__3[[#This Row],[DISPLAY_GROUP]]</f>
        <v>1generic</v>
      </c>
      <c r="AG88">
        <f>customer_bikes__3[[#This Row],[TYPE]]</f>
        <v>336</v>
      </c>
      <c r="AH88">
        <f>customer_bikes__3[[#This Row],[ID_1]]</f>
        <v>12</v>
      </c>
      <c r="AI88" s="2">
        <f>customer_bikes__3[[#This Row],[HEU_MAJ]]</f>
        <v>44475.724594907406</v>
      </c>
      <c r="AJ88" s="2">
        <f>customer_bikes__3[[#This Row],[HEU_MAJ]]</f>
        <v>44475.724594907406</v>
      </c>
    </row>
    <row r="89" spans="1:36" x14ac:dyDescent="0.25">
      <c r="A89">
        <f>customer_bikes__3[[#This Row],[ID]]</f>
        <v>526</v>
      </c>
      <c r="B89" t="str">
        <f>customer_bikes__3[[#This Row],[FRAME_NUMBER]]</f>
        <v/>
      </c>
      <c r="C89" t="str">
        <f>customer_bikes__3[[#This Row],[SIZE]]</f>
        <v>M</v>
      </c>
      <c r="D89" t="str">
        <f>customer_bikes__3[[#This Row],[COLOR]]</f>
        <v xml:space="preserve">Gris </v>
      </c>
      <c r="E89" t="str">
        <f>customer_bikes__3[[#This Row],[CONTRACT_TYPE]]</f>
        <v>stock</v>
      </c>
      <c r="F89" t="str">
        <f>customer_bikes__3[[#This Row],[CONTRACT_START]]</f>
        <v>NULL</v>
      </c>
      <c r="G89" t="str">
        <f>customer_bikes__3[[#This Row],[CONTRACT_END]]</f>
        <v>NULL</v>
      </c>
      <c r="H89" t="str">
        <f>customer_bikes__3[[#This Row],[ESTIMATED_DELIVERY_DATE]]</f>
        <v>2021-09-20</v>
      </c>
      <c r="I89" t="str">
        <f>customer_bikes__3[[#This Row],[DELIVERY_DATE]]</f>
        <v>2021-09-27</v>
      </c>
      <c r="J89" t="str">
        <f>customer_bikes__3[[#This Row],[SELLING_DATE]]</f>
        <v>NULL</v>
      </c>
      <c r="K89" t="str">
        <f>customer_bikes__3[[#This Row],[MODEL]]</f>
        <v>Cairon T 300 625</v>
      </c>
      <c r="L89" t="str">
        <f>customer_bikes__3[[#This Row],[FRAME_REFERENCE]]</f>
        <v>cma210600000852</v>
      </c>
      <c r="M89" t="str">
        <f>customer_bikes__3[[#This Row],[BIKE_KEY_REFERENCE]]</f>
        <v/>
      </c>
      <c r="N89" t="str">
        <f>customer_bikes__3[[#This Row],[LOCKER_REFERENCE]]</f>
        <v>-</v>
      </c>
      <c r="O89" t="str">
        <f>customer_bikes__3[[#This Row],[PLATE_NUMBER]]</f>
        <v/>
      </c>
      <c r="P89" t="str">
        <f>customer_bikes__3[[#This Row],[BILLING_TYPE]]</f>
        <v>paid</v>
      </c>
      <c r="Q89" t="str">
        <f>customer_bikes__3[[#This Row],[LEASING_PRICE]]</f>
        <v>0</v>
      </c>
      <c r="R89">
        <f>customer_bikes__3[[#This Row],[SOLD_PRICE]]</f>
        <v>0</v>
      </c>
      <c r="S89" t="str">
        <f>customer_bikes__3[[#This Row],[STATUS]]</f>
        <v>OK</v>
      </c>
      <c r="T89" t="str">
        <f>customer_bikes__3[[#This Row],[INSURANCE]]</f>
        <v>N</v>
      </c>
      <c r="U89">
        <f>customer_bikes__3[[#This Row],[INSURANCE_INDIVIDUAL]]</f>
        <v>0</v>
      </c>
      <c r="V89">
        <f>customer_bikes__3[[#This Row],[INSURANCE_CIVIL_RESPONSIBILITY]]</f>
        <v>0</v>
      </c>
      <c r="W89" t="str">
        <f>customer_bikes__3[[#This Row],[INSURANCE_CIVIL_RESPONSIBILITY_CONTRACT]]</f>
        <v>NULL</v>
      </c>
      <c r="X89">
        <f>customer_bikes__3[[#This Row],[BIKE_PRICE]]</f>
        <v>1851.17</v>
      </c>
      <c r="Y89" t="str">
        <f>customer_bikes__3[[#This Row],[BIKE_BUYING_DATE]]</f>
        <v>2020-09-17</v>
      </c>
      <c r="Z89">
        <f>customer_bikes__3[[#This Row],[BILLING_GROUP]]</f>
        <v>1</v>
      </c>
      <c r="AA89" t="str">
        <f>customer_bikes__3[[#This Row],[GPS_ID]]</f>
        <v>-</v>
      </c>
      <c r="AB89" t="str">
        <f>customer_bikes__3[[#This Row],[LOCALISATION]]</f>
        <v>KAMEO</v>
      </c>
      <c r="AC89" t="str">
        <f>customer_bikes__3[[#This Row],[COMMENT_BILLING]]</f>
        <v>NULL</v>
      </c>
      <c r="AD89" t="str">
        <f>customer_bikes__3[[#This Row],[ADDRESS]]</f>
        <v>NULL</v>
      </c>
      <c r="AE89" t="str">
        <f>customer_bikes__3[[#This Row],[DISPLAY_GROUP]]</f>
        <v>1generic</v>
      </c>
      <c r="AG89">
        <f>customer_bikes__3[[#This Row],[TYPE]]</f>
        <v>336</v>
      </c>
      <c r="AH89">
        <f>customer_bikes__3[[#This Row],[ID_1]]</f>
        <v>12</v>
      </c>
      <c r="AI89" s="2">
        <f>customer_bikes__3[[#This Row],[HEU_MAJ]]</f>
        <v>44475.725590277776</v>
      </c>
      <c r="AJ89" s="2">
        <f>customer_bikes__3[[#This Row],[HEU_MAJ]]</f>
        <v>44475.725590277776</v>
      </c>
    </row>
    <row r="90" spans="1:36" x14ac:dyDescent="0.25">
      <c r="A90">
        <f>customer_bikes__3[[#This Row],[ID]]</f>
        <v>527</v>
      </c>
      <c r="B90" t="str">
        <f>customer_bikes__3[[#This Row],[FRAME_NUMBER]]</f>
        <v/>
      </c>
      <c r="C90" t="str">
        <f>customer_bikes__3[[#This Row],[SIZE]]</f>
        <v>M</v>
      </c>
      <c r="D90" t="str">
        <f>customer_bikes__3[[#This Row],[COLOR]]</f>
        <v xml:space="preserve">Gris </v>
      </c>
      <c r="E90" t="str">
        <f>customer_bikes__3[[#This Row],[CONTRACT_TYPE]]</f>
        <v>stock</v>
      </c>
      <c r="F90" t="str">
        <f>customer_bikes__3[[#This Row],[CONTRACT_START]]</f>
        <v>NULL</v>
      </c>
      <c r="G90" t="str">
        <f>customer_bikes__3[[#This Row],[CONTRACT_END]]</f>
        <v>NULL</v>
      </c>
      <c r="H90" t="str">
        <f>customer_bikes__3[[#This Row],[ESTIMATED_DELIVERY_DATE]]</f>
        <v>2021-09-20</v>
      </c>
      <c r="I90" t="str">
        <f>customer_bikes__3[[#This Row],[DELIVERY_DATE]]</f>
        <v>2021-09-27</v>
      </c>
      <c r="J90" t="str">
        <f>customer_bikes__3[[#This Row],[SELLING_DATE]]</f>
        <v>NULL</v>
      </c>
      <c r="K90" t="str">
        <f>customer_bikes__3[[#This Row],[MODEL]]</f>
        <v>Cairon T 300 625</v>
      </c>
      <c r="L90" t="str">
        <f>customer_bikes__3[[#This Row],[FRAME_REFERENCE]]</f>
        <v>CMA210600000885</v>
      </c>
      <c r="M90" t="str">
        <f>customer_bikes__3[[#This Row],[BIKE_KEY_REFERENCE]]</f>
        <v/>
      </c>
      <c r="N90" t="str">
        <f>customer_bikes__3[[#This Row],[LOCKER_REFERENCE]]</f>
        <v>-</v>
      </c>
      <c r="O90" t="str">
        <f>customer_bikes__3[[#This Row],[PLATE_NUMBER]]</f>
        <v/>
      </c>
      <c r="P90" t="str">
        <f>customer_bikes__3[[#This Row],[BILLING_TYPE]]</f>
        <v>paid</v>
      </c>
      <c r="Q90" t="str">
        <f>customer_bikes__3[[#This Row],[LEASING_PRICE]]</f>
        <v>0</v>
      </c>
      <c r="R90">
        <f>customer_bikes__3[[#This Row],[SOLD_PRICE]]</f>
        <v>0</v>
      </c>
      <c r="S90" t="str">
        <f>customer_bikes__3[[#This Row],[STATUS]]</f>
        <v>OK</v>
      </c>
      <c r="T90" t="str">
        <f>customer_bikes__3[[#This Row],[INSURANCE]]</f>
        <v>N</v>
      </c>
      <c r="U90">
        <f>customer_bikes__3[[#This Row],[INSURANCE_INDIVIDUAL]]</f>
        <v>0</v>
      </c>
      <c r="V90">
        <f>customer_bikes__3[[#This Row],[INSURANCE_CIVIL_RESPONSIBILITY]]</f>
        <v>0</v>
      </c>
      <c r="W90" t="str">
        <f>customer_bikes__3[[#This Row],[INSURANCE_CIVIL_RESPONSIBILITY_CONTRACT]]</f>
        <v>NULL</v>
      </c>
      <c r="X90">
        <f>customer_bikes__3[[#This Row],[BIKE_PRICE]]</f>
        <v>1851.17</v>
      </c>
      <c r="Y90" t="str">
        <f>customer_bikes__3[[#This Row],[BIKE_BUYING_DATE]]</f>
        <v>2020-09-17</v>
      </c>
      <c r="Z90">
        <f>customer_bikes__3[[#This Row],[BILLING_GROUP]]</f>
        <v>1</v>
      </c>
      <c r="AA90" t="str">
        <f>customer_bikes__3[[#This Row],[GPS_ID]]</f>
        <v>-</v>
      </c>
      <c r="AB90" t="str">
        <f>customer_bikes__3[[#This Row],[LOCALISATION]]</f>
        <v>KAMEO</v>
      </c>
      <c r="AC90" t="str">
        <f>customer_bikes__3[[#This Row],[COMMENT_BILLING]]</f>
        <v>NULL</v>
      </c>
      <c r="AD90" t="str">
        <f>customer_bikes__3[[#This Row],[ADDRESS]]</f>
        <v>NULL</v>
      </c>
      <c r="AE90" t="str">
        <f>customer_bikes__3[[#This Row],[DISPLAY_GROUP]]</f>
        <v>1generic</v>
      </c>
      <c r="AG90">
        <f>customer_bikes__3[[#This Row],[TYPE]]</f>
        <v>336</v>
      </c>
      <c r="AH90">
        <f>customer_bikes__3[[#This Row],[ID_1]]</f>
        <v>12</v>
      </c>
      <c r="AI90" s="2">
        <f>customer_bikes__3[[#This Row],[HEU_MAJ]]</f>
        <v>44475.726273148146</v>
      </c>
      <c r="AJ90" s="2">
        <f>customer_bikes__3[[#This Row],[HEU_MAJ]]</f>
        <v>44475.726273148146</v>
      </c>
    </row>
    <row r="91" spans="1:36" x14ac:dyDescent="0.25">
      <c r="A91">
        <f>customer_bikes__3[[#This Row],[ID]]</f>
        <v>528</v>
      </c>
      <c r="B91" t="str">
        <f>customer_bikes__3[[#This Row],[FRAME_NUMBER]]</f>
        <v/>
      </c>
      <c r="C91" t="str">
        <f>customer_bikes__3[[#This Row],[SIZE]]</f>
        <v>M</v>
      </c>
      <c r="D91" t="str">
        <f>customer_bikes__3[[#This Row],[COLOR]]</f>
        <v xml:space="preserve">Gris </v>
      </c>
      <c r="E91" t="str">
        <f>customer_bikes__3[[#This Row],[CONTRACT_TYPE]]</f>
        <v>stock</v>
      </c>
      <c r="F91" t="str">
        <f>customer_bikes__3[[#This Row],[CONTRACT_START]]</f>
        <v>NULL</v>
      </c>
      <c r="G91" t="str">
        <f>customer_bikes__3[[#This Row],[CONTRACT_END]]</f>
        <v>NULL</v>
      </c>
      <c r="H91" t="str">
        <f>customer_bikes__3[[#This Row],[ESTIMATED_DELIVERY_DATE]]</f>
        <v>2021-09-20</v>
      </c>
      <c r="I91" t="str">
        <f>customer_bikes__3[[#This Row],[DELIVERY_DATE]]</f>
        <v>2021-09-27</v>
      </c>
      <c r="J91" t="str">
        <f>customer_bikes__3[[#This Row],[SELLING_DATE]]</f>
        <v>NULL</v>
      </c>
      <c r="K91" t="str">
        <f>customer_bikes__3[[#This Row],[MODEL]]</f>
        <v>Cairon T 300 625</v>
      </c>
      <c r="L91" t="str">
        <f>customer_bikes__3[[#This Row],[FRAME_REFERENCE]]</f>
        <v>CMA210600000862</v>
      </c>
      <c r="M91" t="str">
        <f>customer_bikes__3[[#This Row],[BIKE_KEY_REFERENCE]]</f>
        <v/>
      </c>
      <c r="N91" t="str">
        <f>customer_bikes__3[[#This Row],[LOCKER_REFERENCE]]</f>
        <v>-</v>
      </c>
      <c r="O91" t="str">
        <f>customer_bikes__3[[#This Row],[PLATE_NUMBER]]</f>
        <v/>
      </c>
      <c r="P91" t="str">
        <f>customer_bikes__3[[#This Row],[BILLING_TYPE]]</f>
        <v>paid</v>
      </c>
      <c r="Q91" t="str">
        <f>customer_bikes__3[[#This Row],[LEASING_PRICE]]</f>
        <v>0</v>
      </c>
      <c r="R91">
        <f>customer_bikes__3[[#This Row],[SOLD_PRICE]]</f>
        <v>0</v>
      </c>
      <c r="S91" t="str">
        <f>customer_bikes__3[[#This Row],[STATUS]]</f>
        <v>OK</v>
      </c>
      <c r="T91" t="str">
        <f>customer_bikes__3[[#This Row],[INSURANCE]]</f>
        <v>N</v>
      </c>
      <c r="U91">
        <f>customer_bikes__3[[#This Row],[INSURANCE_INDIVIDUAL]]</f>
        <v>0</v>
      </c>
      <c r="V91">
        <f>customer_bikes__3[[#This Row],[INSURANCE_CIVIL_RESPONSIBILITY]]</f>
        <v>0</v>
      </c>
      <c r="W91" t="str">
        <f>customer_bikes__3[[#This Row],[INSURANCE_CIVIL_RESPONSIBILITY_CONTRACT]]</f>
        <v>NULL</v>
      </c>
      <c r="X91">
        <f>customer_bikes__3[[#This Row],[BIKE_PRICE]]</f>
        <v>1851.17</v>
      </c>
      <c r="Y91" t="str">
        <f>customer_bikes__3[[#This Row],[BIKE_BUYING_DATE]]</f>
        <v>2020-09-17</v>
      </c>
      <c r="Z91">
        <f>customer_bikes__3[[#This Row],[BILLING_GROUP]]</f>
        <v>1</v>
      </c>
      <c r="AA91" t="str">
        <f>customer_bikes__3[[#This Row],[GPS_ID]]</f>
        <v>-</v>
      </c>
      <c r="AB91" t="str">
        <f>customer_bikes__3[[#This Row],[LOCALISATION]]</f>
        <v>KAMEO</v>
      </c>
      <c r="AC91" t="str">
        <f>customer_bikes__3[[#This Row],[COMMENT_BILLING]]</f>
        <v>NULL</v>
      </c>
      <c r="AD91" t="str">
        <f>customer_bikes__3[[#This Row],[ADDRESS]]</f>
        <v>NULL</v>
      </c>
      <c r="AE91" t="str">
        <f>customer_bikes__3[[#This Row],[DISPLAY_GROUP]]</f>
        <v>1generic</v>
      </c>
      <c r="AG91">
        <f>customer_bikes__3[[#This Row],[TYPE]]</f>
        <v>336</v>
      </c>
      <c r="AH91">
        <f>customer_bikes__3[[#This Row],[ID_1]]</f>
        <v>12</v>
      </c>
      <c r="AI91" s="2">
        <f>customer_bikes__3[[#This Row],[HEU_MAJ]]</f>
        <v>44475.72693287037</v>
      </c>
      <c r="AJ91" s="2">
        <f>customer_bikes__3[[#This Row],[HEU_MAJ]]</f>
        <v>44475.72693287037</v>
      </c>
    </row>
    <row r="92" spans="1:36" x14ac:dyDescent="0.25">
      <c r="A92">
        <f>customer_bikes__3[[#This Row],[ID]]</f>
        <v>530</v>
      </c>
      <c r="B92" t="str">
        <f>customer_bikes__3[[#This Row],[FRAME_NUMBER]]</f>
        <v/>
      </c>
      <c r="C92" t="str">
        <f>customer_bikes__3[[#This Row],[SIZE]]</f>
        <v>M</v>
      </c>
      <c r="D92" t="str">
        <f>customer_bikes__3[[#This Row],[COLOR]]</f>
        <v xml:space="preserve">Gris </v>
      </c>
      <c r="E92" t="str">
        <f>customer_bikes__3[[#This Row],[CONTRACT_TYPE]]</f>
        <v>selling</v>
      </c>
      <c r="F92" t="str">
        <f>customer_bikes__3[[#This Row],[CONTRACT_START]]</f>
        <v>2022-01-11</v>
      </c>
      <c r="G92" t="str">
        <f>customer_bikes__3[[#This Row],[CONTRACT_END]]</f>
        <v>NULL</v>
      </c>
      <c r="H92" t="str">
        <f>customer_bikes__3[[#This Row],[ESTIMATED_DELIVERY_DATE]]</f>
        <v>2021-11-26</v>
      </c>
      <c r="I92" t="str">
        <f>customer_bikes__3[[#This Row],[DELIVERY_DATE]]</f>
        <v>2021-10-13</v>
      </c>
      <c r="J92" t="str">
        <f>customer_bikes__3[[#This Row],[SELLING_DATE]]</f>
        <v>2022-01-11</v>
      </c>
      <c r="K92" t="str">
        <f>customer_bikes__3[[#This Row],[MODEL]]</f>
        <v>Cairon T 300 625</v>
      </c>
      <c r="L92" t="str">
        <f>customer_bikes__3[[#This Row],[FRAME_REFERENCE]]</f>
        <v>CJ2101000004566</v>
      </c>
      <c r="M92" t="str">
        <f>customer_bikes__3[[#This Row],[BIKE_KEY_REFERENCE]]</f>
        <v>364353</v>
      </c>
      <c r="N92" t="str">
        <f>customer_bikes__3[[#This Row],[LOCKER_REFERENCE]]</f>
        <v>-ML300405</v>
      </c>
      <c r="O92" t="str">
        <f>customer_bikes__3[[#This Row],[PLATE_NUMBER]]</f>
        <v/>
      </c>
      <c r="P92" t="str">
        <f>customer_bikes__3[[#This Row],[BILLING_TYPE]]</f>
        <v>paid</v>
      </c>
      <c r="Q92" t="str">
        <f>customer_bikes__3[[#This Row],[LEASING_PRICE]]</f>
        <v>0</v>
      </c>
      <c r="R92">
        <f>customer_bikes__3[[#This Row],[SOLD_PRICE]]</f>
        <v>2446.23</v>
      </c>
      <c r="S92" t="str">
        <f>customer_bikes__3[[#This Row],[STATUS]]</f>
        <v>OK</v>
      </c>
      <c r="T92" t="str">
        <f>customer_bikes__3[[#This Row],[INSURANCE]]</f>
        <v>N</v>
      </c>
      <c r="U92">
        <f>customer_bikes__3[[#This Row],[INSURANCE_INDIVIDUAL]]</f>
        <v>0</v>
      </c>
      <c r="V92">
        <f>customer_bikes__3[[#This Row],[INSURANCE_CIVIL_RESPONSIBILITY]]</f>
        <v>0</v>
      </c>
      <c r="W92" t="str">
        <f>customer_bikes__3[[#This Row],[INSURANCE_CIVIL_RESPONSIBILITY_CONTRACT]]</f>
        <v>NULL</v>
      </c>
      <c r="X92">
        <f>customer_bikes__3[[#This Row],[BIKE_PRICE]]</f>
        <v>1851.17</v>
      </c>
      <c r="Y92" t="str">
        <f>customer_bikes__3[[#This Row],[BIKE_BUYING_DATE]]</f>
        <v>2020-09-17</v>
      </c>
      <c r="Z92">
        <f>customer_bikes__3[[#This Row],[BILLING_GROUP]]</f>
        <v>1</v>
      </c>
      <c r="AA92" t="str">
        <f>customer_bikes__3[[#This Row],[GPS_ID]]</f>
        <v>-</v>
      </c>
      <c r="AB92" t="str">
        <f>customer_bikes__3[[#This Row],[LOCALISATION]]</f>
        <v>NULL</v>
      </c>
      <c r="AC92" t="str">
        <f>customer_bikes__3[[#This Row],[COMMENT_BILLING]]</f>
        <v>NULL</v>
      </c>
      <c r="AD92" t="str">
        <f>customer_bikes__3[[#This Row],[ADDRESS]]</f>
        <v>NULL</v>
      </c>
      <c r="AE92" t="str">
        <f>customer_bikes__3[[#This Row],[DISPLAY_GROUP]]</f>
        <v>1generic</v>
      </c>
      <c r="AG92">
        <f>customer_bikes__3[[#This Row],[TYPE]]</f>
        <v>337</v>
      </c>
      <c r="AH92">
        <f>customer_bikes__3[[#This Row],[ID_1]]</f>
        <v>717</v>
      </c>
      <c r="AI92" s="2">
        <f>customer_bikes__3[[#This Row],[HEU_MAJ]]</f>
        <v>44575.473298611112</v>
      </c>
      <c r="AJ92" s="2">
        <f>customer_bikes__3[[#This Row],[HEU_MAJ]]</f>
        <v>44575.473298611112</v>
      </c>
    </row>
    <row r="93" spans="1:36" x14ac:dyDescent="0.25">
      <c r="A93">
        <f>customer_bikes__3[[#This Row],[ID]]</f>
        <v>531</v>
      </c>
      <c r="B93" t="str">
        <f>customer_bikes__3[[#This Row],[FRAME_NUMBER]]</f>
        <v/>
      </c>
      <c r="C93" t="str">
        <f>customer_bikes__3[[#This Row],[SIZE]]</f>
        <v>L</v>
      </c>
      <c r="D93" t="str">
        <f>customer_bikes__3[[#This Row],[COLOR]]</f>
        <v>Blanc/Noir</v>
      </c>
      <c r="E93" t="str">
        <f>customer_bikes__3[[#This Row],[CONTRACT_TYPE]]</f>
        <v>stolen</v>
      </c>
      <c r="F93" t="str">
        <f>customer_bikes__3[[#This Row],[CONTRACT_START]]</f>
        <v>2021-10-30</v>
      </c>
      <c r="G93" t="str">
        <f>customer_bikes__3[[#This Row],[CONTRACT_END]]</f>
        <v>NULL</v>
      </c>
      <c r="H93" t="str">
        <f>customer_bikes__3[[#This Row],[ESTIMATED_DELIVERY_DATE]]</f>
        <v>2021-08-27</v>
      </c>
      <c r="I93" t="str">
        <f>customer_bikes__3[[#This Row],[DELIVERY_DATE]]</f>
        <v>2021-08-20</v>
      </c>
      <c r="J93" t="str">
        <f>customer_bikes__3[[#This Row],[SELLING_DATE]]</f>
        <v>NULL</v>
      </c>
      <c r="K93" t="str">
        <f>customer_bikes__3[[#This Row],[MODEL]]</f>
        <v>Cairon T 200</v>
      </c>
      <c r="L93" t="str">
        <f>customer_bikes__3[[#This Row],[FRAME_REFERENCE]]</f>
        <v>CCR21000020941</v>
      </c>
      <c r="M93" t="str">
        <f>customer_bikes__3[[#This Row],[BIKE_KEY_REFERENCE]]</f>
        <v/>
      </c>
      <c r="N93" t="str">
        <f>customer_bikes__3[[#This Row],[LOCKER_REFERENCE]]</f>
        <v>-</v>
      </c>
      <c r="O93" t="str">
        <f>customer_bikes__3[[#This Row],[PLATE_NUMBER]]</f>
        <v/>
      </c>
      <c r="P93" t="str">
        <f>customer_bikes__3[[#This Row],[BILLING_TYPE]]</f>
        <v>paid</v>
      </c>
      <c r="Q93" t="str">
        <f>customer_bikes__3[[#This Row],[LEASING_PRICE]]</f>
        <v>0</v>
      </c>
      <c r="R93">
        <f>customer_bikes__3[[#This Row],[SOLD_PRICE]]</f>
        <v>1703.9</v>
      </c>
      <c r="S93" t="str">
        <f>customer_bikes__3[[#This Row],[STATUS]]</f>
        <v>OK</v>
      </c>
      <c r="T93" t="str">
        <f>customer_bikes__3[[#This Row],[INSURANCE]]</f>
        <v>N</v>
      </c>
      <c r="U93">
        <f>customer_bikes__3[[#This Row],[INSURANCE_INDIVIDUAL]]</f>
        <v>0</v>
      </c>
      <c r="V93">
        <f>customer_bikes__3[[#This Row],[INSURANCE_CIVIL_RESPONSIBILITY]]</f>
        <v>0</v>
      </c>
      <c r="W93" t="str">
        <f>customer_bikes__3[[#This Row],[INSURANCE_CIVIL_RESPONSIBILITY_CONTRACT]]</f>
        <v>NULL</v>
      </c>
      <c r="X93">
        <f>customer_bikes__3[[#This Row],[BIKE_PRICE]]</f>
        <v>1618.11</v>
      </c>
      <c r="Y93" t="str">
        <f>customer_bikes__3[[#This Row],[BIKE_BUYING_DATE]]</f>
        <v>2020-09-17</v>
      </c>
      <c r="Z93">
        <f>customer_bikes__3[[#This Row],[BILLING_GROUP]]</f>
        <v>1</v>
      </c>
      <c r="AA93" t="str">
        <f>customer_bikes__3[[#This Row],[GPS_ID]]</f>
        <v>-</v>
      </c>
      <c r="AB93" t="str">
        <f>customer_bikes__3[[#This Row],[LOCALISATION]]</f>
        <v>NULL</v>
      </c>
      <c r="AC93" t="str">
        <f>customer_bikes__3[[#This Row],[COMMENT_BILLING]]</f>
        <v>NULL</v>
      </c>
      <c r="AD93" t="str">
        <f>customer_bikes__3[[#This Row],[ADDRESS]]</f>
        <v>NULL</v>
      </c>
      <c r="AE93" t="str">
        <f>customer_bikes__3[[#This Row],[DISPLAY_GROUP]]</f>
        <v>1generic</v>
      </c>
      <c r="AG93">
        <f>customer_bikes__3[[#This Row],[TYPE]]</f>
        <v>326</v>
      </c>
      <c r="AH93">
        <f>customer_bikes__3[[#This Row],[ID_1]]</f>
        <v>12</v>
      </c>
      <c r="AI93" s="2">
        <f>customer_bikes__3[[#This Row],[HEU_MAJ]]</f>
        <v>44502.388009259259</v>
      </c>
      <c r="AJ93" s="2">
        <f>customer_bikes__3[[#This Row],[HEU_MAJ]]</f>
        <v>44502.388009259259</v>
      </c>
    </row>
    <row r="94" spans="1:36" x14ac:dyDescent="0.25">
      <c r="A94">
        <f>customer_bikes__3[[#This Row],[ID]]</f>
        <v>532</v>
      </c>
      <c r="B94" t="str">
        <f>customer_bikes__3[[#This Row],[FRAME_NUMBER]]</f>
        <v/>
      </c>
      <c r="C94" t="str">
        <f>customer_bikes__3[[#This Row],[SIZE]]</f>
        <v>M</v>
      </c>
      <c r="D94" t="str">
        <f>customer_bikes__3[[#This Row],[COLOR]]</f>
        <v>Noir/Orange</v>
      </c>
      <c r="E94" t="str">
        <f>customer_bikes__3[[#This Row],[CONTRACT_TYPE]]</f>
        <v>stock</v>
      </c>
      <c r="F94" t="str">
        <f>customer_bikes__3[[#This Row],[CONTRACT_START]]</f>
        <v>NULL</v>
      </c>
      <c r="G94" t="str">
        <f>customer_bikes__3[[#This Row],[CONTRACT_END]]</f>
        <v>NULL</v>
      </c>
      <c r="H94" t="str">
        <f>customer_bikes__3[[#This Row],[ESTIMATED_DELIVERY_DATE]]</f>
        <v>2021-07-30</v>
      </c>
      <c r="I94" t="str">
        <f>customer_bikes__3[[#This Row],[DELIVERY_DATE]]</f>
        <v>2021-07-23</v>
      </c>
      <c r="J94" t="str">
        <f>customer_bikes__3[[#This Row],[SELLING_DATE]]</f>
        <v>NULL</v>
      </c>
      <c r="K94" t="str">
        <f>customer_bikes__3[[#This Row],[MODEL]]</f>
        <v>GRV 800 Alu</v>
      </c>
      <c r="L94" t="str">
        <f>customer_bikes__3[[#This Row],[FRAME_REFERENCE]]</f>
        <v>CMA210400000854</v>
      </c>
      <c r="M94" t="str">
        <f>customer_bikes__3[[#This Row],[BIKE_KEY_REFERENCE]]</f>
        <v/>
      </c>
      <c r="N94" t="str">
        <f>customer_bikes__3[[#This Row],[LOCKER_REFERENCE]]</f>
        <v>-</v>
      </c>
      <c r="O94" t="str">
        <f>customer_bikes__3[[#This Row],[PLATE_NUMBER]]</f>
        <v/>
      </c>
      <c r="P94" t="str">
        <f>customer_bikes__3[[#This Row],[BILLING_TYPE]]</f>
        <v>paid</v>
      </c>
      <c r="Q94" t="str">
        <f>customer_bikes__3[[#This Row],[LEASING_PRICE]]</f>
        <v>0</v>
      </c>
      <c r="R94">
        <f>customer_bikes__3[[#This Row],[SOLD_PRICE]]</f>
        <v>0</v>
      </c>
      <c r="S94" t="str">
        <f>customer_bikes__3[[#This Row],[STATUS]]</f>
        <v>OK</v>
      </c>
      <c r="T94" t="str">
        <f>customer_bikes__3[[#This Row],[INSURANCE]]</f>
        <v>N</v>
      </c>
      <c r="U94">
        <f>customer_bikes__3[[#This Row],[INSURANCE_INDIVIDUAL]]</f>
        <v>0</v>
      </c>
      <c r="V94">
        <f>customer_bikes__3[[#This Row],[INSURANCE_CIVIL_RESPONSIBILITY]]</f>
        <v>0</v>
      </c>
      <c r="W94" t="str">
        <f>customer_bikes__3[[#This Row],[INSURANCE_CIVIL_RESPONSIBILITY_CONTRACT]]</f>
        <v>NULL</v>
      </c>
      <c r="X94">
        <f>customer_bikes__3[[#This Row],[BIKE_PRICE]]</f>
        <v>1093.73</v>
      </c>
      <c r="Y94" t="str">
        <f>customer_bikes__3[[#This Row],[BIKE_BUYING_DATE]]</f>
        <v>2020-09-17</v>
      </c>
      <c r="Z94">
        <f>customer_bikes__3[[#This Row],[BILLING_GROUP]]</f>
        <v>1</v>
      </c>
      <c r="AA94" t="str">
        <f>customer_bikes__3[[#This Row],[GPS_ID]]</f>
        <v>-</v>
      </c>
      <c r="AB94" t="str">
        <f>customer_bikes__3[[#This Row],[LOCALISATION]]</f>
        <v>KAMEO</v>
      </c>
      <c r="AC94" t="str">
        <f>customer_bikes__3[[#This Row],[COMMENT_BILLING]]</f>
        <v>NULL</v>
      </c>
      <c r="AD94" t="str">
        <f>customer_bikes__3[[#This Row],[ADDRESS]]</f>
        <v>NULL</v>
      </c>
      <c r="AE94" t="str">
        <f>customer_bikes__3[[#This Row],[DISPLAY_GROUP]]</f>
        <v>1generic</v>
      </c>
      <c r="AG94">
        <f>customer_bikes__3[[#This Row],[TYPE]]</f>
        <v>361</v>
      </c>
      <c r="AH94">
        <f>customer_bikes__3[[#This Row],[ID_1]]</f>
        <v>12</v>
      </c>
      <c r="AI94" s="2">
        <f>customer_bikes__3[[#This Row],[HEU_MAJ]]</f>
        <v>44402.69972222222</v>
      </c>
      <c r="AJ94" s="2">
        <f>customer_bikes__3[[#This Row],[HEU_MAJ]]</f>
        <v>44402.69972222222</v>
      </c>
    </row>
    <row r="95" spans="1:36" x14ac:dyDescent="0.25">
      <c r="A95">
        <f>customer_bikes__3[[#This Row],[ID]]</f>
        <v>533</v>
      </c>
      <c r="B95" t="str">
        <f>customer_bikes__3[[#This Row],[FRAME_NUMBER]]</f>
        <v/>
      </c>
      <c r="C95" t="str">
        <f>customer_bikes__3[[#This Row],[SIZE]]</f>
        <v>M</v>
      </c>
      <c r="D95" t="str">
        <f>customer_bikes__3[[#This Row],[COLOR]]</f>
        <v>Rouge</v>
      </c>
      <c r="E95" t="str">
        <f>customer_bikes__3[[#This Row],[CONTRACT_TYPE]]</f>
        <v>stock</v>
      </c>
      <c r="F95" t="str">
        <f>customer_bikes__3[[#This Row],[CONTRACT_START]]</f>
        <v>NULL</v>
      </c>
      <c r="G95" t="str">
        <f>customer_bikes__3[[#This Row],[CONTRACT_END]]</f>
        <v>NULL</v>
      </c>
      <c r="H95" t="str">
        <f>customer_bikes__3[[#This Row],[ESTIMATED_DELIVERY_DATE]]</f>
        <v>2021-09-30</v>
      </c>
      <c r="I95" t="str">
        <f>customer_bikes__3[[#This Row],[DELIVERY_DATE]]</f>
        <v>2021-10-08</v>
      </c>
      <c r="J95" t="str">
        <f>customer_bikes__3[[#This Row],[SELLING_DATE]]</f>
        <v>NULL</v>
      </c>
      <c r="K95" t="str">
        <f>customer_bikes__3[[#This Row],[MODEL]]</f>
        <v>eWME 429</v>
      </c>
      <c r="L95" t="str">
        <f>customer_bikes__3[[#This Row],[FRAME_REFERENCE]]</f>
        <v>CL205000000684</v>
      </c>
      <c r="M95" t="str">
        <f>customer_bikes__3[[#This Row],[BIKE_KEY_REFERENCE]]</f>
        <v/>
      </c>
      <c r="N95" t="str">
        <f>customer_bikes__3[[#This Row],[LOCKER_REFERENCE]]</f>
        <v>-</v>
      </c>
      <c r="O95" t="str">
        <f>customer_bikes__3[[#This Row],[PLATE_NUMBER]]</f>
        <v/>
      </c>
      <c r="P95" t="str">
        <f>customer_bikes__3[[#This Row],[BILLING_TYPE]]</f>
        <v>paid</v>
      </c>
      <c r="Q95" t="str">
        <f>customer_bikes__3[[#This Row],[LEASING_PRICE]]</f>
        <v>0</v>
      </c>
      <c r="R95">
        <f>customer_bikes__3[[#This Row],[SOLD_PRICE]]</f>
        <v>0</v>
      </c>
      <c r="S95" t="str">
        <f>customer_bikes__3[[#This Row],[STATUS]]</f>
        <v>OK</v>
      </c>
      <c r="T95" t="str">
        <f>customer_bikes__3[[#This Row],[INSURANCE]]</f>
        <v>N</v>
      </c>
      <c r="U95">
        <f>customer_bikes__3[[#This Row],[INSURANCE_INDIVIDUAL]]</f>
        <v>0</v>
      </c>
      <c r="V95">
        <f>customer_bikes__3[[#This Row],[INSURANCE_CIVIL_RESPONSIBILITY]]</f>
        <v>0</v>
      </c>
      <c r="W95" t="str">
        <f>customer_bikes__3[[#This Row],[INSURANCE_CIVIL_RESPONSIBILITY_CONTRACT]]</f>
        <v>NULL</v>
      </c>
      <c r="X95">
        <f>customer_bikes__3[[#This Row],[BIKE_PRICE]]</f>
        <v>3016.46</v>
      </c>
      <c r="Y95" t="str">
        <f>customer_bikes__3[[#This Row],[BIKE_BUYING_DATE]]</f>
        <v>2020-09-17</v>
      </c>
      <c r="Z95">
        <f>customer_bikes__3[[#This Row],[BILLING_GROUP]]</f>
        <v>1</v>
      </c>
      <c r="AA95" t="str">
        <f>customer_bikes__3[[#This Row],[GPS_ID]]</f>
        <v>-</v>
      </c>
      <c r="AB95" t="str">
        <f>customer_bikes__3[[#This Row],[LOCALISATION]]</f>
        <v>KAMEO</v>
      </c>
      <c r="AC95" t="str">
        <f>customer_bikes__3[[#This Row],[COMMENT_BILLING]]</f>
        <v>NULL</v>
      </c>
      <c r="AD95" t="str">
        <f>customer_bikes__3[[#This Row],[ADDRESS]]</f>
        <v>NULL</v>
      </c>
      <c r="AE95" t="str">
        <f>customer_bikes__3[[#This Row],[DISPLAY_GROUP]]</f>
        <v>1generic</v>
      </c>
      <c r="AG95">
        <f>customer_bikes__3[[#This Row],[TYPE]]</f>
        <v>355</v>
      </c>
      <c r="AH95">
        <f>customer_bikes__3[[#This Row],[ID_1]]</f>
        <v>12</v>
      </c>
      <c r="AI95" s="2">
        <f>customer_bikes__3[[#This Row],[HEU_MAJ]]</f>
        <v>44477.652928240743</v>
      </c>
      <c r="AJ95" s="2">
        <f>customer_bikes__3[[#This Row],[HEU_MAJ]]</f>
        <v>44477.652928240743</v>
      </c>
    </row>
    <row r="96" spans="1:36" x14ac:dyDescent="0.25">
      <c r="A96">
        <f>customer_bikes__3[[#This Row],[ID]]</f>
        <v>534</v>
      </c>
      <c r="B96" t="str">
        <f>customer_bikes__3[[#This Row],[FRAME_NUMBER]]</f>
        <v/>
      </c>
      <c r="C96" t="str">
        <f>customer_bikes__3[[#This Row],[SIZE]]</f>
        <v>L</v>
      </c>
      <c r="D96" t="str">
        <f>customer_bikes__3[[#This Row],[COLOR]]</f>
        <v>Bleu/Noir</v>
      </c>
      <c r="E96" t="str">
        <f>customer_bikes__3[[#This Row],[CONTRACT_TYPE]]</f>
        <v>stock</v>
      </c>
      <c r="F96" t="str">
        <f>customer_bikes__3[[#This Row],[CONTRACT_START]]</f>
        <v>NULL</v>
      </c>
      <c r="G96" t="str">
        <f>customer_bikes__3[[#This Row],[CONTRACT_END]]</f>
        <v>NULL</v>
      </c>
      <c r="H96" t="str">
        <f>customer_bikes__3[[#This Row],[ESTIMATED_DELIVERY_DATE]]</f>
        <v>2021-06-30</v>
      </c>
      <c r="I96" t="str">
        <f>customer_bikes__3[[#This Row],[DELIVERY_DATE]]</f>
        <v>2021-06-04</v>
      </c>
      <c r="J96" t="str">
        <f>customer_bikes__3[[#This Row],[SELLING_DATE]]</f>
        <v>NULL</v>
      </c>
      <c r="K96" t="str">
        <f>customer_bikes__3[[#This Row],[MODEL]]</f>
        <v>Xyron S 527</v>
      </c>
      <c r="L96" t="str">
        <f>customer_bikes__3[[#This Row],[FRAME_REFERENCE]]</f>
        <v>SCW211200009126</v>
      </c>
      <c r="M96" t="str">
        <f>customer_bikes__3[[#This Row],[BIKE_KEY_REFERENCE]]</f>
        <v/>
      </c>
      <c r="N96" t="str">
        <f>customer_bikes__3[[#This Row],[LOCKER_REFERENCE]]</f>
        <v>-4974V</v>
      </c>
      <c r="O96" t="str">
        <f>customer_bikes__3[[#This Row],[PLATE_NUMBER]]</f>
        <v/>
      </c>
      <c r="P96" t="str">
        <f>customer_bikes__3[[#This Row],[BILLING_TYPE]]</f>
        <v>NULL</v>
      </c>
      <c r="Q96" t="str">
        <f>customer_bikes__3[[#This Row],[LEASING_PRICE]]</f>
        <v>0</v>
      </c>
      <c r="R96">
        <f>customer_bikes__3[[#This Row],[SOLD_PRICE]]</f>
        <v>0</v>
      </c>
      <c r="S96" t="str">
        <f>customer_bikes__3[[#This Row],[STATUS]]</f>
        <v>OK</v>
      </c>
      <c r="T96" t="str">
        <f>customer_bikes__3[[#This Row],[INSURANCE]]</f>
        <v>N</v>
      </c>
      <c r="U96">
        <f>customer_bikes__3[[#This Row],[INSURANCE_INDIVIDUAL]]</f>
        <v>0</v>
      </c>
      <c r="V96">
        <f>customer_bikes__3[[#This Row],[INSURANCE_CIVIL_RESPONSIBILITY]]</f>
        <v>0</v>
      </c>
      <c r="W96" t="str">
        <f>customer_bikes__3[[#This Row],[INSURANCE_CIVIL_RESPONSIBILITY_CONTRACT]]</f>
        <v>NULL</v>
      </c>
      <c r="X96">
        <f>customer_bikes__3[[#This Row],[BIKE_PRICE]]</f>
        <v>3132.99</v>
      </c>
      <c r="Y96" t="str">
        <f>customer_bikes__3[[#This Row],[BIKE_BUYING_DATE]]</f>
        <v>2020-09-17</v>
      </c>
      <c r="Z96">
        <f>customer_bikes__3[[#This Row],[BILLING_GROUP]]</f>
        <v>1</v>
      </c>
      <c r="AA96" t="str">
        <f>customer_bikes__3[[#This Row],[GPS_ID]]</f>
        <v>-</v>
      </c>
      <c r="AB96" t="str">
        <f>customer_bikes__3[[#This Row],[LOCALISATION]]</f>
        <v>KAMEO</v>
      </c>
      <c r="AC96" t="str">
        <f>customer_bikes__3[[#This Row],[COMMENT_BILLING]]</f>
        <v>NULL</v>
      </c>
      <c r="AD96" t="str">
        <f>customer_bikes__3[[#This Row],[ADDRESS]]</f>
        <v>NULL</v>
      </c>
      <c r="AE96" t="str">
        <f>customer_bikes__3[[#This Row],[DISPLAY_GROUP]]</f>
        <v>1generic</v>
      </c>
      <c r="AG96">
        <f>customer_bikes__3[[#This Row],[TYPE]]</f>
        <v>347</v>
      </c>
      <c r="AH96">
        <f>customer_bikes__3[[#This Row],[ID_1]]</f>
        <v>12</v>
      </c>
      <c r="AI96" s="2">
        <f>customer_bikes__3[[#This Row],[HEU_MAJ]]</f>
        <v>44524.599039351851</v>
      </c>
      <c r="AJ96" s="2">
        <f>customer_bikes__3[[#This Row],[HEU_MAJ]]</f>
        <v>44524.599039351851</v>
      </c>
    </row>
    <row r="97" spans="1:36" x14ac:dyDescent="0.25">
      <c r="A97">
        <f>customer_bikes__3[[#This Row],[ID]]</f>
        <v>535</v>
      </c>
      <c r="B97" t="str">
        <f>customer_bikes__3[[#This Row],[FRAME_NUMBER]]</f>
        <v/>
      </c>
      <c r="C97" t="str">
        <f>customer_bikes__3[[#This Row],[SIZE]]</f>
        <v>M</v>
      </c>
      <c r="D97" t="str">
        <f>customer_bikes__3[[#This Row],[COLOR]]</f>
        <v>Bleu/Noir</v>
      </c>
      <c r="E97" t="str">
        <f>customer_bikes__3[[#This Row],[CONTRACT_TYPE]]</f>
        <v>selling</v>
      </c>
      <c r="F97" t="str">
        <f>customer_bikes__3[[#This Row],[CONTRACT_START]]</f>
        <v>NULL</v>
      </c>
      <c r="G97" t="str">
        <f>customer_bikes__3[[#This Row],[CONTRACT_END]]</f>
        <v>NULL</v>
      </c>
      <c r="H97" t="str">
        <f>customer_bikes__3[[#This Row],[ESTIMATED_DELIVERY_DATE]]</f>
        <v>2021-06-25</v>
      </c>
      <c r="I97" t="str">
        <f>customer_bikes__3[[#This Row],[DELIVERY_DATE]]</f>
        <v>2021-06-04</v>
      </c>
      <c r="J97" t="str">
        <f>customer_bikes__3[[#This Row],[SELLING_DATE]]</f>
        <v>2021-08-05</v>
      </c>
      <c r="K97" t="str">
        <f>customer_bikes__3[[#This Row],[MODEL]]</f>
        <v>Xyron S 527</v>
      </c>
      <c r="L97" t="str">
        <f>customer_bikes__3[[#This Row],[FRAME_REFERENCE]]</f>
        <v>SCW211100008349</v>
      </c>
      <c r="M97" t="str">
        <f>customer_bikes__3[[#This Row],[BIKE_KEY_REFERENCE]]</f>
        <v>-</v>
      </c>
      <c r="N97" t="str">
        <f>customer_bikes__3[[#This Row],[LOCKER_REFERENCE]]</f>
        <v>-</v>
      </c>
      <c r="O97" t="str">
        <f>customer_bikes__3[[#This Row],[PLATE_NUMBER]]</f>
        <v/>
      </c>
      <c r="P97" t="str">
        <f>customer_bikes__3[[#This Row],[BILLING_TYPE]]</f>
        <v>monthly</v>
      </c>
      <c r="Q97" t="str">
        <f>customer_bikes__3[[#This Row],[LEASING_PRICE]]</f>
        <v>0</v>
      </c>
      <c r="R97">
        <f>customer_bikes__3[[#This Row],[SOLD_PRICE]]</f>
        <v>4132.2299999999996</v>
      </c>
      <c r="S97" t="str">
        <f>customer_bikes__3[[#This Row],[STATUS]]</f>
        <v>OK</v>
      </c>
      <c r="T97" t="str">
        <f>customer_bikes__3[[#This Row],[INSURANCE]]</f>
        <v>N</v>
      </c>
      <c r="U97">
        <f>customer_bikes__3[[#This Row],[INSURANCE_INDIVIDUAL]]</f>
        <v>0</v>
      </c>
      <c r="V97">
        <f>customer_bikes__3[[#This Row],[INSURANCE_CIVIL_RESPONSIBILITY]]</f>
        <v>0</v>
      </c>
      <c r="W97" t="str">
        <f>customer_bikes__3[[#This Row],[INSURANCE_CIVIL_RESPONSIBILITY_CONTRACT]]</f>
        <v>NULL</v>
      </c>
      <c r="X97">
        <f>customer_bikes__3[[#This Row],[BIKE_PRICE]]</f>
        <v>3132.99</v>
      </c>
      <c r="Y97" t="str">
        <f>customer_bikes__3[[#This Row],[BIKE_BUYING_DATE]]</f>
        <v>2020-09-17</v>
      </c>
      <c r="Z97">
        <f>customer_bikes__3[[#This Row],[BILLING_GROUP]]</f>
        <v>1</v>
      </c>
      <c r="AA97" t="str">
        <f>customer_bikes__3[[#This Row],[GPS_ID]]</f>
        <v>-</v>
      </c>
      <c r="AB97" t="str">
        <f>customer_bikes__3[[#This Row],[LOCALISATION]]</f>
        <v>NULL</v>
      </c>
      <c r="AC97" t="str">
        <f>customer_bikes__3[[#This Row],[COMMENT_BILLING]]</f>
        <v>NULL</v>
      </c>
      <c r="AD97" t="str">
        <f>customer_bikes__3[[#This Row],[ADDRESS]]</f>
        <v>NULL</v>
      </c>
      <c r="AE97" t="str">
        <f>customer_bikes__3[[#This Row],[DISPLAY_GROUP]]</f>
        <v>1generic</v>
      </c>
      <c r="AG97">
        <f>customer_bikes__3[[#This Row],[TYPE]]</f>
        <v>347</v>
      </c>
      <c r="AH97">
        <f>customer_bikes__3[[#This Row],[ID_1]]</f>
        <v>475</v>
      </c>
      <c r="AI97" s="2">
        <f>customer_bikes__3[[#This Row],[HEU_MAJ]]</f>
        <v>44413.605324074073</v>
      </c>
      <c r="AJ97" s="2">
        <f>customer_bikes__3[[#This Row],[HEU_MAJ]]</f>
        <v>44413.605324074073</v>
      </c>
    </row>
    <row r="98" spans="1:36" x14ac:dyDescent="0.25">
      <c r="A98">
        <f>customer_bikes__3[[#This Row],[ID]]</f>
        <v>536</v>
      </c>
      <c r="B98" t="str">
        <f>customer_bikes__3[[#This Row],[FRAME_NUMBER]]</f>
        <v/>
      </c>
      <c r="C98" t="str">
        <f>customer_bikes__3[[#This Row],[SIZE]]</f>
        <v>L</v>
      </c>
      <c r="D98" t="str">
        <f>customer_bikes__3[[#This Row],[COLOR]]</f>
        <v>Orange/Bleu</v>
      </c>
      <c r="E98" t="str">
        <f>customer_bikes__3[[#This Row],[CONTRACT_TYPE]]</f>
        <v>stock</v>
      </c>
      <c r="F98" t="str">
        <f>customer_bikes__3[[#This Row],[CONTRACT_START]]</f>
        <v>NULL</v>
      </c>
      <c r="G98" t="str">
        <f>customer_bikes__3[[#This Row],[CONTRACT_END]]</f>
        <v>NULL</v>
      </c>
      <c r="H98" t="str">
        <f>customer_bikes__3[[#This Row],[ESTIMATED_DELIVERY_DATE]]</f>
        <v>2021-07-26</v>
      </c>
      <c r="I98" t="str">
        <f>customer_bikes__3[[#This Row],[DELIVERY_DATE]]</f>
        <v>2021-07-30</v>
      </c>
      <c r="J98" t="str">
        <f>customer_bikes__3[[#This Row],[SELLING_DATE]]</f>
        <v>NULL</v>
      </c>
      <c r="K98" t="str">
        <f>customer_bikes__3[[#This Row],[MODEL]]</f>
        <v>Xyron S 827</v>
      </c>
      <c r="L98" t="str">
        <f>customer_bikes__3[[#This Row],[FRAME_REFERENCE]]</f>
        <v>CCO210A00000006</v>
      </c>
      <c r="M98" t="str">
        <f>customer_bikes__3[[#This Row],[BIKE_KEY_REFERENCE]]</f>
        <v/>
      </c>
      <c r="N98" t="str">
        <f>customer_bikes__3[[#This Row],[LOCKER_REFERENCE]]</f>
        <v>-</v>
      </c>
      <c r="O98" t="str">
        <f>customer_bikes__3[[#This Row],[PLATE_NUMBER]]</f>
        <v/>
      </c>
      <c r="P98" t="str">
        <f>customer_bikes__3[[#This Row],[BILLING_TYPE]]</f>
        <v>paid</v>
      </c>
      <c r="Q98" t="str">
        <f>customer_bikes__3[[#This Row],[LEASING_PRICE]]</f>
        <v>0</v>
      </c>
      <c r="R98">
        <f>customer_bikes__3[[#This Row],[SOLD_PRICE]]</f>
        <v>0</v>
      </c>
      <c r="S98" t="str">
        <f>customer_bikes__3[[#This Row],[STATUS]]</f>
        <v>OK</v>
      </c>
      <c r="T98" t="str">
        <f>customer_bikes__3[[#This Row],[INSURANCE]]</f>
        <v>N</v>
      </c>
      <c r="U98">
        <f>customer_bikes__3[[#This Row],[INSURANCE_INDIVIDUAL]]</f>
        <v>0</v>
      </c>
      <c r="V98">
        <f>customer_bikes__3[[#This Row],[INSURANCE_CIVIL_RESPONSIBILITY]]</f>
        <v>0</v>
      </c>
      <c r="W98" t="str">
        <f>customer_bikes__3[[#This Row],[INSURANCE_CIVIL_RESPONSIBILITY_CONTRACT]]</f>
        <v>NULL</v>
      </c>
      <c r="X98">
        <f>customer_bikes__3[[#This Row],[BIKE_PRICE]]</f>
        <v>3540.84</v>
      </c>
      <c r="Y98" t="str">
        <f>customer_bikes__3[[#This Row],[BIKE_BUYING_DATE]]</f>
        <v>2020-09-17</v>
      </c>
      <c r="Z98">
        <f>customer_bikes__3[[#This Row],[BILLING_GROUP]]</f>
        <v>1</v>
      </c>
      <c r="AA98" t="str">
        <f>customer_bikes__3[[#This Row],[GPS_ID]]</f>
        <v>-</v>
      </c>
      <c r="AB98" t="str">
        <f>customer_bikes__3[[#This Row],[LOCALISATION]]</f>
        <v>Sauveniere</v>
      </c>
      <c r="AC98" t="str">
        <f>customer_bikes__3[[#This Row],[COMMENT_BILLING]]</f>
        <v>NULL</v>
      </c>
      <c r="AD98" t="str">
        <f>customer_bikes__3[[#This Row],[ADDRESS]]</f>
        <v>NULL</v>
      </c>
      <c r="AE98" t="str">
        <f>customer_bikes__3[[#This Row],[DISPLAY_GROUP]]</f>
        <v>1generic</v>
      </c>
      <c r="AG98">
        <f>customer_bikes__3[[#This Row],[TYPE]]</f>
        <v>349</v>
      </c>
      <c r="AH98">
        <f>customer_bikes__3[[#This Row],[ID_1]]</f>
        <v>12</v>
      </c>
      <c r="AI98" s="2">
        <f>customer_bikes__3[[#This Row],[HEU_MAJ]]</f>
        <v>44575.645960648151</v>
      </c>
      <c r="AJ98" s="2">
        <f>customer_bikes__3[[#This Row],[HEU_MAJ]]</f>
        <v>44575.645960648151</v>
      </c>
    </row>
    <row r="99" spans="1:36" x14ac:dyDescent="0.25">
      <c r="A99">
        <f>customer_bikes__3[[#This Row],[ID]]</f>
        <v>537</v>
      </c>
      <c r="B99" t="str">
        <f>customer_bikes__3[[#This Row],[FRAME_NUMBER]]</f>
        <v/>
      </c>
      <c r="C99" t="str">
        <f>customer_bikes__3[[#This Row],[SIZE]]</f>
        <v>L</v>
      </c>
      <c r="D99" t="str">
        <f>customer_bikes__3[[#This Row],[COLOR]]</f>
        <v>Platin mat / black</v>
      </c>
      <c r="E99" t="str">
        <f>customer_bikes__3[[#This Row],[CONTRACT_TYPE]]</f>
        <v>stock</v>
      </c>
      <c r="F99" t="str">
        <f>customer_bikes__3[[#This Row],[CONTRACT_START]]</f>
        <v>NULL</v>
      </c>
      <c r="G99" t="str">
        <f>customer_bikes__3[[#This Row],[CONTRACT_END]]</f>
        <v>NULL</v>
      </c>
      <c r="H99" t="str">
        <f>customer_bikes__3[[#This Row],[ESTIMATED_DELIVERY_DATE]]</f>
        <v>2021-08-13</v>
      </c>
      <c r="I99" t="str">
        <f>customer_bikes__3[[#This Row],[DELIVERY_DATE]]</f>
        <v>2021-08-25</v>
      </c>
      <c r="J99" t="str">
        <f>customer_bikes__3[[#This Row],[SELLING_DATE]]</f>
        <v>NULL</v>
      </c>
      <c r="K99" t="str">
        <f>customer_bikes__3[[#This Row],[MODEL]]</f>
        <v>Cairon C 429</v>
      </c>
      <c r="L99" t="str">
        <f>customer_bikes__3[[#This Row],[FRAME_REFERENCE]]</f>
        <v>CMA210700000584</v>
      </c>
      <c r="M99" t="str">
        <f>customer_bikes__3[[#This Row],[BIKE_KEY_REFERENCE]]</f>
        <v/>
      </c>
      <c r="N99" t="str">
        <f>customer_bikes__3[[#This Row],[LOCKER_REFERENCE]]</f>
        <v>-</v>
      </c>
      <c r="O99" t="str">
        <f>customer_bikes__3[[#This Row],[PLATE_NUMBER]]</f>
        <v/>
      </c>
      <c r="P99" t="str">
        <f>customer_bikes__3[[#This Row],[BILLING_TYPE]]</f>
        <v>paid</v>
      </c>
      <c r="Q99" t="str">
        <f>customer_bikes__3[[#This Row],[LEASING_PRICE]]</f>
        <v>0</v>
      </c>
      <c r="R99">
        <f>customer_bikes__3[[#This Row],[SOLD_PRICE]]</f>
        <v>0</v>
      </c>
      <c r="S99" t="str">
        <f>customer_bikes__3[[#This Row],[STATUS]]</f>
        <v>OK</v>
      </c>
      <c r="T99" t="str">
        <f>customer_bikes__3[[#This Row],[INSURANCE]]</f>
        <v>N</v>
      </c>
      <c r="U99">
        <f>customer_bikes__3[[#This Row],[INSURANCE_INDIVIDUAL]]</f>
        <v>0</v>
      </c>
      <c r="V99">
        <f>customer_bikes__3[[#This Row],[INSURANCE_CIVIL_RESPONSIBILITY]]</f>
        <v>0</v>
      </c>
      <c r="W99" t="str">
        <f>customer_bikes__3[[#This Row],[INSURANCE_CIVIL_RESPONSIBILITY_CONTRACT]]</f>
        <v>NULL</v>
      </c>
      <c r="X99">
        <f>customer_bikes__3[[#This Row],[BIKE_PRICE]]</f>
        <v>1792.9</v>
      </c>
      <c r="Y99" t="str">
        <f>customer_bikes__3[[#This Row],[BIKE_BUYING_DATE]]</f>
        <v>2020-09-17</v>
      </c>
      <c r="Z99">
        <f>customer_bikes__3[[#This Row],[BILLING_GROUP]]</f>
        <v>1</v>
      </c>
      <c r="AA99" t="str">
        <f>customer_bikes__3[[#This Row],[GPS_ID]]</f>
        <v>-</v>
      </c>
      <c r="AB99" t="str">
        <f>customer_bikes__3[[#This Row],[LOCALISATION]]</f>
        <v>Sauveniere</v>
      </c>
      <c r="AC99" t="str">
        <f>customer_bikes__3[[#This Row],[COMMENT_BILLING]]</f>
        <v>NULL</v>
      </c>
      <c r="AD99" t="str">
        <f>customer_bikes__3[[#This Row],[ADDRESS]]</f>
        <v>NULL</v>
      </c>
      <c r="AE99" t="str">
        <f>customer_bikes__3[[#This Row],[DISPLAY_GROUP]]</f>
        <v>1generic</v>
      </c>
      <c r="AG99">
        <f>customer_bikes__3[[#This Row],[TYPE]]</f>
        <v>307</v>
      </c>
      <c r="AH99">
        <f>customer_bikes__3[[#This Row],[ID_1]]</f>
        <v>12</v>
      </c>
      <c r="AI99" s="2">
        <f>customer_bikes__3[[#This Row],[HEU_MAJ]]</f>
        <v>44524.734467592592</v>
      </c>
      <c r="AJ99" s="2">
        <f>customer_bikes__3[[#This Row],[HEU_MAJ]]</f>
        <v>44524.734467592592</v>
      </c>
    </row>
    <row r="100" spans="1:36" x14ac:dyDescent="0.25">
      <c r="A100">
        <f>customer_bikes__3[[#This Row],[ID]]</f>
        <v>538</v>
      </c>
      <c r="B100" t="str">
        <f>customer_bikes__3[[#This Row],[FRAME_NUMBER]]</f>
        <v/>
      </c>
      <c r="C100" t="str">
        <f>customer_bikes__3[[#This Row],[SIZE]]</f>
        <v>S</v>
      </c>
      <c r="D100" t="str">
        <f>customer_bikes__3[[#This Row],[COLOR]]</f>
        <v xml:space="preserve">Gris </v>
      </c>
      <c r="E100" t="str">
        <f>customer_bikes__3[[#This Row],[CONTRACT_TYPE]]</f>
        <v>stock</v>
      </c>
      <c r="F100" t="str">
        <f>customer_bikes__3[[#This Row],[CONTRACT_START]]</f>
        <v>NULL</v>
      </c>
      <c r="G100" t="str">
        <f>customer_bikes__3[[#This Row],[CONTRACT_END]]</f>
        <v>NULL</v>
      </c>
      <c r="H100" t="str">
        <f>customer_bikes__3[[#This Row],[ESTIMATED_DELIVERY_DATE]]</f>
        <v>2021-11-26</v>
      </c>
      <c r="I100" t="str">
        <f>customer_bikes__3[[#This Row],[DELIVERY_DATE]]</f>
        <v>2021-10-15</v>
      </c>
      <c r="J100" t="str">
        <f>customer_bikes__3[[#This Row],[SELLING_DATE]]</f>
        <v>NULL</v>
      </c>
      <c r="K100" t="str">
        <f>customer_bikes__3[[#This Row],[MODEL]]</f>
        <v>Cairon T 300 625</v>
      </c>
      <c r="L100" t="str">
        <f>customer_bikes__3[[#This Row],[FRAME_REFERENCE]]</f>
        <v>CJ2102000000521</v>
      </c>
      <c r="M100" t="str">
        <f>customer_bikes__3[[#This Row],[BIKE_KEY_REFERENCE]]</f>
        <v/>
      </c>
      <c r="N100" t="str">
        <f>customer_bikes__3[[#This Row],[LOCKER_REFERENCE]]</f>
        <v>-</v>
      </c>
      <c r="O100" t="str">
        <f>customer_bikes__3[[#This Row],[PLATE_NUMBER]]</f>
        <v/>
      </c>
      <c r="P100" t="str">
        <f>customer_bikes__3[[#This Row],[BILLING_TYPE]]</f>
        <v>paid</v>
      </c>
      <c r="Q100" t="str">
        <f>customer_bikes__3[[#This Row],[LEASING_PRICE]]</f>
        <v>0</v>
      </c>
      <c r="R100">
        <f>customer_bikes__3[[#This Row],[SOLD_PRICE]]</f>
        <v>0</v>
      </c>
      <c r="S100" t="str">
        <f>customer_bikes__3[[#This Row],[STATUS]]</f>
        <v>OK</v>
      </c>
      <c r="T100" t="str">
        <f>customer_bikes__3[[#This Row],[INSURANCE]]</f>
        <v>N</v>
      </c>
      <c r="U100">
        <f>customer_bikes__3[[#This Row],[INSURANCE_INDIVIDUAL]]</f>
        <v>0</v>
      </c>
      <c r="V100">
        <f>customer_bikes__3[[#This Row],[INSURANCE_CIVIL_RESPONSIBILITY]]</f>
        <v>0</v>
      </c>
      <c r="W100" t="str">
        <f>customer_bikes__3[[#This Row],[INSURANCE_CIVIL_RESPONSIBILITY_CONTRACT]]</f>
        <v>NULL</v>
      </c>
      <c r="X100">
        <f>customer_bikes__3[[#This Row],[BIKE_PRICE]]</f>
        <v>1851.17</v>
      </c>
      <c r="Y100" t="str">
        <f>customer_bikes__3[[#This Row],[BIKE_BUYING_DATE]]</f>
        <v>2020-09-17</v>
      </c>
      <c r="Z100">
        <f>customer_bikes__3[[#This Row],[BILLING_GROUP]]</f>
        <v>1</v>
      </c>
      <c r="AA100" t="str">
        <f>customer_bikes__3[[#This Row],[GPS_ID]]</f>
        <v>-</v>
      </c>
      <c r="AB100" t="str">
        <f>customer_bikes__3[[#This Row],[LOCALISATION]]</f>
        <v>KAMEO</v>
      </c>
      <c r="AC100" t="str">
        <f>customer_bikes__3[[#This Row],[COMMENT_BILLING]]</f>
        <v>NULL</v>
      </c>
      <c r="AD100" t="str">
        <f>customer_bikes__3[[#This Row],[ADDRESS]]</f>
        <v>NULL</v>
      </c>
      <c r="AE100" t="str">
        <f>customer_bikes__3[[#This Row],[DISPLAY_GROUP]]</f>
        <v>1generic</v>
      </c>
      <c r="AG100">
        <f>customer_bikes__3[[#This Row],[TYPE]]</f>
        <v>337</v>
      </c>
      <c r="AH100">
        <f>customer_bikes__3[[#This Row],[ID_1]]</f>
        <v>12</v>
      </c>
      <c r="AI100" s="2">
        <f>customer_bikes__3[[#This Row],[HEU_MAJ]]</f>
        <v>44484.44703703704</v>
      </c>
      <c r="AJ100" s="2">
        <f>customer_bikes__3[[#This Row],[HEU_MAJ]]</f>
        <v>44484.44703703704</v>
      </c>
    </row>
    <row r="101" spans="1:36" x14ac:dyDescent="0.25">
      <c r="A101">
        <f>customer_bikes__3[[#This Row],[ID]]</f>
        <v>539</v>
      </c>
      <c r="B101" t="str">
        <f>customer_bikes__3[[#This Row],[FRAME_NUMBER]]</f>
        <v/>
      </c>
      <c r="C101" t="str">
        <f>customer_bikes__3[[#This Row],[SIZE]]</f>
        <v>S</v>
      </c>
      <c r="D101" t="str">
        <f>customer_bikes__3[[#This Row],[COLOR]]</f>
        <v xml:space="preserve">Gris </v>
      </c>
      <c r="E101" t="str">
        <f>customer_bikes__3[[#This Row],[CONTRACT_TYPE]]</f>
        <v>stock</v>
      </c>
      <c r="F101" t="str">
        <f>customer_bikes__3[[#This Row],[CONTRACT_START]]</f>
        <v>NULL</v>
      </c>
      <c r="G101" t="str">
        <f>customer_bikes__3[[#This Row],[CONTRACT_END]]</f>
        <v>NULL</v>
      </c>
      <c r="H101" t="str">
        <f>customer_bikes__3[[#This Row],[ESTIMATED_DELIVERY_DATE]]</f>
        <v>2021-11-26</v>
      </c>
      <c r="I101" t="str">
        <f>customer_bikes__3[[#This Row],[DELIVERY_DATE]]</f>
        <v>2021-10-15</v>
      </c>
      <c r="J101" t="str">
        <f>customer_bikes__3[[#This Row],[SELLING_DATE]]</f>
        <v>NULL</v>
      </c>
      <c r="K101" t="str">
        <f>customer_bikes__3[[#This Row],[MODEL]]</f>
        <v>Cairon T 300 625</v>
      </c>
      <c r="L101" t="str">
        <f>customer_bikes__3[[#This Row],[FRAME_REFERENCE]]</f>
        <v>CJ2101000004667</v>
      </c>
      <c r="M101" t="str">
        <f>customer_bikes__3[[#This Row],[BIKE_KEY_REFERENCE]]</f>
        <v/>
      </c>
      <c r="N101" t="str">
        <f>customer_bikes__3[[#This Row],[LOCKER_REFERENCE]]</f>
        <v>-</v>
      </c>
      <c r="O101" t="str">
        <f>customer_bikes__3[[#This Row],[PLATE_NUMBER]]</f>
        <v/>
      </c>
      <c r="P101" t="str">
        <f>customer_bikes__3[[#This Row],[BILLING_TYPE]]</f>
        <v>paid</v>
      </c>
      <c r="Q101" t="str">
        <f>customer_bikes__3[[#This Row],[LEASING_PRICE]]</f>
        <v>0</v>
      </c>
      <c r="R101">
        <f>customer_bikes__3[[#This Row],[SOLD_PRICE]]</f>
        <v>0</v>
      </c>
      <c r="S101" t="str">
        <f>customer_bikes__3[[#This Row],[STATUS]]</f>
        <v>OK</v>
      </c>
      <c r="T101" t="str">
        <f>customer_bikes__3[[#This Row],[INSURANCE]]</f>
        <v>N</v>
      </c>
      <c r="U101">
        <f>customer_bikes__3[[#This Row],[INSURANCE_INDIVIDUAL]]</f>
        <v>0</v>
      </c>
      <c r="V101">
        <f>customer_bikes__3[[#This Row],[INSURANCE_CIVIL_RESPONSIBILITY]]</f>
        <v>0</v>
      </c>
      <c r="W101" t="str">
        <f>customer_bikes__3[[#This Row],[INSURANCE_CIVIL_RESPONSIBILITY_CONTRACT]]</f>
        <v>NULL</v>
      </c>
      <c r="X101">
        <f>customer_bikes__3[[#This Row],[BIKE_PRICE]]</f>
        <v>1851.17</v>
      </c>
      <c r="Y101" t="str">
        <f>customer_bikes__3[[#This Row],[BIKE_BUYING_DATE]]</f>
        <v>2020-09-17</v>
      </c>
      <c r="Z101">
        <f>customer_bikes__3[[#This Row],[BILLING_GROUP]]</f>
        <v>1</v>
      </c>
      <c r="AA101" t="str">
        <f>customer_bikes__3[[#This Row],[GPS_ID]]</f>
        <v>-</v>
      </c>
      <c r="AB101" t="str">
        <f>customer_bikes__3[[#This Row],[LOCALISATION]]</f>
        <v>KAMEO</v>
      </c>
      <c r="AC101" t="str">
        <f>customer_bikes__3[[#This Row],[COMMENT_BILLING]]</f>
        <v>NULL</v>
      </c>
      <c r="AD101" t="str">
        <f>customer_bikes__3[[#This Row],[ADDRESS]]</f>
        <v>NULL</v>
      </c>
      <c r="AE101" t="str">
        <f>customer_bikes__3[[#This Row],[DISPLAY_GROUP]]</f>
        <v>1generic</v>
      </c>
      <c r="AG101">
        <f>customer_bikes__3[[#This Row],[TYPE]]</f>
        <v>337</v>
      </c>
      <c r="AH101">
        <f>customer_bikes__3[[#This Row],[ID_1]]</f>
        <v>12</v>
      </c>
      <c r="AI101" s="2">
        <f>customer_bikes__3[[#This Row],[HEU_MAJ]]</f>
        <v>44484.447731481479</v>
      </c>
      <c r="AJ101" s="2">
        <f>customer_bikes__3[[#This Row],[HEU_MAJ]]</f>
        <v>44484.447731481479</v>
      </c>
    </row>
    <row r="102" spans="1:36" x14ac:dyDescent="0.25">
      <c r="A102">
        <f>customer_bikes__3[[#This Row],[ID]]</f>
        <v>540</v>
      </c>
      <c r="B102" t="str">
        <f>customer_bikes__3[[#This Row],[FRAME_NUMBER]]</f>
        <v/>
      </c>
      <c r="C102" t="str">
        <f>customer_bikes__3[[#This Row],[SIZE]]</f>
        <v>L</v>
      </c>
      <c r="D102" t="str">
        <f>customer_bikes__3[[#This Row],[COLOR]]</f>
        <v>Noir</v>
      </c>
      <c r="E102" t="str">
        <f>customer_bikes__3[[#This Row],[CONTRACT_TYPE]]</f>
        <v>selling</v>
      </c>
      <c r="F102" t="str">
        <f>customer_bikes__3[[#This Row],[CONTRACT_START]]</f>
        <v>NULL</v>
      </c>
      <c r="G102" t="str">
        <f>customer_bikes__3[[#This Row],[CONTRACT_END]]</f>
        <v>NULL</v>
      </c>
      <c r="H102" t="str">
        <f>customer_bikes__3[[#This Row],[ESTIMATED_DELIVERY_DATE]]</f>
        <v>2021-08-13</v>
      </c>
      <c r="I102" t="str">
        <f>customer_bikes__3[[#This Row],[DELIVERY_DATE]]</f>
        <v>2021-08-25</v>
      </c>
      <c r="J102" t="str">
        <f>customer_bikes__3[[#This Row],[SELLING_DATE]]</f>
        <v>2021-09-07</v>
      </c>
      <c r="K102" t="str">
        <f>customer_bikes__3[[#This Row],[MODEL]]</f>
        <v>Cairon C 429</v>
      </c>
      <c r="L102" t="str">
        <f>customer_bikes__3[[#This Row],[FRAME_REFERENCE]]</f>
        <v>CMA210700000484</v>
      </c>
      <c r="M102" t="str">
        <f>customer_bikes__3[[#This Row],[BIKE_KEY_REFERENCE]]</f>
        <v/>
      </c>
      <c r="N102" t="str">
        <f>customer_bikes__3[[#This Row],[LOCKER_REFERENCE]]</f>
        <v>-</v>
      </c>
      <c r="O102" t="str">
        <f>customer_bikes__3[[#This Row],[PLATE_NUMBER]]</f>
        <v/>
      </c>
      <c r="P102" t="str">
        <f>customer_bikes__3[[#This Row],[BILLING_TYPE]]</f>
        <v>paid</v>
      </c>
      <c r="Q102" t="str">
        <f>customer_bikes__3[[#This Row],[LEASING_PRICE]]</f>
        <v>0</v>
      </c>
      <c r="R102">
        <f>customer_bikes__3[[#This Row],[SOLD_PRICE]]</f>
        <v>2561.98</v>
      </c>
      <c r="S102" t="str">
        <f>customer_bikes__3[[#This Row],[STATUS]]</f>
        <v>OK</v>
      </c>
      <c r="T102" t="str">
        <f>customer_bikes__3[[#This Row],[INSURANCE]]</f>
        <v>N</v>
      </c>
      <c r="U102">
        <f>customer_bikes__3[[#This Row],[INSURANCE_INDIVIDUAL]]</f>
        <v>0</v>
      </c>
      <c r="V102">
        <f>customer_bikes__3[[#This Row],[INSURANCE_CIVIL_RESPONSIBILITY]]</f>
        <v>0</v>
      </c>
      <c r="W102" t="str">
        <f>customer_bikes__3[[#This Row],[INSURANCE_CIVIL_RESPONSIBILITY_CONTRACT]]</f>
        <v>NULL</v>
      </c>
      <c r="X102">
        <f>customer_bikes__3[[#This Row],[BIKE_PRICE]]</f>
        <v>1792.9</v>
      </c>
      <c r="Y102" t="str">
        <f>customer_bikes__3[[#This Row],[BIKE_BUYING_DATE]]</f>
        <v>2020-09-17</v>
      </c>
      <c r="Z102">
        <f>customer_bikes__3[[#This Row],[BILLING_GROUP]]</f>
        <v>1</v>
      </c>
      <c r="AA102" t="str">
        <f>customer_bikes__3[[#This Row],[GPS_ID]]</f>
        <v>-</v>
      </c>
      <c r="AB102" t="str">
        <f>customer_bikes__3[[#This Row],[LOCALISATION]]</f>
        <v>KAMEO</v>
      </c>
      <c r="AC102" t="str">
        <f>customer_bikes__3[[#This Row],[COMMENT_BILLING]]</f>
        <v>NULL</v>
      </c>
      <c r="AD102" t="str">
        <f>customer_bikes__3[[#This Row],[ADDRESS]]</f>
        <v>NULL</v>
      </c>
      <c r="AE102" t="str">
        <f>customer_bikes__3[[#This Row],[DISPLAY_GROUP]]</f>
        <v>1generic</v>
      </c>
      <c r="AG102">
        <f>customer_bikes__3[[#This Row],[TYPE]]</f>
        <v>307</v>
      </c>
      <c r="AH102">
        <f>customer_bikes__3[[#This Row],[ID_1]]</f>
        <v>618</v>
      </c>
      <c r="AI102" s="2">
        <f>customer_bikes__3[[#This Row],[HEU_MAJ]]</f>
        <v>44446.767256944448</v>
      </c>
      <c r="AJ102" s="2">
        <f>customer_bikes__3[[#This Row],[HEU_MAJ]]</f>
        <v>44446.767256944448</v>
      </c>
    </row>
    <row r="103" spans="1:36" x14ac:dyDescent="0.25">
      <c r="A103">
        <f>customer_bikes__3[[#This Row],[ID]]</f>
        <v>541</v>
      </c>
      <c r="B103" t="str">
        <f>customer_bikes__3[[#This Row],[FRAME_NUMBER]]</f>
        <v/>
      </c>
      <c r="C103" t="str">
        <f>customer_bikes__3[[#This Row],[SIZE]]</f>
        <v>XL</v>
      </c>
      <c r="D103" t="str">
        <f>customer_bikes__3[[#This Row],[COLOR]]</f>
        <v>Noir/Rouge</v>
      </c>
      <c r="E103" t="str">
        <f>customer_bikes__3[[#This Row],[CONTRACT_TYPE]]</f>
        <v>stock</v>
      </c>
      <c r="F103" t="str">
        <f>customer_bikes__3[[#This Row],[CONTRACT_START]]</f>
        <v>NULL</v>
      </c>
      <c r="G103" t="str">
        <f>customer_bikes__3[[#This Row],[CONTRACT_END]]</f>
        <v>NULL</v>
      </c>
      <c r="H103" t="str">
        <f>customer_bikes__3[[#This Row],[ESTIMATED_DELIVERY_DATE]]</f>
        <v>2021-08-13</v>
      </c>
      <c r="I103" t="str">
        <f>customer_bikes__3[[#This Row],[DELIVERY_DATE]]</f>
        <v>2021-09-01</v>
      </c>
      <c r="J103" t="str">
        <f>customer_bikes__3[[#This Row],[SELLING_DATE]]</f>
        <v>NULL</v>
      </c>
      <c r="K103" t="str">
        <f>customer_bikes__3[[#This Row],[MODEL]]</f>
        <v>Cairon S 429</v>
      </c>
      <c r="L103" t="str">
        <f>customer_bikes__3[[#This Row],[FRAME_REFERENCE]]</f>
        <v>CCR21000013018</v>
      </c>
      <c r="M103" t="str">
        <f>customer_bikes__3[[#This Row],[BIKE_KEY_REFERENCE]]</f>
        <v/>
      </c>
      <c r="N103" t="str">
        <f>customer_bikes__3[[#This Row],[LOCKER_REFERENCE]]</f>
        <v>-</v>
      </c>
      <c r="O103" t="str">
        <f>customer_bikes__3[[#This Row],[PLATE_NUMBER]]</f>
        <v/>
      </c>
      <c r="P103" t="str">
        <f>customer_bikes__3[[#This Row],[BILLING_TYPE]]</f>
        <v>paid</v>
      </c>
      <c r="Q103" t="str">
        <f>customer_bikes__3[[#This Row],[LEASING_PRICE]]</f>
        <v>0</v>
      </c>
      <c r="R103">
        <f>customer_bikes__3[[#This Row],[SOLD_PRICE]]</f>
        <v>0</v>
      </c>
      <c r="S103" t="str">
        <f>customer_bikes__3[[#This Row],[STATUS]]</f>
        <v>OK</v>
      </c>
      <c r="T103" t="str">
        <f>customer_bikes__3[[#This Row],[INSURANCE]]</f>
        <v>N</v>
      </c>
      <c r="U103">
        <f>customer_bikes__3[[#This Row],[INSURANCE_INDIVIDUAL]]</f>
        <v>0</v>
      </c>
      <c r="V103">
        <f>customer_bikes__3[[#This Row],[INSURANCE_CIVIL_RESPONSIBILITY]]</f>
        <v>0</v>
      </c>
      <c r="W103" t="str">
        <f>customer_bikes__3[[#This Row],[INSURANCE_CIVIL_RESPONSIBILITY_CONTRACT]]</f>
        <v>NULL</v>
      </c>
      <c r="X103">
        <f>customer_bikes__3[[#This Row],[BIKE_PRICE]]</f>
        <v>1734.64</v>
      </c>
      <c r="Y103" t="str">
        <f>customer_bikes__3[[#This Row],[BIKE_BUYING_DATE]]</f>
        <v>2020-09-17</v>
      </c>
      <c r="Z103">
        <f>customer_bikes__3[[#This Row],[BILLING_GROUP]]</f>
        <v>1</v>
      </c>
      <c r="AA103" t="str">
        <f>customer_bikes__3[[#This Row],[GPS_ID]]</f>
        <v>-</v>
      </c>
      <c r="AB103" t="str">
        <f>customer_bikes__3[[#This Row],[LOCALISATION]]</f>
        <v>KAMEO</v>
      </c>
      <c r="AC103" t="str">
        <f>customer_bikes__3[[#This Row],[COMMENT_BILLING]]</f>
        <v>NULL</v>
      </c>
      <c r="AD103" t="str">
        <f>customer_bikes__3[[#This Row],[ADDRESS]]</f>
        <v>NULL</v>
      </c>
      <c r="AE103" t="str">
        <f>customer_bikes__3[[#This Row],[DISPLAY_GROUP]]</f>
        <v>1generic</v>
      </c>
      <c r="AG103">
        <f>customer_bikes__3[[#This Row],[TYPE]]</f>
        <v>402</v>
      </c>
      <c r="AH103">
        <f>customer_bikes__3[[#This Row],[ID_1]]</f>
        <v>12</v>
      </c>
      <c r="AI103" s="2">
        <f>customer_bikes__3[[#This Row],[HEU_MAJ]]</f>
        <v>44441.647511574076</v>
      </c>
      <c r="AJ103" s="2">
        <f>customer_bikes__3[[#This Row],[HEU_MAJ]]</f>
        <v>44441.647511574076</v>
      </c>
    </row>
    <row r="104" spans="1:36" x14ac:dyDescent="0.25">
      <c r="A104">
        <f>customer_bikes__3[[#This Row],[ID]]</f>
        <v>542</v>
      </c>
      <c r="B104" t="str">
        <f>customer_bikes__3[[#This Row],[FRAME_NUMBER]]</f>
        <v/>
      </c>
      <c r="C104" t="str">
        <f>customer_bikes__3[[#This Row],[SIZE]]</f>
        <v>S</v>
      </c>
      <c r="D104" t="str">
        <f>customer_bikes__3[[#This Row],[COLOR]]</f>
        <v>Bleu</v>
      </c>
      <c r="E104" t="str">
        <f>customer_bikes__3[[#This Row],[CONTRACT_TYPE]]</f>
        <v>stock</v>
      </c>
      <c r="F104" t="str">
        <f>customer_bikes__3[[#This Row],[CONTRACT_START]]</f>
        <v>NULL</v>
      </c>
      <c r="G104" t="str">
        <f>customer_bikes__3[[#This Row],[CONTRACT_END]]</f>
        <v>NULL</v>
      </c>
      <c r="H104" t="str">
        <f>customer_bikes__3[[#This Row],[ESTIMATED_DELIVERY_DATE]]</f>
        <v>2021-09-29</v>
      </c>
      <c r="I104" t="str">
        <f>customer_bikes__3[[#This Row],[DELIVERY_DATE]]</f>
        <v>2021-10-15</v>
      </c>
      <c r="J104" t="str">
        <f>customer_bikes__3[[#This Row],[SELLING_DATE]]</f>
        <v>NULL</v>
      </c>
      <c r="K104" t="str">
        <f>customer_bikes__3[[#This Row],[MODEL]]</f>
        <v>eTouring 6,4</v>
      </c>
      <c r="L104" t="str">
        <f>customer_bikes__3[[#This Row],[FRAME_REFERENCE]]</f>
        <v>VCR21000005123</v>
      </c>
      <c r="M104" t="str">
        <f>customer_bikes__3[[#This Row],[BIKE_KEY_REFERENCE]]</f>
        <v/>
      </c>
      <c r="N104" t="str">
        <f>customer_bikes__3[[#This Row],[LOCKER_REFERENCE]]</f>
        <v>-</v>
      </c>
      <c r="O104" t="str">
        <f>customer_bikes__3[[#This Row],[PLATE_NUMBER]]</f>
        <v/>
      </c>
      <c r="P104" t="str">
        <f>customer_bikes__3[[#This Row],[BILLING_TYPE]]</f>
        <v>paid</v>
      </c>
      <c r="Q104" t="str">
        <f>customer_bikes__3[[#This Row],[LEASING_PRICE]]</f>
        <v>0</v>
      </c>
      <c r="R104">
        <f>customer_bikes__3[[#This Row],[SOLD_PRICE]]</f>
        <v>0</v>
      </c>
      <c r="S104" t="str">
        <f>customer_bikes__3[[#This Row],[STATUS]]</f>
        <v>OK</v>
      </c>
      <c r="T104" t="str">
        <f>customer_bikes__3[[#This Row],[INSURANCE]]</f>
        <v>N</v>
      </c>
      <c r="U104">
        <f>customer_bikes__3[[#This Row],[INSURANCE_INDIVIDUAL]]</f>
        <v>0</v>
      </c>
      <c r="V104">
        <f>customer_bikes__3[[#This Row],[INSURANCE_CIVIL_RESPONSIBILITY]]</f>
        <v>0</v>
      </c>
      <c r="W104" t="str">
        <f>customer_bikes__3[[#This Row],[INSURANCE_CIVIL_RESPONSIBILITY_CONTRACT]]</f>
        <v>NULL</v>
      </c>
      <c r="X104">
        <f>customer_bikes__3[[#This Row],[BIKE_PRICE]]</f>
        <v>1574.4</v>
      </c>
      <c r="Y104" t="str">
        <f>customer_bikes__3[[#This Row],[BIKE_BUYING_DATE]]</f>
        <v>2020-09-17</v>
      </c>
      <c r="Z104">
        <f>customer_bikes__3[[#This Row],[BILLING_GROUP]]</f>
        <v>1</v>
      </c>
      <c r="AA104" t="str">
        <f>customer_bikes__3[[#This Row],[GPS_ID]]</f>
        <v>-</v>
      </c>
      <c r="AB104" t="str">
        <f>customer_bikes__3[[#This Row],[LOCALISATION]]</f>
        <v>KAMEO</v>
      </c>
      <c r="AC104" t="str">
        <f>customer_bikes__3[[#This Row],[COMMENT_BILLING]]</f>
        <v>NULL</v>
      </c>
      <c r="AD104" t="str">
        <f>customer_bikes__3[[#This Row],[ADDRESS]]</f>
        <v>NULL</v>
      </c>
      <c r="AE104" t="str">
        <f>customer_bikes__3[[#This Row],[DISPLAY_GROUP]]</f>
        <v>1generic</v>
      </c>
      <c r="AG104">
        <f>customer_bikes__3[[#This Row],[TYPE]]</f>
        <v>550</v>
      </c>
      <c r="AH104">
        <f>customer_bikes__3[[#This Row],[ID_1]]</f>
        <v>12</v>
      </c>
      <c r="AI104" s="2">
        <f>customer_bikes__3[[#This Row],[HEU_MAJ]]</f>
        <v>44484.445671296293</v>
      </c>
      <c r="AJ104" s="2">
        <f>customer_bikes__3[[#This Row],[HEU_MAJ]]</f>
        <v>44484.445671296293</v>
      </c>
    </row>
    <row r="105" spans="1:36" x14ac:dyDescent="0.25">
      <c r="A105">
        <f>customer_bikes__3[[#This Row],[ID]]</f>
        <v>543</v>
      </c>
      <c r="B105" t="str">
        <f>customer_bikes__3[[#This Row],[FRAME_NUMBER]]</f>
        <v/>
      </c>
      <c r="C105" t="str">
        <f>customer_bikes__3[[#This Row],[SIZE]]</f>
        <v>S</v>
      </c>
      <c r="D105" t="str">
        <f>customer_bikes__3[[#This Row],[COLOR]]</f>
        <v>Bleu</v>
      </c>
      <c r="E105" t="str">
        <f>customer_bikes__3[[#This Row],[CONTRACT_TYPE]]</f>
        <v>stock</v>
      </c>
      <c r="F105" t="str">
        <f>customer_bikes__3[[#This Row],[CONTRACT_START]]</f>
        <v>NULL</v>
      </c>
      <c r="G105" t="str">
        <f>customer_bikes__3[[#This Row],[CONTRACT_END]]</f>
        <v>NULL</v>
      </c>
      <c r="H105" t="str">
        <f>customer_bikes__3[[#This Row],[ESTIMATED_DELIVERY_DATE]]</f>
        <v>2021-09-29</v>
      </c>
      <c r="I105" t="str">
        <f>customer_bikes__3[[#This Row],[DELIVERY_DATE]]</f>
        <v>2021-10-15</v>
      </c>
      <c r="J105" t="str">
        <f>customer_bikes__3[[#This Row],[SELLING_DATE]]</f>
        <v>NULL</v>
      </c>
      <c r="K105" t="str">
        <f>customer_bikes__3[[#This Row],[MODEL]]</f>
        <v>eTouring 6,4</v>
      </c>
      <c r="L105" t="str">
        <f>customer_bikes__3[[#This Row],[FRAME_REFERENCE]]</f>
        <v>VCR21000005129</v>
      </c>
      <c r="M105" t="str">
        <f>customer_bikes__3[[#This Row],[BIKE_KEY_REFERENCE]]</f>
        <v/>
      </c>
      <c r="N105" t="str">
        <f>customer_bikes__3[[#This Row],[LOCKER_REFERENCE]]</f>
        <v>-T82 5088</v>
      </c>
      <c r="O105" t="str">
        <f>customer_bikes__3[[#This Row],[PLATE_NUMBER]]</f>
        <v/>
      </c>
      <c r="P105" t="str">
        <f>customer_bikes__3[[#This Row],[BILLING_TYPE]]</f>
        <v>paid</v>
      </c>
      <c r="Q105" t="str">
        <f>customer_bikes__3[[#This Row],[LEASING_PRICE]]</f>
        <v>0</v>
      </c>
      <c r="R105">
        <f>customer_bikes__3[[#This Row],[SOLD_PRICE]]</f>
        <v>0</v>
      </c>
      <c r="S105" t="str">
        <f>customer_bikes__3[[#This Row],[STATUS]]</f>
        <v>OK</v>
      </c>
      <c r="T105" t="str">
        <f>customer_bikes__3[[#This Row],[INSURANCE]]</f>
        <v>N</v>
      </c>
      <c r="U105">
        <f>customer_bikes__3[[#This Row],[INSURANCE_INDIVIDUAL]]</f>
        <v>0</v>
      </c>
      <c r="V105">
        <f>customer_bikes__3[[#This Row],[INSURANCE_CIVIL_RESPONSIBILITY]]</f>
        <v>0</v>
      </c>
      <c r="W105" t="str">
        <f>customer_bikes__3[[#This Row],[INSURANCE_CIVIL_RESPONSIBILITY_CONTRACT]]</f>
        <v>NULL</v>
      </c>
      <c r="X105">
        <f>customer_bikes__3[[#This Row],[BIKE_PRICE]]</f>
        <v>1574.4</v>
      </c>
      <c r="Y105" t="str">
        <f>customer_bikes__3[[#This Row],[BIKE_BUYING_DATE]]</f>
        <v>2020-09-17</v>
      </c>
      <c r="Z105">
        <f>customer_bikes__3[[#This Row],[BILLING_GROUP]]</f>
        <v>1</v>
      </c>
      <c r="AA105" t="str">
        <f>customer_bikes__3[[#This Row],[GPS_ID]]</f>
        <v>-</v>
      </c>
      <c r="AB105" t="str">
        <f>customer_bikes__3[[#This Row],[LOCALISATION]]</f>
        <v>KAMEO</v>
      </c>
      <c r="AC105" t="str">
        <f>customer_bikes__3[[#This Row],[COMMENT_BILLING]]</f>
        <v>NULL</v>
      </c>
      <c r="AD105" t="str">
        <f>customer_bikes__3[[#This Row],[ADDRESS]]</f>
        <v>NULL</v>
      </c>
      <c r="AE105" t="str">
        <f>customer_bikes__3[[#This Row],[DISPLAY_GROUP]]</f>
        <v>1generic</v>
      </c>
      <c r="AG105">
        <f>customer_bikes__3[[#This Row],[TYPE]]</f>
        <v>550</v>
      </c>
      <c r="AH105">
        <f>customer_bikes__3[[#This Row],[ID_1]]</f>
        <v>12</v>
      </c>
      <c r="AI105" s="2">
        <f>customer_bikes__3[[#This Row],[HEU_MAJ]]</f>
        <v>44530.5075</v>
      </c>
      <c r="AJ105" s="2">
        <f>customer_bikes__3[[#This Row],[HEU_MAJ]]</f>
        <v>44530.5075</v>
      </c>
    </row>
    <row r="106" spans="1:36" x14ac:dyDescent="0.25">
      <c r="A106">
        <f>customer_bikes__3[[#This Row],[ID]]</f>
        <v>545</v>
      </c>
      <c r="B106" t="str">
        <f>customer_bikes__3[[#This Row],[FRAME_NUMBER]]</f>
        <v/>
      </c>
      <c r="C106" t="str">
        <f>customer_bikes__3[[#This Row],[SIZE]]</f>
        <v>L</v>
      </c>
      <c r="D106" t="str">
        <f>customer_bikes__3[[#This Row],[COLOR]]</f>
        <v xml:space="preserve">Gris </v>
      </c>
      <c r="E106" t="str">
        <f>customer_bikes__3[[#This Row],[CONTRACT_TYPE]]</f>
        <v>stock</v>
      </c>
      <c r="F106" t="str">
        <f>customer_bikes__3[[#This Row],[CONTRACT_START]]</f>
        <v>NULL</v>
      </c>
      <c r="G106" t="str">
        <f>customer_bikes__3[[#This Row],[CONTRACT_END]]</f>
        <v>NULL</v>
      </c>
      <c r="H106" t="str">
        <f>customer_bikes__3[[#This Row],[ESTIMATED_DELIVERY_DATE]]</f>
        <v>2021-05-04</v>
      </c>
      <c r="I106" t="str">
        <f>customer_bikes__3[[#This Row],[DELIVERY_DATE]]</f>
        <v>2021-05-15</v>
      </c>
      <c r="J106" t="str">
        <f>customer_bikes__3[[#This Row],[SELLING_DATE]]</f>
        <v>NULL</v>
      </c>
      <c r="K106" t="str">
        <f>customer_bikes__3[[#This Row],[MODEL]]</f>
        <v>GRV 500 C</v>
      </c>
      <c r="L106" t="str">
        <f>customer_bikes__3[[#This Row],[FRAME_REFERENCE]]</f>
        <v>CMA210400000572</v>
      </c>
      <c r="M106" t="str">
        <f>customer_bikes__3[[#This Row],[BIKE_KEY_REFERENCE]]</f>
        <v/>
      </c>
      <c r="N106" t="str">
        <f>customer_bikes__3[[#This Row],[LOCKER_REFERENCE]]</f>
        <v>-</v>
      </c>
      <c r="O106" t="str">
        <f>customer_bikes__3[[#This Row],[PLATE_NUMBER]]</f>
        <v/>
      </c>
      <c r="P106" t="str">
        <f>customer_bikes__3[[#This Row],[BILLING_TYPE]]</f>
        <v>NULL</v>
      </c>
      <c r="Q106" t="str">
        <f>customer_bikes__3[[#This Row],[LEASING_PRICE]]</f>
        <v>0</v>
      </c>
      <c r="R106">
        <f>customer_bikes__3[[#This Row],[SOLD_PRICE]]</f>
        <v>0</v>
      </c>
      <c r="S106" t="str">
        <f>customer_bikes__3[[#This Row],[STATUS]]</f>
        <v>OK</v>
      </c>
      <c r="T106" t="str">
        <f>customer_bikes__3[[#This Row],[INSURANCE]]</f>
        <v>N</v>
      </c>
      <c r="U106">
        <f>customer_bikes__3[[#This Row],[INSURANCE_INDIVIDUAL]]</f>
        <v>0</v>
      </c>
      <c r="V106">
        <f>customer_bikes__3[[#This Row],[INSURANCE_CIVIL_RESPONSIBILITY]]</f>
        <v>0</v>
      </c>
      <c r="W106" t="str">
        <f>customer_bikes__3[[#This Row],[INSURANCE_CIVIL_RESPONSIBILITY_CONTRACT]]</f>
        <v>NULL</v>
      </c>
      <c r="X106">
        <f>customer_bikes__3[[#This Row],[BIKE_PRICE]]</f>
        <v>1035.47</v>
      </c>
      <c r="Y106" t="str">
        <f>customer_bikes__3[[#This Row],[BIKE_BUYING_DATE]]</f>
        <v>2020-09-17</v>
      </c>
      <c r="Z106">
        <f>customer_bikes__3[[#This Row],[BILLING_GROUP]]</f>
        <v>1</v>
      </c>
      <c r="AA106" t="str">
        <f>customer_bikes__3[[#This Row],[GPS_ID]]</f>
        <v>-</v>
      </c>
      <c r="AB106" t="str">
        <f>customer_bikes__3[[#This Row],[LOCALISATION]]</f>
        <v>KAMEO</v>
      </c>
      <c r="AC106" t="str">
        <f>customer_bikes__3[[#This Row],[COMMENT_BILLING]]</f>
        <v>NULL</v>
      </c>
      <c r="AD106" t="str">
        <f>customer_bikes__3[[#This Row],[ADDRESS]]</f>
        <v>NULL</v>
      </c>
      <c r="AE106" t="str">
        <f>customer_bikes__3[[#This Row],[DISPLAY_GROUP]]</f>
        <v>1generic</v>
      </c>
      <c r="AG106">
        <f>customer_bikes__3[[#This Row],[TYPE]]</f>
        <v>360</v>
      </c>
      <c r="AH106">
        <f>customer_bikes__3[[#This Row],[ID_1]]</f>
        <v>12</v>
      </c>
      <c r="AI106" s="2">
        <f>customer_bikes__3[[#This Row],[HEU_MAJ]]</f>
        <v>44438.477581018517</v>
      </c>
      <c r="AJ106" s="2">
        <f>customer_bikes__3[[#This Row],[HEU_MAJ]]</f>
        <v>44438.477581018517</v>
      </c>
    </row>
    <row r="107" spans="1:36" x14ac:dyDescent="0.25">
      <c r="A107">
        <f>customer_bikes__3[[#This Row],[ID]]</f>
        <v>546</v>
      </c>
      <c r="B107" t="str">
        <f>customer_bikes__3[[#This Row],[FRAME_NUMBER]]</f>
        <v/>
      </c>
      <c r="C107" t="str">
        <f>customer_bikes__3[[#This Row],[SIZE]]</f>
        <v>M</v>
      </c>
      <c r="D107" t="str">
        <f>customer_bikes__3[[#This Row],[COLOR]]</f>
        <v>Noir</v>
      </c>
      <c r="E107" t="str">
        <f>customer_bikes__3[[#This Row],[CONTRACT_TYPE]]</f>
        <v>stock</v>
      </c>
      <c r="F107" t="str">
        <f>customer_bikes__3[[#This Row],[CONTRACT_START]]</f>
        <v>NULL</v>
      </c>
      <c r="G107" t="str">
        <f>customer_bikes__3[[#This Row],[CONTRACT_END]]</f>
        <v>NULL</v>
      </c>
      <c r="H107" t="str">
        <f>customer_bikes__3[[#This Row],[ESTIMATED_DELIVERY_DATE]]</f>
        <v>2021-07-26</v>
      </c>
      <c r="I107" t="str">
        <f>customer_bikes__3[[#This Row],[DELIVERY_DATE]]</f>
        <v>2021-07-07</v>
      </c>
      <c r="J107" t="str">
        <f>customer_bikes__3[[#This Row],[SELLING_DATE]]</f>
        <v>NULL</v>
      </c>
      <c r="K107" t="str">
        <f>customer_bikes__3[[#This Row],[MODEL]]</f>
        <v>WME 529</v>
      </c>
      <c r="L107" t="str">
        <f>customer_bikes__3[[#This Row],[FRAME_REFERENCE]]</f>
        <v>CC0210A00000231</v>
      </c>
      <c r="M107" t="str">
        <f>customer_bikes__3[[#This Row],[BIKE_KEY_REFERENCE]]</f>
        <v/>
      </c>
      <c r="N107" t="str">
        <f>customer_bikes__3[[#This Row],[LOCKER_REFERENCE]]</f>
        <v>-</v>
      </c>
      <c r="O107" t="str">
        <f>customer_bikes__3[[#This Row],[PLATE_NUMBER]]</f>
        <v/>
      </c>
      <c r="P107" t="str">
        <f>customer_bikes__3[[#This Row],[BILLING_TYPE]]</f>
        <v>paid</v>
      </c>
      <c r="Q107" t="str">
        <f>customer_bikes__3[[#This Row],[LEASING_PRICE]]</f>
        <v>0</v>
      </c>
      <c r="R107">
        <f>customer_bikes__3[[#This Row],[SOLD_PRICE]]</f>
        <v>0</v>
      </c>
      <c r="S107" t="str">
        <f>customer_bikes__3[[#This Row],[STATUS]]</f>
        <v>OK</v>
      </c>
      <c r="T107" t="str">
        <f>customer_bikes__3[[#This Row],[INSURANCE]]</f>
        <v>N</v>
      </c>
      <c r="U107">
        <f>customer_bikes__3[[#This Row],[INSURANCE_INDIVIDUAL]]</f>
        <v>0</v>
      </c>
      <c r="V107">
        <f>customer_bikes__3[[#This Row],[INSURANCE_CIVIL_RESPONSIBILITY]]</f>
        <v>0</v>
      </c>
      <c r="W107" t="str">
        <f>customer_bikes__3[[#This Row],[INSURANCE_CIVIL_RESPONSIBILITY_CONTRACT]]</f>
        <v>NULL</v>
      </c>
      <c r="X107">
        <f>customer_bikes__3[[#This Row],[BIKE_PRICE]]</f>
        <v>1909.43</v>
      </c>
      <c r="Y107" t="str">
        <f>customer_bikes__3[[#This Row],[BIKE_BUYING_DATE]]</f>
        <v>2020-09-17</v>
      </c>
      <c r="Z107">
        <f>customer_bikes__3[[#This Row],[BILLING_GROUP]]</f>
        <v>1</v>
      </c>
      <c r="AA107" t="str">
        <f>customer_bikes__3[[#This Row],[GPS_ID]]</f>
        <v>-</v>
      </c>
      <c r="AB107" t="str">
        <f>customer_bikes__3[[#This Row],[LOCALISATION]]</f>
        <v>KAMEO</v>
      </c>
      <c r="AC107" t="str">
        <f>customer_bikes__3[[#This Row],[COMMENT_BILLING]]</f>
        <v>NULL</v>
      </c>
      <c r="AD107" t="str">
        <f>customer_bikes__3[[#This Row],[ADDRESS]]</f>
        <v>NULL</v>
      </c>
      <c r="AE107" t="str">
        <f>customer_bikes__3[[#This Row],[DISPLAY_GROUP]]</f>
        <v>1generic</v>
      </c>
      <c r="AG107">
        <f>customer_bikes__3[[#This Row],[TYPE]]</f>
        <v>368</v>
      </c>
      <c r="AH107">
        <f>customer_bikes__3[[#This Row],[ID_1]]</f>
        <v>12</v>
      </c>
      <c r="AI107" s="2">
        <f>customer_bikes__3[[#This Row],[HEU_MAJ]]</f>
        <v>44438.488877314812</v>
      </c>
      <c r="AJ107" s="2">
        <f>customer_bikes__3[[#This Row],[HEU_MAJ]]</f>
        <v>44438.488877314812</v>
      </c>
    </row>
    <row r="108" spans="1:36" x14ac:dyDescent="0.25">
      <c r="A108">
        <f>customer_bikes__3[[#This Row],[ID]]</f>
        <v>547</v>
      </c>
      <c r="B108" t="str">
        <f>customer_bikes__3[[#This Row],[FRAME_NUMBER]]</f>
        <v/>
      </c>
      <c r="C108" t="str">
        <f>customer_bikes__3[[#This Row],[SIZE]]</f>
        <v>L</v>
      </c>
      <c r="D108" t="str">
        <f>customer_bikes__3[[#This Row],[COLOR]]</f>
        <v>Noir</v>
      </c>
      <c r="E108" t="str">
        <f>customer_bikes__3[[#This Row],[CONTRACT_TYPE]]</f>
        <v>stock</v>
      </c>
      <c r="F108" t="str">
        <f>customer_bikes__3[[#This Row],[CONTRACT_START]]</f>
        <v>NULL</v>
      </c>
      <c r="G108" t="str">
        <f>customer_bikes__3[[#This Row],[CONTRACT_END]]</f>
        <v>NULL</v>
      </c>
      <c r="H108" t="str">
        <f>customer_bikes__3[[#This Row],[ESTIMATED_DELIVERY_DATE]]</f>
        <v>2021-07-26</v>
      </c>
      <c r="I108" t="str">
        <f>customer_bikes__3[[#This Row],[DELIVERY_DATE]]</f>
        <v>2021-07-07</v>
      </c>
      <c r="J108" t="str">
        <f>customer_bikes__3[[#This Row],[SELLING_DATE]]</f>
        <v>NULL</v>
      </c>
      <c r="K108" t="str">
        <f>customer_bikes__3[[#This Row],[MODEL]]</f>
        <v>WME 529</v>
      </c>
      <c r="L108" t="str">
        <f>customer_bikes__3[[#This Row],[FRAME_REFERENCE]]</f>
        <v>CC0211200000519</v>
      </c>
      <c r="M108" t="str">
        <f>customer_bikes__3[[#This Row],[BIKE_KEY_REFERENCE]]</f>
        <v/>
      </c>
      <c r="N108" t="str">
        <f>customer_bikes__3[[#This Row],[LOCKER_REFERENCE]]</f>
        <v>-</v>
      </c>
      <c r="O108" t="str">
        <f>customer_bikes__3[[#This Row],[PLATE_NUMBER]]</f>
        <v/>
      </c>
      <c r="P108" t="str">
        <f>customer_bikes__3[[#This Row],[BILLING_TYPE]]</f>
        <v>paid</v>
      </c>
      <c r="Q108" t="str">
        <f>customer_bikes__3[[#This Row],[LEASING_PRICE]]</f>
        <v>0</v>
      </c>
      <c r="R108">
        <f>customer_bikes__3[[#This Row],[SOLD_PRICE]]</f>
        <v>0</v>
      </c>
      <c r="S108" t="str">
        <f>customer_bikes__3[[#This Row],[STATUS]]</f>
        <v>OK</v>
      </c>
      <c r="T108" t="str">
        <f>customer_bikes__3[[#This Row],[INSURANCE]]</f>
        <v>N</v>
      </c>
      <c r="U108">
        <f>customer_bikes__3[[#This Row],[INSURANCE_INDIVIDUAL]]</f>
        <v>0</v>
      </c>
      <c r="V108">
        <f>customer_bikes__3[[#This Row],[INSURANCE_CIVIL_RESPONSIBILITY]]</f>
        <v>0</v>
      </c>
      <c r="W108" t="str">
        <f>customer_bikes__3[[#This Row],[INSURANCE_CIVIL_RESPONSIBILITY_CONTRACT]]</f>
        <v>NULL</v>
      </c>
      <c r="X108">
        <f>customer_bikes__3[[#This Row],[BIKE_PRICE]]</f>
        <v>1909.43</v>
      </c>
      <c r="Y108" t="str">
        <f>customer_bikes__3[[#This Row],[BIKE_BUYING_DATE]]</f>
        <v>2020-09-17</v>
      </c>
      <c r="Z108">
        <f>customer_bikes__3[[#This Row],[BILLING_GROUP]]</f>
        <v>1</v>
      </c>
      <c r="AA108" t="str">
        <f>customer_bikes__3[[#This Row],[GPS_ID]]</f>
        <v>-</v>
      </c>
      <c r="AB108" t="str">
        <f>customer_bikes__3[[#This Row],[LOCALISATION]]</f>
        <v>Sauveniere</v>
      </c>
      <c r="AC108" t="str">
        <f>customer_bikes__3[[#This Row],[COMMENT_BILLING]]</f>
        <v>NULL</v>
      </c>
      <c r="AD108" t="str">
        <f>customer_bikes__3[[#This Row],[ADDRESS]]</f>
        <v>NULL</v>
      </c>
      <c r="AE108" t="str">
        <f>customer_bikes__3[[#This Row],[DISPLAY_GROUP]]</f>
        <v>1generic</v>
      </c>
      <c r="AG108">
        <f>customer_bikes__3[[#This Row],[TYPE]]</f>
        <v>368</v>
      </c>
      <c r="AH108">
        <f>customer_bikes__3[[#This Row],[ID_1]]</f>
        <v>12</v>
      </c>
      <c r="AI108" s="2">
        <f>customer_bikes__3[[#This Row],[HEU_MAJ]]</f>
        <v>44434.777604166666</v>
      </c>
      <c r="AJ108" s="2">
        <f>customer_bikes__3[[#This Row],[HEU_MAJ]]</f>
        <v>44434.777604166666</v>
      </c>
    </row>
    <row r="109" spans="1:36" x14ac:dyDescent="0.25">
      <c r="A109">
        <f>customer_bikes__3[[#This Row],[ID]]</f>
        <v>548</v>
      </c>
      <c r="B109" t="str">
        <f>customer_bikes__3[[#This Row],[FRAME_NUMBER]]</f>
        <v/>
      </c>
      <c r="C109" t="str">
        <f>customer_bikes__3[[#This Row],[SIZE]]</f>
        <v>S</v>
      </c>
      <c r="D109" t="str">
        <f>customer_bikes__3[[#This Row],[COLOR]]</f>
        <v>Rouge</v>
      </c>
      <c r="E109" t="str">
        <f>customer_bikes__3[[#This Row],[CONTRACT_TYPE]]</f>
        <v>stock</v>
      </c>
      <c r="F109" t="str">
        <f>customer_bikes__3[[#This Row],[CONTRACT_START]]</f>
        <v>NULL</v>
      </c>
      <c r="G109" t="str">
        <f>customer_bikes__3[[#This Row],[CONTRACT_END]]</f>
        <v>NULL</v>
      </c>
      <c r="H109" t="str">
        <f>customer_bikes__3[[#This Row],[ESTIMATED_DELIVERY_DATE]]</f>
        <v>2021-08-30</v>
      </c>
      <c r="I109" t="str">
        <f>customer_bikes__3[[#This Row],[DELIVERY_DATE]]</f>
        <v>2021-06-21</v>
      </c>
      <c r="J109" t="str">
        <f>customer_bikes__3[[#This Row],[SELLING_DATE]]</f>
        <v>NULL</v>
      </c>
      <c r="K109" t="str">
        <f>customer_bikes__3[[#This Row],[MODEL]]</f>
        <v>Tanana Dry 6</v>
      </c>
      <c r="L109" t="str">
        <f>customer_bikes__3[[#This Row],[FRAME_REFERENCE]]</f>
        <v>KCR21000003484</v>
      </c>
      <c r="M109" t="str">
        <f>customer_bikes__3[[#This Row],[BIKE_KEY_REFERENCE]]</f>
        <v/>
      </c>
      <c r="N109" t="str">
        <f>customer_bikes__3[[#This Row],[LOCKER_REFERENCE]]</f>
        <v>-</v>
      </c>
      <c r="O109" t="str">
        <f>customer_bikes__3[[#This Row],[PLATE_NUMBER]]</f>
        <v/>
      </c>
      <c r="P109" t="str">
        <f>customer_bikes__3[[#This Row],[BILLING_TYPE]]</f>
        <v>paid</v>
      </c>
      <c r="Q109" t="str">
        <f>customer_bikes__3[[#This Row],[LEASING_PRICE]]</f>
        <v>0</v>
      </c>
      <c r="R109">
        <f>customer_bikes__3[[#This Row],[SOLD_PRICE]]</f>
        <v>0</v>
      </c>
      <c r="S109" t="str">
        <f>customer_bikes__3[[#This Row],[STATUS]]</f>
        <v>OK</v>
      </c>
      <c r="T109" t="str">
        <f>customer_bikes__3[[#This Row],[INSURANCE]]</f>
        <v>N</v>
      </c>
      <c r="U109">
        <f>customer_bikes__3[[#This Row],[INSURANCE_INDIVIDUAL]]</f>
        <v>0</v>
      </c>
      <c r="V109">
        <f>customer_bikes__3[[#This Row],[INSURANCE_CIVIL_RESPONSIBILITY]]</f>
        <v>0</v>
      </c>
      <c r="W109" t="str">
        <f>customer_bikes__3[[#This Row],[INSURANCE_CIVIL_RESPONSIBILITY_CONTRACT]]</f>
        <v>NULL</v>
      </c>
      <c r="X109">
        <f>customer_bikes__3[[#This Row],[BIKE_PRICE]]</f>
        <v>1657.5</v>
      </c>
      <c r="Y109" t="str">
        <f>customer_bikes__3[[#This Row],[BIKE_BUYING_DATE]]</f>
        <v>2020-11-12</v>
      </c>
      <c r="Z109">
        <f>customer_bikes__3[[#This Row],[BILLING_GROUP]]</f>
        <v>1</v>
      </c>
      <c r="AA109" t="str">
        <f>customer_bikes__3[[#This Row],[GPS_ID]]</f>
        <v>-</v>
      </c>
      <c r="AB109" t="str">
        <f>customer_bikes__3[[#This Row],[LOCALISATION]]</f>
        <v>Sauveniere</v>
      </c>
      <c r="AC109" t="str">
        <f>customer_bikes__3[[#This Row],[COMMENT_BILLING]]</f>
        <v>NULL</v>
      </c>
      <c r="AD109" t="str">
        <f>customer_bikes__3[[#This Row],[ADDRESS]]</f>
        <v>NULL</v>
      </c>
      <c r="AE109" t="str">
        <f>customer_bikes__3[[#This Row],[DISPLAY_GROUP]]</f>
        <v>1generic</v>
      </c>
      <c r="AG109">
        <f>customer_bikes__3[[#This Row],[TYPE]]</f>
        <v>522</v>
      </c>
      <c r="AH109">
        <f>customer_bikes__3[[#This Row],[ID_1]]</f>
        <v>12</v>
      </c>
      <c r="AI109" s="2">
        <f>customer_bikes__3[[#This Row],[HEU_MAJ]]</f>
        <v>44434.772314814814</v>
      </c>
      <c r="AJ109" s="2">
        <f>customer_bikes__3[[#This Row],[HEU_MAJ]]</f>
        <v>44434.772314814814</v>
      </c>
    </row>
    <row r="110" spans="1:36" x14ac:dyDescent="0.25">
      <c r="A110">
        <f>customer_bikes__3[[#This Row],[ID]]</f>
        <v>549</v>
      </c>
      <c r="B110" t="str">
        <f>customer_bikes__3[[#This Row],[FRAME_NUMBER]]</f>
        <v/>
      </c>
      <c r="C110" t="str">
        <f>customer_bikes__3[[#This Row],[SIZE]]</f>
        <v>S</v>
      </c>
      <c r="D110" t="str">
        <f>customer_bikes__3[[#This Row],[COLOR]]</f>
        <v>Rouge</v>
      </c>
      <c r="E110" t="str">
        <f>customer_bikes__3[[#This Row],[CONTRACT_TYPE]]</f>
        <v>stock</v>
      </c>
      <c r="F110" t="str">
        <f>customer_bikes__3[[#This Row],[CONTRACT_START]]</f>
        <v>NULL</v>
      </c>
      <c r="G110" t="str">
        <f>customer_bikes__3[[#This Row],[CONTRACT_END]]</f>
        <v>NULL</v>
      </c>
      <c r="H110" t="str">
        <f>customer_bikes__3[[#This Row],[ESTIMATED_DELIVERY_DATE]]</f>
        <v>2021-08-30</v>
      </c>
      <c r="I110" t="str">
        <f>customer_bikes__3[[#This Row],[DELIVERY_DATE]]</f>
        <v>2021-06-18</v>
      </c>
      <c r="J110" t="str">
        <f>customer_bikes__3[[#This Row],[SELLING_DATE]]</f>
        <v>NULL</v>
      </c>
      <c r="K110" t="str">
        <f>customer_bikes__3[[#This Row],[MODEL]]</f>
        <v>Tanana Dry 6</v>
      </c>
      <c r="L110" t="str">
        <f>customer_bikes__3[[#This Row],[FRAME_REFERENCE]]</f>
        <v>KCR21000003856</v>
      </c>
      <c r="M110" t="str">
        <f>customer_bikes__3[[#This Row],[BIKE_KEY_REFERENCE]]</f>
        <v/>
      </c>
      <c r="N110" t="str">
        <f>customer_bikes__3[[#This Row],[LOCKER_REFERENCE]]</f>
        <v>-</v>
      </c>
      <c r="O110" t="str">
        <f>customer_bikes__3[[#This Row],[PLATE_NUMBER]]</f>
        <v/>
      </c>
      <c r="P110" t="str">
        <f>customer_bikes__3[[#This Row],[BILLING_TYPE]]</f>
        <v>paid</v>
      </c>
      <c r="Q110" t="str">
        <f>customer_bikes__3[[#This Row],[LEASING_PRICE]]</f>
        <v>0</v>
      </c>
      <c r="R110">
        <f>customer_bikes__3[[#This Row],[SOLD_PRICE]]</f>
        <v>0</v>
      </c>
      <c r="S110" t="str">
        <f>customer_bikes__3[[#This Row],[STATUS]]</f>
        <v>OK</v>
      </c>
      <c r="T110" t="str">
        <f>customer_bikes__3[[#This Row],[INSURANCE]]</f>
        <v>N</v>
      </c>
      <c r="U110">
        <f>customer_bikes__3[[#This Row],[INSURANCE_INDIVIDUAL]]</f>
        <v>0</v>
      </c>
      <c r="V110">
        <f>customer_bikes__3[[#This Row],[INSURANCE_CIVIL_RESPONSIBILITY]]</f>
        <v>0</v>
      </c>
      <c r="W110" t="str">
        <f>customer_bikes__3[[#This Row],[INSURANCE_CIVIL_RESPONSIBILITY_CONTRACT]]</f>
        <v>NULL</v>
      </c>
      <c r="X110">
        <f>customer_bikes__3[[#This Row],[BIKE_PRICE]]</f>
        <v>1657.5</v>
      </c>
      <c r="Y110" t="str">
        <f>customer_bikes__3[[#This Row],[BIKE_BUYING_DATE]]</f>
        <v>2020-11-12</v>
      </c>
      <c r="Z110">
        <f>customer_bikes__3[[#This Row],[BILLING_GROUP]]</f>
        <v>1</v>
      </c>
      <c r="AA110" t="str">
        <f>customer_bikes__3[[#This Row],[GPS_ID]]</f>
        <v>-</v>
      </c>
      <c r="AB110" t="str">
        <f>customer_bikes__3[[#This Row],[LOCALISATION]]</f>
        <v>Sauveniere</v>
      </c>
      <c r="AC110" t="str">
        <f>customer_bikes__3[[#This Row],[COMMENT_BILLING]]</f>
        <v>NULL</v>
      </c>
      <c r="AD110" t="str">
        <f>customer_bikes__3[[#This Row],[ADDRESS]]</f>
        <v>NULL</v>
      </c>
      <c r="AE110" t="str">
        <f>customer_bikes__3[[#This Row],[DISPLAY_GROUP]]</f>
        <v>1generic</v>
      </c>
      <c r="AG110">
        <f>customer_bikes__3[[#This Row],[TYPE]]</f>
        <v>522</v>
      </c>
      <c r="AH110">
        <f>customer_bikes__3[[#This Row],[ID_1]]</f>
        <v>12</v>
      </c>
      <c r="AI110" s="2">
        <f>customer_bikes__3[[#This Row],[HEU_MAJ]]</f>
        <v>44434.774398148147</v>
      </c>
      <c r="AJ110" s="2">
        <f>customer_bikes__3[[#This Row],[HEU_MAJ]]</f>
        <v>44434.774398148147</v>
      </c>
    </row>
    <row r="111" spans="1:36" x14ac:dyDescent="0.25">
      <c r="A111">
        <f>customer_bikes__3[[#This Row],[ID]]</f>
        <v>551</v>
      </c>
      <c r="B111" t="str">
        <f>customer_bikes__3[[#This Row],[FRAME_NUMBER]]</f>
        <v/>
      </c>
      <c r="C111" t="str">
        <f>customer_bikes__3[[#This Row],[SIZE]]</f>
        <v>M</v>
      </c>
      <c r="D111" t="str">
        <f>customer_bikes__3[[#This Row],[COLOR]]</f>
        <v>Rouge</v>
      </c>
      <c r="E111" t="str">
        <f>customer_bikes__3[[#This Row],[CONTRACT_TYPE]]</f>
        <v>stock</v>
      </c>
      <c r="F111" t="str">
        <f>customer_bikes__3[[#This Row],[CONTRACT_START]]</f>
        <v>NULL</v>
      </c>
      <c r="G111" t="str">
        <f>customer_bikes__3[[#This Row],[CONTRACT_END]]</f>
        <v>NULL</v>
      </c>
      <c r="H111" t="str">
        <f>customer_bikes__3[[#This Row],[ESTIMATED_DELIVERY_DATE]]</f>
        <v>2021-08-30</v>
      </c>
      <c r="I111" t="str">
        <f>customer_bikes__3[[#This Row],[DELIVERY_DATE]]</f>
        <v>2021-06-18</v>
      </c>
      <c r="J111" t="str">
        <f>customer_bikes__3[[#This Row],[SELLING_DATE]]</f>
        <v>NULL</v>
      </c>
      <c r="K111" t="str">
        <f>customer_bikes__3[[#This Row],[MODEL]]</f>
        <v>Tanana Dry 6</v>
      </c>
      <c r="L111" t="str">
        <f>customer_bikes__3[[#This Row],[FRAME_REFERENCE]]</f>
        <v>KCR21000003587</v>
      </c>
      <c r="M111" t="str">
        <f>customer_bikes__3[[#This Row],[BIKE_KEY_REFERENCE]]</f>
        <v/>
      </c>
      <c r="N111" t="str">
        <f>customer_bikes__3[[#This Row],[LOCKER_REFERENCE]]</f>
        <v>-6054V</v>
      </c>
      <c r="O111" t="str">
        <f>customer_bikes__3[[#This Row],[PLATE_NUMBER]]</f>
        <v/>
      </c>
      <c r="P111" t="str">
        <f>customer_bikes__3[[#This Row],[BILLING_TYPE]]</f>
        <v>paid</v>
      </c>
      <c r="Q111" t="str">
        <f>customer_bikes__3[[#This Row],[LEASING_PRICE]]</f>
        <v>0</v>
      </c>
      <c r="R111">
        <f>customer_bikes__3[[#This Row],[SOLD_PRICE]]</f>
        <v>0</v>
      </c>
      <c r="S111" t="str">
        <f>customer_bikes__3[[#This Row],[STATUS]]</f>
        <v>OK</v>
      </c>
      <c r="T111" t="str">
        <f>customer_bikes__3[[#This Row],[INSURANCE]]</f>
        <v>N</v>
      </c>
      <c r="U111">
        <f>customer_bikes__3[[#This Row],[INSURANCE_INDIVIDUAL]]</f>
        <v>0</v>
      </c>
      <c r="V111">
        <f>customer_bikes__3[[#This Row],[INSURANCE_CIVIL_RESPONSIBILITY]]</f>
        <v>0</v>
      </c>
      <c r="W111" t="str">
        <f>customer_bikes__3[[#This Row],[INSURANCE_CIVIL_RESPONSIBILITY_CONTRACT]]</f>
        <v>NULL</v>
      </c>
      <c r="X111">
        <f>customer_bikes__3[[#This Row],[BIKE_PRICE]]</f>
        <v>1657.5</v>
      </c>
      <c r="Y111" t="str">
        <f>customer_bikes__3[[#This Row],[BIKE_BUYING_DATE]]</f>
        <v>2020-11-12</v>
      </c>
      <c r="Z111">
        <f>customer_bikes__3[[#This Row],[BILLING_GROUP]]</f>
        <v>1</v>
      </c>
      <c r="AA111" t="str">
        <f>customer_bikes__3[[#This Row],[GPS_ID]]</f>
        <v>-</v>
      </c>
      <c r="AB111" t="str">
        <f>customer_bikes__3[[#This Row],[LOCALISATION]]</f>
        <v>KAMEO</v>
      </c>
      <c r="AC111" t="str">
        <f>customer_bikes__3[[#This Row],[COMMENT_BILLING]]</f>
        <v>NULL</v>
      </c>
      <c r="AD111" t="str">
        <f>customer_bikes__3[[#This Row],[ADDRESS]]</f>
        <v>NULL</v>
      </c>
      <c r="AE111" t="str">
        <f>customer_bikes__3[[#This Row],[DISPLAY_GROUP]]</f>
        <v>1generic</v>
      </c>
      <c r="AG111">
        <f>customer_bikes__3[[#This Row],[TYPE]]</f>
        <v>522</v>
      </c>
      <c r="AH111">
        <f>customer_bikes__3[[#This Row],[ID_1]]</f>
        <v>12</v>
      </c>
      <c r="AI111" s="2">
        <f>customer_bikes__3[[#This Row],[HEU_MAJ]]</f>
        <v>44524.595092592594</v>
      </c>
      <c r="AJ111" s="2">
        <f>customer_bikes__3[[#This Row],[HEU_MAJ]]</f>
        <v>44524.595092592594</v>
      </c>
    </row>
    <row r="112" spans="1:36" x14ac:dyDescent="0.25">
      <c r="A112">
        <f>customer_bikes__3[[#This Row],[ID]]</f>
        <v>552</v>
      </c>
      <c r="B112" t="str">
        <f>customer_bikes__3[[#This Row],[FRAME_NUMBER]]</f>
        <v/>
      </c>
      <c r="C112" t="str">
        <f>customer_bikes__3[[#This Row],[SIZE]]</f>
        <v>M</v>
      </c>
      <c r="D112" t="str">
        <f>customer_bikes__3[[#This Row],[COLOR]]</f>
        <v>Rouge</v>
      </c>
      <c r="E112" t="str">
        <f>customer_bikes__3[[#This Row],[CONTRACT_TYPE]]</f>
        <v>stock</v>
      </c>
      <c r="F112" t="str">
        <f>customer_bikes__3[[#This Row],[CONTRACT_START]]</f>
        <v>NULL</v>
      </c>
      <c r="G112" t="str">
        <f>customer_bikes__3[[#This Row],[CONTRACT_END]]</f>
        <v>NULL</v>
      </c>
      <c r="H112" t="str">
        <f>customer_bikes__3[[#This Row],[ESTIMATED_DELIVERY_DATE]]</f>
        <v>2021-08-30</v>
      </c>
      <c r="I112" t="str">
        <f>customer_bikes__3[[#This Row],[DELIVERY_DATE]]</f>
        <v>2021-06-18</v>
      </c>
      <c r="J112" t="str">
        <f>customer_bikes__3[[#This Row],[SELLING_DATE]]</f>
        <v>NULL</v>
      </c>
      <c r="K112" t="str">
        <f>customer_bikes__3[[#This Row],[MODEL]]</f>
        <v>Tanana Dry 6</v>
      </c>
      <c r="L112" t="str">
        <f>customer_bikes__3[[#This Row],[FRAME_REFERENCE]]</f>
        <v>KCR21000004607</v>
      </c>
      <c r="M112" t="str">
        <f>customer_bikes__3[[#This Row],[BIKE_KEY_REFERENCE]]</f>
        <v/>
      </c>
      <c r="N112" t="str">
        <f>customer_bikes__3[[#This Row],[LOCKER_REFERENCE]]</f>
        <v>-</v>
      </c>
      <c r="O112" t="str">
        <f>customer_bikes__3[[#This Row],[PLATE_NUMBER]]</f>
        <v/>
      </c>
      <c r="P112" t="str">
        <f>customer_bikes__3[[#This Row],[BILLING_TYPE]]</f>
        <v>paid</v>
      </c>
      <c r="Q112" t="str">
        <f>customer_bikes__3[[#This Row],[LEASING_PRICE]]</f>
        <v>0</v>
      </c>
      <c r="R112">
        <f>customer_bikes__3[[#This Row],[SOLD_PRICE]]</f>
        <v>0</v>
      </c>
      <c r="S112" t="str">
        <f>customer_bikes__3[[#This Row],[STATUS]]</f>
        <v>OK</v>
      </c>
      <c r="T112" t="str">
        <f>customer_bikes__3[[#This Row],[INSURANCE]]</f>
        <v>N</v>
      </c>
      <c r="U112">
        <f>customer_bikes__3[[#This Row],[INSURANCE_INDIVIDUAL]]</f>
        <v>0</v>
      </c>
      <c r="V112">
        <f>customer_bikes__3[[#This Row],[INSURANCE_CIVIL_RESPONSIBILITY]]</f>
        <v>0</v>
      </c>
      <c r="W112" t="str">
        <f>customer_bikes__3[[#This Row],[INSURANCE_CIVIL_RESPONSIBILITY_CONTRACT]]</f>
        <v>NULL</v>
      </c>
      <c r="X112">
        <f>customer_bikes__3[[#This Row],[BIKE_PRICE]]</f>
        <v>1657.5</v>
      </c>
      <c r="Y112" t="str">
        <f>customer_bikes__3[[#This Row],[BIKE_BUYING_DATE]]</f>
        <v>2020-11-12</v>
      </c>
      <c r="Z112">
        <f>customer_bikes__3[[#This Row],[BILLING_GROUP]]</f>
        <v>1</v>
      </c>
      <c r="AA112" t="str">
        <f>customer_bikes__3[[#This Row],[GPS_ID]]</f>
        <v>-</v>
      </c>
      <c r="AB112" t="str">
        <f>customer_bikes__3[[#This Row],[LOCALISATION]]</f>
        <v>Sauveniere</v>
      </c>
      <c r="AC112" t="str">
        <f>customer_bikes__3[[#This Row],[COMMENT_BILLING]]</f>
        <v>NULL</v>
      </c>
      <c r="AD112" t="str">
        <f>customer_bikes__3[[#This Row],[ADDRESS]]</f>
        <v>NULL</v>
      </c>
      <c r="AE112" t="str">
        <f>customer_bikes__3[[#This Row],[DISPLAY_GROUP]]</f>
        <v>1generic</v>
      </c>
      <c r="AG112">
        <f>customer_bikes__3[[#This Row],[TYPE]]</f>
        <v>522</v>
      </c>
      <c r="AH112">
        <f>customer_bikes__3[[#This Row],[ID_1]]</f>
        <v>12</v>
      </c>
      <c r="AI112" s="2">
        <f>customer_bikes__3[[#This Row],[HEU_MAJ]]</f>
        <v>44434.773182870369</v>
      </c>
      <c r="AJ112" s="2">
        <f>customer_bikes__3[[#This Row],[HEU_MAJ]]</f>
        <v>44434.773182870369</v>
      </c>
    </row>
    <row r="113" spans="1:36" x14ac:dyDescent="0.25">
      <c r="A113">
        <f>customer_bikes__3[[#This Row],[ID]]</f>
        <v>553</v>
      </c>
      <c r="B113" t="str">
        <f>customer_bikes__3[[#This Row],[FRAME_NUMBER]]</f>
        <v/>
      </c>
      <c r="C113" t="str">
        <f>customer_bikes__3[[#This Row],[SIZE]]</f>
        <v>S</v>
      </c>
      <c r="D113" t="str">
        <f>customer_bikes__3[[#This Row],[COLOR]]</f>
        <v>Rouge</v>
      </c>
      <c r="E113" t="str">
        <f>customer_bikes__3[[#This Row],[CONTRACT_TYPE]]</f>
        <v>stock</v>
      </c>
      <c r="F113" t="str">
        <f>customer_bikes__3[[#This Row],[CONTRACT_START]]</f>
        <v>NULL</v>
      </c>
      <c r="G113" t="str">
        <f>customer_bikes__3[[#This Row],[CONTRACT_END]]</f>
        <v>NULL</v>
      </c>
      <c r="H113" t="str">
        <f>customer_bikes__3[[#This Row],[ESTIMATED_DELIVERY_DATE]]</f>
        <v>2021-08-18</v>
      </c>
      <c r="I113" t="str">
        <f>customer_bikes__3[[#This Row],[DELIVERY_DATE]]</f>
        <v>2021-06-18</v>
      </c>
      <c r="J113" t="str">
        <f>customer_bikes__3[[#This Row],[SELLING_DATE]]</f>
        <v>NULL</v>
      </c>
      <c r="K113" t="str">
        <f>customer_bikes__3[[#This Row],[MODEL]]</f>
        <v>Tanana Dry 6</v>
      </c>
      <c r="L113" t="str">
        <f>customer_bikes__3[[#This Row],[FRAME_REFERENCE]]</f>
        <v>KCR21000003375</v>
      </c>
      <c r="M113" t="str">
        <f>customer_bikes__3[[#This Row],[BIKE_KEY_REFERENCE]]</f>
        <v/>
      </c>
      <c r="N113" t="str">
        <f>customer_bikes__3[[#This Row],[LOCKER_REFERENCE]]</f>
        <v>-</v>
      </c>
      <c r="O113" t="str">
        <f>customer_bikes__3[[#This Row],[PLATE_NUMBER]]</f>
        <v/>
      </c>
      <c r="P113" t="str">
        <f>customer_bikes__3[[#This Row],[BILLING_TYPE]]</f>
        <v>paid</v>
      </c>
      <c r="Q113" t="str">
        <f>customer_bikes__3[[#This Row],[LEASING_PRICE]]</f>
        <v>0</v>
      </c>
      <c r="R113">
        <f>customer_bikes__3[[#This Row],[SOLD_PRICE]]</f>
        <v>0</v>
      </c>
      <c r="S113" t="str">
        <f>customer_bikes__3[[#This Row],[STATUS]]</f>
        <v>OK</v>
      </c>
      <c r="T113" t="str">
        <f>customer_bikes__3[[#This Row],[INSURANCE]]</f>
        <v>N</v>
      </c>
      <c r="U113">
        <f>customer_bikes__3[[#This Row],[INSURANCE_INDIVIDUAL]]</f>
        <v>0</v>
      </c>
      <c r="V113">
        <f>customer_bikes__3[[#This Row],[INSURANCE_CIVIL_RESPONSIBILITY]]</f>
        <v>0</v>
      </c>
      <c r="W113" t="str">
        <f>customer_bikes__3[[#This Row],[INSURANCE_CIVIL_RESPONSIBILITY_CONTRACT]]</f>
        <v>NULL</v>
      </c>
      <c r="X113">
        <f>customer_bikes__3[[#This Row],[BIKE_PRICE]]</f>
        <v>1657.5</v>
      </c>
      <c r="Y113" t="str">
        <f>customer_bikes__3[[#This Row],[BIKE_BUYING_DATE]]</f>
        <v>2020-11-12</v>
      </c>
      <c r="Z113">
        <f>customer_bikes__3[[#This Row],[BILLING_GROUP]]</f>
        <v>1</v>
      </c>
      <c r="AA113" t="str">
        <f>customer_bikes__3[[#This Row],[GPS_ID]]</f>
        <v>-</v>
      </c>
      <c r="AB113" t="str">
        <f>customer_bikes__3[[#This Row],[LOCALISATION]]</f>
        <v>Sauveniere</v>
      </c>
      <c r="AC113" t="str">
        <f>customer_bikes__3[[#This Row],[COMMENT_BILLING]]</f>
        <v>NULL</v>
      </c>
      <c r="AD113" t="str">
        <f>customer_bikes__3[[#This Row],[ADDRESS]]</f>
        <v>NULL</v>
      </c>
      <c r="AE113" t="str">
        <f>customer_bikes__3[[#This Row],[DISPLAY_GROUP]]</f>
        <v>1generic</v>
      </c>
      <c r="AG113">
        <f>customer_bikes__3[[#This Row],[TYPE]]</f>
        <v>521</v>
      </c>
      <c r="AH113">
        <f>customer_bikes__3[[#This Row],[ID_1]]</f>
        <v>12</v>
      </c>
      <c r="AI113" s="2">
        <f>customer_bikes__3[[#This Row],[HEU_MAJ]]</f>
        <v>44365.718032407407</v>
      </c>
      <c r="AJ113" s="2">
        <f>customer_bikes__3[[#This Row],[HEU_MAJ]]</f>
        <v>44365.718032407407</v>
      </c>
    </row>
    <row r="114" spans="1:36" x14ac:dyDescent="0.25">
      <c r="A114">
        <f>customer_bikes__3[[#This Row],[ID]]</f>
        <v>554</v>
      </c>
      <c r="B114" t="str">
        <f>customer_bikes__3[[#This Row],[FRAME_NUMBER]]</f>
        <v/>
      </c>
      <c r="C114" t="str">
        <f>customer_bikes__3[[#This Row],[SIZE]]</f>
        <v>S</v>
      </c>
      <c r="D114" t="str">
        <f>customer_bikes__3[[#This Row],[COLOR]]</f>
        <v>Rouge</v>
      </c>
      <c r="E114" t="str">
        <f>customer_bikes__3[[#This Row],[CONTRACT_TYPE]]</f>
        <v>stock</v>
      </c>
      <c r="F114" t="str">
        <f>customer_bikes__3[[#This Row],[CONTRACT_START]]</f>
        <v>NULL</v>
      </c>
      <c r="G114" t="str">
        <f>customer_bikes__3[[#This Row],[CONTRACT_END]]</f>
        <v>NULL</v>
      </c>
      <c r="H114" t="str">
        <f>customer_bikes__3[[#This Row],[ESTIMATED_DELIVERY_DATE]]</f>
        <v>2021-08-18</v>
      </c>
      <c r="I114" t="str">
        <f>customer_bikes__3[[#This Row],[DELIVERY_DATE]]</f>
        <v>2021-06-18</v>
      </c>
      <c r="J114" t="str">
        <f>customer_bikes__3[[#This Row],[SELLING_DATE]]</f>
        <v>NULL</v>
      </c>
      <c r="K114" t="str">
        <f>customer_bikes__3[[#This Row],[MODEL]]</f>
        <v>Tanana Dry 6</v>
      </c>
      <c r="L114" t="str">
        <f>customer_bikes__3[[#This Row],[FRAME_REFERENCE]]</f>
        <v>KCR21000003382</v>
      </c>
      <c r="M114" t="str">
        <f>customer_bikes__3[[#This Row],[BIKE_KEY_REFERENCE]]</f>
        <v/>
      </c>
      <c r="N114" t="str">
        <f>customer_bikes__3[[#This Row],[LOCKER_REFERENCE]]</f>
        <v>-</v>
      </c>
      <c r="O114" t="str">
        <f>customer_bikes__3[[#This Row],[PLATE_NUMBER]]</f>
        <v/>
      </c>
      <c r="P114" t="str">
        <f>customer_bikes__3[[#This Row],[BILLING_TYPE]]</f>
        <v>paid</v>
      </c>
      <c r="Q114" t="str">
        <f>customer_bikes__3[[#This Row],[LEASING_PRICE]]</f>
        <v>0</v>
      </c>
      <c r="R114">
        <f>customer_bikes__3[[#This Row],[SOLD_PRICE]]</f>
        <v>0</v>
      </c>
      <c r="S114" t="str">
        <f>customer_bikes__3[[#This Row],[STATUS]]</f>
        <v>OK</v>
      </c>
      <c r="T114" t="str">
        <f>customer_bikes__3[[#This Row],[INSURANCE]]</f>
        <v>N</v>
      </c>
      <c r="U114">
        <f>customer_bikes__3[[#This Row],[INSURANCE_INDIVIDUAL]]</f>
        <v>0</v>
      </c>
      <c r="V114">
        <f>customer_bikes__3[[#This Row],[INSURANCE_CIVIL_RESPONSIBILITY]]</f>
        <v>0</v>
      </c>
      <c r="W114" t="str">
        <f>customer_bikes__3[[#This Row],[INSURANCE_CIVIL_RESPONSIBILITY_CONTRACT]]</f>
        <v>NULL</v>
      </c>
      <c r="X114">
        <f>customer_bikes__3[[#This Row],[BIKE_PRICE]]</f>
        <v>1657.5</v>
      </c>
      <c r="Y114" t="str">
        <f>customer_bikes__3[[#This Row],[BIKE_BUYING_DATE]]</f>
        <v>2020-11-12</v>
      </c>
      <c r="Z114">
        <f>customer_bikes__3[[#This Row],[BILLING_GROUP]]</f>
        <v>1</v>
      </c>
      <c r="AA114" t="str">
        <f>customer_bikes__3[[#This Row],[GPS_ID]]</f>
        <v>-</v>
      </c>
      <c r="AB114" t="str">
        <f>customer_bikes__3[[#This Row],[LOCALISATION]]</f>
        <v>Sauveniere</v>
      </c>
      <c r="AC114" t="str">
        <f>customer_bikes__3[[#This Row],[COMMENT_BILLING]]</f>
        <v>NULL</v>
      </c>
      <c r="AD114" t="str">
        <f>customer_bikes__3[[#This Row],[ADDRESS]]</f>
        <v>NULL</v>
      </c>
      <c r="AE114" t="str">
        <f>customer_bikes__3[[#This Row],[DISPLAY_GROUP]]</f>
        <v>1generic</v>
      </c>
      <c r="AG114">
        <f>customer_bikes__3[[#This Row],[TYPE]]</f>
        <v>521</v>
      </c>
      <c r="AH114">
        <f>customer_bikes__3[[#This Row],[ID_1]]</f>
        <v>12</v>
      </c>
      <c r="AI114" s="2">
        <f>customer_bikes__3[[#This Row],[HEU_MAJ]]</f>
        <v>44365.721122685187</v>
      </c>
      <c r="AJ114" s="2">
        <f>customer_bikes__3[[#This Row],[HEU_MAJ]]</f>
        <v>44365.721122685187</v>
      </c>
    </row>
    <row r="115" spans="1:36" x14ac:dyDescent="0.25">
      <c r="A115">
        <f>customer_bikes__3[[#This Row],[ID]]</f>
        <v>555</v>
      </c>
      <c r="B115" t="str">
        <f>customer_bikes__3[[#This Row],[FRAME_NUMBER]]</f>
        <v/>
      </c>
      <c r="C115" t="str">
        <f>customer_bikes__3[[#This Row],[SIZE]]</f>
        <v>S</v>
      </c>
      <c r="D115" t="str">
        <f>customer_bikes__3[[#This Row],[COLOR]]</f>
        <v>Rouge</v>
      </c>
      <c r="E115" t="str">
        <f>customer_bikes__3[[#This Row],[CONTRACT_TYPE]]</f>
        <v>stock</v>
      </c>
      <c r="F115" t="str">
        <f>customer_bikes__3[[#This Row],[CONTRACT_START]]</f>
        <v>NULL</v>
      </c>
      <c r="G115" t="str">
        <f>customer_bikes__3[[#This Row],[CONTRACT_END]]</f>
        <v>NULL</v>
      </c>
      <c r="H115" t="str">
        <f>customer_bikes__3[[#This Row],[ESTIMATED_DELIVERY_DATE]]</f>
        <v>2021-08-18</v>
      </c>
      <c r="I115" t="str">
        <f>customer_bikes__3[[#This Row],[DELIVERY_DATE]]</f>
        <v>2021-06-18</v>
      </c>
      <c r="J115" t="str">
        <f>customer_bikes__3[[#This Row],[SELLING_DATE]]</f>
        <v>NULL</v>
      </c>
      <c r="K115" t="str">
        <f>customer_bikes__3[[#This Row],[MODEL]]</f>
        <v>Tanana Dry 6</v>
      </c>
      <c r="L115" t="str">
        <f>customer_bikes__3[[#This Row],[FRAME_REFERENCE]]</f>
        <v>KCR21000003683</v>
      </c>
      <c r="M115" t="str">
        <f>customer_bikes__3[[#This Row],[BIKE_KEY_REFERENCE]]</f>
        <v/>
      </c>
      <c r="N115" t="str">
        <f>customer_bikes__3[[#This Row],[LOCKER_REFERENCE]]</f>
        <v>-</v>
      </c>
      <c r="O115" t="str">
        <f>customer_bikes__3[[#This Row],[PLATE_NUMBER]]</f>
        <v/>
      </c>
      <c r="P115" t="str">
        <f>customer_bikes__3[[#This Row],[BILLING_TYPE]]</f>
        <v>paid</v>
      </c>
      <c r="Q115" t="str">
        <f>customer_bikes__3[[#This Row],[LEASING_PRICE]]</f>
        <v>0</v>
      </c>
      <c r="R115">
        <f>customer_bikes__3[[#This Row],[SOLD_PRICE]]</f>
        <v>0</v>
      </c>
      <c r="S115" t="str">
        <f>customer_bikes__3[[#This Row],[STATUS]]</f>
        <v>OK</v>
      </c>
      <c r="T115" t="str">
        <f>customer_bikes__3[[#This Row],[INSURANCE]]</f>
        <v>N</v>
      </c>
      <c r="U115">
        <f>customer_bikes__3[[#This Row],[INSURANCE_INDIVIDUAL]]</f>
        <v>0</v>
      </c>
      <c r="V115">
        <f>customer_bikes__3[[#This Row],[INSURANCE_CIVIL_RESPONSIBILITY]]</f>
        <v>0</v>
      </c>
      <c r="W115" t="str">
        <f>customer_bikes__3[[#This Row],[INSURANCE_CIVIL_RESPONSIBILITY_CONTRACT]]</f>
        <v>NULL</v>
      </c>
      <c r="X115">
        <f>customer_bikes__3[[#This Row],[BIKE_PRICE]]</f>
        <v>1657.5</v>
      </c>
      <c r="Y115" t="str">
        <f>customer_bikes__3[[#This Row],[BIKE_BUYING_DATE]]</f>
        <v>2020-11-12</v>
      </c>
      <c r="Z115">
        <f>customer_bikes__3[[#This Row],[BILLING_GROUP]]</f>
        <v>1</v>
      </c>
      <c r="AA115" t="str">
        <f>customer_bikes__3[[#This Row],[GPS_ID]]</f>
        <v>-</v>
      </c>
      <c r="AB115" t="str">
        <f>customer_bikes__3[[#This Row],[LOCALISATION]]</f>
        <v>Sauveniere</v>
      </c>
      <c r="AC115" t="str">
        <f>customer_bikes__3[[#This Row],[COMMENT_BILLING]]</f>
        <v>NULL</v>
      </c>
      <c r="AD115" t="str">
        <f>customer_bikes__3[[#This Row],[ADDRESS]]</f>
        <v>NULL</v>
      </c>
      <c r="AE115" t="str">
        <f>customer_bikes__3[[#This Row],[DISPLAY_GROUP]]</f>
        <v>1generic</v>
      </c>
      <c r="AG115">
        <f>customer_bikes__3[[#This Row],[TYPE]]</f>
        <v>521</v>
      </c>
      <c r="AH115">
        <f>customer_bikes__3[[#This Row],[ID_1]]</f>
        <v>12</v>
      </c>
      <c r="AI115" s="2">
        <f>customer_bikes__3[[#This Row],[HEU_MAJ]]</f>
        <v>44434.772789351853</v>
      </c>
      <c r="AJ115" s="2">
        <f>customer_bikes__3[[#This Row],[HEU_MAJ]]</f>
        <v>44434.772789351853</v>
      </c>
    </row>
    <row r="116" spans="1:36" x14ac:dyDescent="0.25">
      <c r="A116">
        <f>customer_bikes__3[[#This Row],[ID]]</f>
        <v>556</v>
      </c>
      <c r="B116" t="str">
        <f>customer_bikes__3[[#This Row],[FRAME_NUMBER]]</f>
        <v/>
      </c>
      <c r="C116" t="str">
        <f>customer_bikes__3[[#This Row],[SIZE]]</f>
        <v>M</v>
      </c>
      <c r="D116" t="str">
        <f>customer_bikes__3[[#This Row],[COLOR]]</f>
        <v>Rouge</v>
      </c>
      <c r="E116" t="str">
        <f>customer_bikes__3[[#This Row],[CONTRACT_TYPE]]</f>
        <v>stock</v>
      </c>
      <c r="F116" t="str">
        <f>customer_bikes__3[[#This Row],[CONTRACT_START]]</f>
        <v>NULL</v>
      </c>
      <c r="G116" t="str">
        <f>customer_bikes__3[[#This Row],[CONTRACT_END]]</f>
        <v>NULL</v>
      </c>
      <c r="H116" t="str">
        <f>customer_bikes__3[[#This Row],[ESTIMATED_DELIVERY_DATE]]</f>
        <v>2021-08-18</v>
      </c>
      <c r="I116" t="str">
        <f>customer_bikes__3[[#This Row],[DELIVERY_DATE]]</f>
        <v>2021-06-18</v>
      </c>
      <c r="J116" t="str">
        <f>customer_bikes__3[[#This Row],[SELLING_DATE]]</f>
        <v>NULL</v>
      </c>
      <c r="K116" t="str">
        <f>customer_bikes__3[[#This Row],[MODEL]]</f>
        <v>Tanana Dry 6</v>
      </c>
      <c r="L116" t="str">
        <f>customer_bikes__3[[#This Row],[FRAME_REFERENCE]]</f>
        <v>KCR21000003587</v>
      </c>
      <c r="M116" t="str">
        <f>customer_bikes__3[[#This Row],[BIKE_KEY_REFERENCE]]</f>
        <v/>
      </c>
      <c r="N116" t="str">
        <f>customer_bikes__3[[#This Row],[LOCKER_REFERENCE]]</f>
        <v>-</v>
      </c>
      <c r="O116" t="str">
        <f>customer_bikes__3[[#This Row],[PLATE_NUMBER]]</f>
        <v/>
      </c>
      <c r="P116" t="str">
        <f>customer_bikes__3[[#This Row],[BILLING_TYPE]]</f>
        <v>paid</v>
      </c>
      <c r="Q116" t="str">
        <f>customer_bikes__3[[#This Row],[LEASING_PRICE]]</f>
        <v>0</v>
      </c>
      <c r="R116">
        <f>customer_bikes__3[[#This Row],[SOLD_PRICE]]</f>
        <v>0</v>
      </c>
      <c r="S116" t="str">
        <f>customer_bikes__3[[#This Row],[STATUS]]</f>
        <v>OK</v>
      </c>
      <c r="T116" t="str">
        <f>customer_bikes__3[[#This Row],[INSURANCE]]</f>
        <v>N</v>
      </c>
      <c r="U116">
        <f>customer_bikes__3[[#This Row],[INSURANCE_INDIVIDUAL]]</f>
        <v>0</v>
      </c>
      <c r="V116">
        <f>customer_bikes__3[[#This Row],[INSURANCE_CIVIL_RESPONSIBILITY]]</f>
        <v>0</v>
      </c>
      <c r="W116" t="str">
        <f>customer_bikes__3[[#This Row],[INSURANCE_CIVIL_RESPONSIBILITY_CONTRACT]]</f>
        <v>NULL</v>
      </c>
      <c r="X116">
        <f>customer_bikes__3[[#This Row],[BIKE_PRICE]]</f>
        <v>1657.5</v>
      </c>
      <c r="Y116" t="str">
        <f>customer_bikes__3[[#This Row],[BIKE_BUYING_DATE]]</f>
        <v>2020-11-12</v>
      </c>
      <c r="Z116">
        <f>customer_bikes__3[[#This Row],[BILLING_GROUP]]</f>
        <v>1</v>
      </c>
      <c r="AA116" t="str">
        <f>customer_bikes__3[[#This Row],[GPS_ID]]</f>
        <v>-</v>
      </c>
      <c r="AB116" t="str">
        <f>customer_bikes__3[[#This Row],[LOCALISATION]]</f>
        <v>Sauveniere</v>
      </c>
      <c r="AC116" t="str">
        <f>customer_bikes__3[[#This Row],[COMMENT_BILLING]]</f>
        <v>NULL</v>
      </c>
      <c r="AD116" t="str">
        <f>customer_bikes__3[[#This Row],[ADDRESS]]</f>
        <v>NULL</v>
      </c>
      <c r="AE116" t="str">
        <f>customer_bikes__3[[#This Row],[DISPLAY_GROUP]]</f>
        <v>1generic</v>
      </c>
      <c r="AG116">
        <f>customer_bikes__3[[#This Row],[TYPE]]</f>
        <v>521</v>
      </c>
      <c r="AH116">
        <f>customer_bikes__3[[#This Row],[ID_1]]</f>
        <v>12</v>
      </c>
      <c r="AI116" s="2">
        <f>customer_bikes__3[[#This Row],[HEU_MAJ]]</f>
        <v>44365.716550925928</v>
      </c>
      <c r="AJ116" s="2">
        <f>customer_bikes__3[[#This Row],[HEU_MAJ]]</f>
        <v>44365.716550925928</v>
      </c>
    </row>
    <row r="117" spans="1:36" x14ac:dyDescent="0.25">
      <c r="A117">
        <f>customer_bikes__3[[#This Row],[ID]]</f>
        <v>558</v>
      </c>
      <c r="B117" t="str">
        <f>customer_bikes__3[[#This Row],[FRAME_NUMBER]]</f>
        <v/>
      </c>
      <c r="C117" t="str">
        <f>customer_bikes__3[[#This Row],[SIZE]]</f>
        <v>L</v>
      </c>
      <c r="D117" t="str">
        <f>customer_bikes__3[[#This Row],[COLOR]]</f>
        <v>Noir</v>
      </c>
      <c r="E117" t="str">
        <f>customer_bikes__3[[#This Row],[CONTRACT_TYPE]]</f>
        <v>order</v>
      </c>
      <c r="F117" t="str">
        <f>customer_bikes__3[[#This Row],[CONTRACT_START]]</f>
        <v>NULL</v>
      </c>
      <c r="G117" t="str">
        <f>customer_bikes__3[[#This Row],[CONTRACT_END]]</f>
        <v>NULL</v>
      </c>
      <c r="H117" t="str">
        <f>customer_bikes__3[[#This Row],[ESTIMATED_DELIVERY_DATE]]</f>
        <v>2021-06-28</v>
      </c>
      <c r="I117" t="str">
        <f>customer_bikes__3[[#This Row],[DELIVERY_DATE]]</f>
        <v>NULL</v>
      </c>
      <c r="J117" t="str">
        <f>customer_bikes__3[[#This Row],[SELLING_DATE]]</f>
        <v>NULL</v>
      </c>
      <c r="K117" t="str">
        <f>customer_bikes__3[[#This Row],[MODEL]]</f>
        <v>Xyron C 527</v>
      </c>
      <c r="L117" t="str">
        <f>customer_bikes__3[[#This Row],[FRAME_REFERENCE]]</f>
        <v>-</v>
      </c>
      <c r="M117" t="str">
        <f>customer_bikes__3[[#This Row],[BIKE_KEY_REFERENCE]]</f>
        <v>NULL</v>
      </c>
      <c r="N117" t="str">
        <f>customer_bikes__3[[#This Row],[LOCKER_REFERENCE]]</f>
        <v>-</v>
      </c>
      <c r="O117" t="str">
        <f>customer_bikes__3[[#This Row],[PLATE_NUMBER]]</f>
        <v>NULL</v>
      </c>
      <c r="P117" t="str">
        <f>customer_bikes__3[[#This Row],[BILLING_TYPE]]</f>
        <v/>
      </c>
      <c r="Q117" t="str">
        <f>customer_bikes__3[[#This Row],[LEASING_PRICE]]</f>
        <v>NULL</v>
      </c>
      <c r="R117">
        <f>customer_bikes__3[[#This Row],[SOLD_PRICE]]</f>
        <v>0</v>
      </c>
      <c r="S117" t="str">
        <f>customer_bikes__3[[#This Row],[STATUS]]</f>
        <v>OK</v>
      </c>
      <c r="T117" t="str">
        <f>customer_bikes__3[[#This Row],[INSURANCE]]</f>
        <v>N</v>
      </c>
      <c r="U117">
        <f>customer_bikes__3[[#This Row],[INSURANCE_INDIVIDUAL]]</f>
        <v>0</v>
      </c>
      <c r="V117">
        <f>customer_bikes__3[[#This Row],[INSURANCE_CIVIL_RESPONSIBILITY]]</f>
        <v>0</v>
      </c>
      <c r="W117" t="str">
        <f>customer_bikes__3[[#This Row],[INSURANCE_CIVIL_RESPONSIBILITY_CONTRACT]]</f>
        <v>NULL</v>
      </c>
      <c r="X117">
        <f>customer_bikes__3[[#This Row],[BIKE_PRICE]]</f>
        <v>2899.93</v>
      </c>
      <c r="Y117" t="str">
        <f>customer_bikes__3[[#This Row],[BIKE_BUYING_DATE]]</f>
        <v>2021-01-08</v>
      </c>
      <c r="Z117">
        <f>customer_bikes__3[[#This Row],[BILLING_GROUP]]</f>
        <v>1</v>
      </c>
      <c r="AA117" t="str">
        <f>customer_bikes__3[[#This Row],[GPS_ID]]</f>
        <v>-</v>
      </c>
      <c r="AB117" t="str">
        <f>customer_bikes__3[[#This Row],[LOCALISATION]]</f>
        <v>NULL</v>
      </c>
      <c r="AC117" t="str">
        <f>customer_bikes__3[[#This Row],[COMMENT_BILLING]]</f>
        <v>NULL</v>
      </c>
      <c r="AD117" t="str">
        <f>customer_bikes__3[[#This Row],[ADDRESS]]</f>
        <v>NULL</v>
      </c>
      <c r="AE117" t="str">
        <f>customer_bikes__3[[#This Row],[DISPLAY_GROUP]]</f>
        <v>1generic</v>
      </c>
      <c r="AG117">
        <f>customer_bikes__3[[#This Row],[TYPE]]</f>
        <v>353</v>
      </c>
      <c r="AH117">
        <f>customer_bikes__3[[#This Row],[ID_1]]</f>
        <v>12</v>
      </c>
      <c r="AI117" s="2">
        <f>customer_bikes__3[[#This Row],[HEU_MAJ]]</f>
        <v>44347.452384259261</v>
      </c>
      <c r="AJ117" s="2">
        <f>customer_bikes__3[[#This Row],[HEU_MAJ]]</f>
        <v>44347.452384259261</v>
      </c>
    </row>
    <row r="118" spans="1:36" x14ac:dyDescent="0.25">
      <c r="A118">
        <f>customer_bikes__3[[#This Row],[ID]]</f>
        <v>559</v>
      </c>
      <c r="B118" t="str">
        <f>customer_bikes__3[[#This Row],[FRAME_NUMBER]]</f>
        <v/>
      </c>
      <c r="C118" t="str">
        <f>customer_bikes__3[[#This Row],[SIZE]]</f>
        <v>S</v>
      </c>
      <c r="D118" t="str">
        <f>customer_bikes__3[[#This Row],[COLOR]]</f>
        <v xml:space="preserve">Rouge/ Noir </v>
      </c>
      <c r="E118" t="str">
        <f>customer_bikes__3[[#This Row],[CONTRACT_TYPE]]</f>
        <v>stock</v>
      </c>
      <c r="F118" t="str">
        <f>customer_bikes__3[[#This Row],[CONTRACT_START]]</f>
        <v>NULL</v>
      </c>
      <c r="G118" t="str">
        <f>customer_bikes__3[[#This Row],[CONTRACT_END]]</f>
        <v>NULL</v>
      </c>
      <c r="H118" t="str">
        <f>customer_bikes__3[[#This Row],[ESTIMATED_DELIVERY_DATE]]</f>
        <v>2021-05-28</v>
      </c>
      <c r="I118" t="str">
        <f>customer_bikes__3[[#This Row],[DELIVERY_DATE]]</f>
        <v>2021-05-28</v>
      </c>
      <c r="J118" t="str">
        <f>customer_bikes__3[[#This Row],[SELLING_DATE]]</f>
        <v>NULL</v>
      </c>
      <c r="K118" t="str">
        <f>customer_bikes__3[[#This Row],[MODEL]]</f>
        <v>Cairon C 227</v>
      </c>
      <c r="L118" t="str">
        <f>customer_bikes__3[[#This Row],[FRAME_REFERENCE]]</f>
        <v>CCR21000017553</v>
      </c>
      <c r="M118" t="str">
        <f>customer_bikes__3[[#This Row],[BIKE_KEY_REFERENCE]]</f>
        <v/>
      </c>
      <c r="N118" t="str">
        <f>customer_bikes__3[[#This Row],[LOCKER_REFERENCE]]</f>
        <v>-</v>
      </c>
      <c r="O118" t="str">
        <f>customer_bikes__3[[#This Row],[PLATE_NUMBER]]</f>
        <v/>
      </c>
      <c r="P118" t="str">
        <f>customer_bikes__3[[#This Row],[BILLING_TYPE]]</f>
        <v>paid</v>
      </c>
      <c r="Q118" t="str">
        <f>customer_bikes__3[[#This Row],[LEASING_PRICE]]</f>
        <v>0</v>
      </c>
      <c r="R118">
        <f>customer_bikes__3[[#This Row],[SOLD_PRICE]]</f>
        <v>0</v>
      </c>
      <c r="S118" t="str">
        <f>customer_bikes__3[[#This Row],[STATUS]]</f>
        <v>OK</v>
      </c>
      <c r="T118" t="str">
        <f>customer_bikes__3[[#This Row],[INSURANCE]]</f>
        <v>N</v>
      </c>
      <c r="U118">
        <f>customer_bikes__3[[#This Row],[INSURANCE_INDIVIDUAL]]</f>
        <v>0</v>
      </c>
      <c r="V118">
        <f>customer_bikes__3[[#This Row],[INSURANCE_CIVIL_RESPONSIBILITY]]</f>
        <v>0</v>
      </c>
      <c r="W118" t="str">
        <f>customer_bikes__3[[#This Row],[INSURANCE_CIVIL_RESPONSIBILITY_CONTRACT]]</f>
        <v>NULL</v>
      </c>
      <c r="X118">
        <f>customer_bikes__3[[#This Row],[BIKE_PRICE]]</f>
        <v>1443.32</v>
      </c>
      <c r="Y118" t="str">
        <f>customer_bikes__3[[#This Row],[BIKE_BUYING_DATE]]</f>
        <v>2021-01-14</v>
      </c>
      <c r="Z118">
        <f>customer_bikes__3[[#This Row],[BILLING_GROUP]]</f>
        <v>1</v>
      </c>
      <c r="AA118" t="str">
        <f>customer_bikes__3[[#This Row],[GPS_ID]]</f>
        <v>-</v>
      </c>
      <c r="AB118" t="str">
        <f>customer_bikes__3[[#This Row],[LOCALISATION]]</f>
        <v>Sauveniere</v>
      </c>
      <c r="AC118" t="str">
        <f>customer_bikes__3[[#This Row],[COMMENT_BILLING]]</f>
        <v>NULL</v>
      </c>
      <c r="AD118" t="str">
        <f>customer_bikes__3[[#This Row],[ADDRESS]]</f>
        <v>NULL</v>
      </c>
      <c r="AE118" t="str">
        <f>customer_bikes__3[[#This Row],[DISPLAY_GROUP]]</f>
        <v>1generic</v>
      </c>
      <c r="AG118">
        <f>customer_bikes__3[[#This Row],[TYPE]]</f>
        <v>289</v>
      </c>
      <c r="AH118">
        <f>customer_bikes__3[[#This Row],[ID_1]]</f>
        <v>12</v>
      </c>
      <c r="AI118" s="2">
        <f>customer_bikes__3[[#This Row],[HEU_MAJ]]</f>
        <v>44360.66028935185</v>
      </c>
      <c r="AJ118" s="2">
        <f>customer_bikes__3[[#This Row],[HEU_MAJ]]</f>
        <v>44360.66028935185</v>
      </c>
    </row>
    <row r="119" spans="1:36" x14ac:dyDescent="0.25">
      <c r="A119">
        <f>customer_bikes__3[[#This Row],[ID]]</f>
        <v>560</v>
      </c>
      <c r="B119" t="str">
        <f>customer_bikes__3[[#This Row],[FRAME_NUMBER]]</f>
        <v/>
      </c>
      <c r="C119" t="str">
        <f>customer_bikes__3[[#This Row],[SIZE]]</f>
        <v>S</v>
      </c>
      <c r="D119" t="str">
        <f>customer_bikes__3[[#This Row],[COLOR]]</f>
        <v xml:space="preserve">Rouge/ Noir </v>
      </c>
      <c r="E119" t="str">
        <f>customer_bikes__3[[#This Row],[CONTRACT_TYPE]]</f>
        <v>stolen</v>
      </c>
      <c r="F119" t="str">
        <f>customer_bikes__3[[#This Row],[CONTRACT_START]]</f>
        <v>2021-10-30</v>
      </c>
      <c r="G119" t="str">
        <f>customer_bikes__3[[#This Row],[CONTRACT_END]]</f>
        <v>NULL</v>
      </c>
      <c r="H119" t="str">
        <f>customer_bikes__3[[#This Row],[ESTIMATED_DELIVERY_DATE]]</f>
        <v>2021-05-28</v>
      </c>
      <c r="I119" t="str">
        <f>customer_bikes__3[[#This Row],[DELIVERY_DATE]]</f>
        <v>2021-05-28</v>
      </c>
      <c r="J119" t="str">
        <f>customer_bikes__3[[#This Row],[SELLING_DATE]]</f>
        <v>NULL</v>
      </c>
      <c r="K119" t="str">
        <f>customer_bikes__3[[#This Row],[MODEL]]</f>
        <v>Cairon C 227</v>
      </c>
      <c r="L119" t="str">
        <f>customer_bikes__3[[#This Row],[FRAME_REFERENCE]]</f>
        <v>CCR21000017522</v>
      </c>
      <c r="M119" t="str">
        <f>customer_bikes__3[[#This Row],[BIKE_KEY_REFERENCE]]</f>
        <v/>
      </c>
      <c r="N119" t="str">
        <f>customer_bikes__3[[#This Row],[LOCKER_REFERENCE]]</f>
        <v>-</v>
      </c>
      <c r="O119" t="str">
        <f>customer_bikes__3[[#This Row],[PLATE_NUMBER]]</f>
        <v/>
      </c>
      <c r="P119" t="str">
        <f>customer_bikes__3[[#This Row],[BILLING_TYPE]]</f>
        <v>paid</v>
      </c>
      <c r="Q119" t="str">
        <f>customer_bikes__3[[#This Row],[LEASING_PRICE]]</f>
        <v>0</v>
      </c>
      <c r="R119">
        <f>customer_bikes__3[[#This Row],[SOLD_PRICE]]</f>
        <v>1519.9</v>
      </c>
      <c r="S119" t="str">
        <f>customer_bikes__3[[#This Row],[STATUS]]</f>
        <v>OK</v>
      </c>
      <c r="T119" t="str">
        <f>customer_bikes__3[[#This Row],[INSURANCE]]</f>
        <v>N</v>
      </c>
      <c r="U119">
        <f>customer_bikes__3[[#This Row],[INSURANCE_INDIVIDUAL]]</f>
        <v>0</v>
      </c>
      <c r="V119">
        <f>customer_bikes__3[[#This Row],[INSURANCE_CIVIL_RESPONSIBILITY]]</f>
        <v>0</v>
      </c>
      <c r="W119" t="str">
        <f>customer_bikes__3[[#This Row],[INSURANCE_CIVIL_RESPONSIBILITY_CONTRACT]]</f>
        <v>NULL</v>
      </c>
      <c r="X119">
        <f>customer_bikes__3[[#This Row],[BIKE_PRICE]]</f>
        <v>1443.32</v>
      </c>
      <c r="Y119" t="str">
        <f>customer_bikes__3[[#This Row],[BIKE_BUYING_DATE]]</f>
        <v>2021-01-14</v>
      </c>
      <c r="Z119">
        <f>customer_bikes__3[[#This Row],[BILLING_GROUP]]</f>
        <v>1</v>
      </c>
      <c r="AA119" t="str">
        <f>customer_bikes__3[[#This Row],[GPS_ID]]</f>
        <v>-</v>
      </c>
      <c r="AB119" t="str">
        <f>customer_bikes__3[[#This Row],[LOCALISATION]]</f>
        <v>NULL</v>
      </c>
      <c r="AC119" t="str">
        <f>customer_bikes__3[[#This Row],[COMMENT_BILLING]]</f>
        <v>NULL</v>
      </c>
      <c r="AD119" t="str">
        <f>customer_bikes__3[[#This Row],[ADDRESS]]</f>
        <v>NULL</v>
      </c>
      <c r="AE119" t="str">
        <f>customer_bikes__3[[#This Row],[DISPLAY_GROUP]]</f>
        <v>1generic</v>
      </c>
      <c r="AG119">
        <f>customer_bikes__3[[#This Row],[TYPE]]</f>
        <v>289</v>
      </c>
      <c r="AH119">
        <f>customer_bikes__3[[#This Row],[ID_1]]</f>
        <v>12</v>
      </c>
      <c r="AI119" s="2">
        <f>customer_bikes__3[[#This Row],[HEU_MAJ]]</f>
        <v>44502.388229166667</v>
      </c>
      <c r="AJ119" s="2">
        <f>customer_bikes__3[[#This Row],[HEU_MAJ]]</f>
        <v>44502.388229166667</v>
      </c>
    </row>
    <row r="120" spans="1:36" x14ac:dyDescent="0.25">
      <c r="A120">
        <f>customer_bikes__3[[#This Row],[ID]]</f>
        <v>561</v>
      </c>
      <c r="B120" t="str">
        <f>customer_bikes__3[[#This Row],[FRAME_NUMBER]]</f>
        <v/>
      </c>
      <c r="C120" t="str">
        <f>customer_bikes__3[[#This Row],[SIZE]]</f>
        <v>M</v>
      </c>
      <c r="D120" t="str">
        <f>customer_bikes__3[[#This Row],[COLOR]]</f>
        <v xml:space="preserve">Rouge/ Noir </v>
      </c>
      <c r="E120" t="str">
        <f>customer_bikes__3[[#This Row],[CONTRACT_TYPE]]</f>
        <v>stock</v>
      </c>
      <c r="F120" t="str">
        <f>customer_bikes__3[[#This Row],[CONTRACT_START]]</f>
        <v>NULL</v>
      </c>
      <c r="G120" t="str">
        <f>customer_bikes__3[[#This Row],[CONTRACT_END]]</f>
        <v>NULL</v>
      </c>
      <c r="H120" t="str">
        <f>customer_bikes__3[[#This Row],[ESTIMATED_DELIVERY_DATE]]</f>
        <v>2021-05-07</v>
      </c>
      <c r="I120" t="str">
        <f>customer_bikes__3[[#This Row],[DELIVERY_DATE]]</f>
        <v>2021-05-05</v>
      </c>
      <c r="J120" t="str">
        <f>customer_bikes__3[[#This Row],[SELLING_DATE]]</f>
        <v>NULL</v>
      </c>
      <c r="K120" t="str">
        <f>customer_bikes__3[[#This Row],[MODEL]]</f>
        <v>Cairon C 227</v>
      </c>
      <c r="L120" t="str">
        <f>customer_bikes__3[[#This Row],[FRAME_REFERENCE]]</f>
        <v>CCR21000017154</v>
      </c>
      <c r="M120" t="str">
        <f>customer_bikes__3[[#This Row],[BIKE_KEY_REFERENCE]]</f>
        <v>NULL</v>
      </c>
      <c r="N120" t="str">
        <f>customer_bikes__3[[#This Row],[LOCKER_REFERENCE]]</f>
        <v>-</v>
      </c>
      <c r="O120" t="str">
        <f>customer_bikes__3[[#This Row],[PLATE_NUMBER]]</f>
        <v>NULL</v>
      </c>
      <c r="P120" t="str">
        <f>customer_bikes__3[[#This Row],[BILLING_TYPE]]</f>
        <v>paid</v>
      </c>
      <c r="Q120" t="str">
        <f>customer_bikes__3[[#This Row],[LEASING_PRICE]]</f>
        <v>0</v>
      </c>
      <c r="R120">
        <f>customer_bikes__3[[#This Row],[SOLD_PRICE]]</f>
        <v>0</v>
      </c>
      <c r="S120" t="str">
        <f>customer_bikes__3[[#This Row],[STATUS]]</f>
        <v>OK</v>
      </c>
      <c r="T120" t="str">
        <f>customer_bikes__3[[#This Row],[INSURANCE]]</f>
        <v>N</v>
      </c>
      <c r="U120">
        <f>customer_bikes__3[[#This Row],[INSURANCE_INDIVIDUAL]]</f>
        <v>0</v>
      </c>
      <c r="V120">
        <f>customer_bikes__3[[#This Row],[INSURANCE_CIVIL_RESPONSIBILITY]]</f>
        <v>0</v>
      </c>
      <c r="W120" t="str">
        <f>customer_bikes__3[[#This Row],[INSURANCE_CIVIL_RESPONSIBILITY_CONTRACT]]</f>
        <v>NULL</v>
      </c>
      <c r="X120">
        <f>customer_bikes__3[[#This Row],[BIKE_PRICE]]</f>
        <v>1443.32</v>
      </c>
      <c r="Y120" t="str">
        <f>customer_bikes__3[[#This Row],[BIKE_BUYING_DATE]]</f>
        <v>2021-01-14</v>
      </c>
      <c r="Z120">
        <f>customer_bikes__3[[#This Row],[BILLING_GROUP]]</f>
        <v>1</v>
      </c>
      <c r="AA120" t="str">
        <f>customer_bikes__3[[#This Row],[GPS_ID]]</f>
        <v>-</v>
      </c>
      <c r="AB120" t="str">
        <f>customer_bikes__3[[#This Row],[LOCALISATION]]</f>
        <v>KAMEO</v>
      </c>
      <c r="AC120" t="str">
        <f>customer_bikes__3[[#This Row],[COMMENT_BILLING]]</f>
        <v>NULL</v>
      </c>
      <c r="AD120" t="str">
        <f>customer_bikes__3[[#This Row],[ADDRESS]]</f>
        <v>NULL</v>
      </c>
      <c r="AE120" t="str">
        <f>customer_bikes__3[[#This Row],[DISPLAY_GROUP]]</f>
        <v>1generic</v>
      </c>
      <c r="AG120">
        <f>customer_bikes__3[[#This Row],[TYPE]]</f>
        <v>289</v>
      </c>
      <c r="AH120">
        <f>customer_bikes__3[[#This Row],[ID_1]]</f>
        <v>12</v>
      </c>
      <c r="AI120" s="2">
        <f>customer_bikes__3[[#This Row],[HEU_MAJ]]</f>
        <v>44321.638055555559</v>
      </c>
      <c r="AJ120" s="2">
        <f>customer_bikes__3[[#This Row],[HEU_MAJ]]</f>
        <v>44321.638055555559</v>
      </c>
    </row>
    <row r="121" spans="1:36" x14ac:dyDescent="0.25">
      <c r="A121">
        <f>customer_bikes__3[[#This Row],[ID]]</f>
        <v>563</v>
      </c>
      <c r="B121" t="str">
        <f>customer_bikes__3[[#This Row],[FRAME_NUMBER]]</f>
        <v/>
      </c>
      <c r="C121" t="str">
        <f>customer_bikes__3[[#This Row],[SIZE]]</f>
        <v>L</v>
      </c>
      <c r="D121" t="str">
        <f>customer_bikes__3[[#This Row],[COLOR]]</f>
        <v xml:space="preserve">Rouge/ Noir </v>
      </c>
      <c r="E121" t="str">
        <f>customer_bikes__3[[#This Row],[CONTRACT_TYPE]]</f>
        <v>selling</v>
      </c>
      <c r="F121" t="str">
        <f>customer_bikes__3[[#This Row],[CONTRACT_START]]</f>
        <v>NULL</v>
      </c>
      <c r="G121" t="str">
        <f>customer_bikes__3[[#This Row],[CONTRACT_END]]</f>
        <v>NULL</v>
      </c>
      <c r="H121" t="str">
        <f>customer_bikes__3[[#This Row],[ESTIMATED_DELIVERY_DATE]]</f>
        <v>2021-08-06</v>
      </c>
      <c r="I121" t="str">
        <f>customer_bikes__3[[#This Row],[DELIVERY_DATE]]</f>
        <v>2021-08-05</v>
      </c>
      <c r="J121" t="str">
        <f>customer_bikes__3[[#This Row],[SELLING_DATE]]</f>
        <v>2021-11-26</v>
      </c>
      <c r="K121" t="str">
        <f>customer_bikes__3[[#This Row],[MODEL]]</f>
        <v>Xyron S 327</v>
      </c>
      <c r="L121" t="str">
        <f>customer_bikes__3[[#This Row],[FRAME_REFERENCE]]</f>
        <v>CSW211100007834</v>
      </c>
      <c r="M121" t="str">
        <f>customer_bikes__3[[#This Row],[BIKE_KEY_REFERENCE]]</f>
        <v/>
      </c>
      <c r="N121" t="str">
        <f>customer_bikes__3[[#This Row],[LOCKER_REFERENCE]]</f>
        <v>-</v>
      </c>
      <c r="O121" t="str">
        <f>customer_bikes__3[[#This Row],[PLATE_NUMBER]]</f>
        <v/>
      </c>
      <c r="P121" t="str">
        <f>customer_bikes__3[[#This Row],[BILLING_TYPE]]</f>
        <v>paid</v>
      </c>
      <c r="Q121" t="str">
        <f>customer_bikes__3[[#This Row],[LEASING_PRICE]]</f>
        <v>0</v>
      </c>
      <c r="R121">
        <f>customer_bikes__3[[#This Row],[SOLD_PRICE]]</f>
        <v>3636.32</v>
      </c>
      <c r="S121" t="str">
        <f>customer_bikes__3[[#This Row],[STATUS]]</f>
        <v>OK</v>
      </c>
      <c r="T121" t="str">
        <f>customer_bikes__3[[#This Row],[INSURANCE]]</f>
        <v>N</v>
      </c>
      <c r="U121">
        <f>customer_bikes__3[[#This Row],[INSURANCE_INDIVIDUAL]]</f>
        <v>0</v>
      </c>
      <c r="V121">
        <f>customer_bikes__3[[#This Row],[INSURANCE_CIVIL_RESPONSIBILITY]]</f>
        <v>0</v>
      </c>
      <c r="W121" t="str">
        <f>customer_bikes__3[[#This Row],[INSURANCE_CIVIL_RESPONSIBILITY_CONTRACT]]</f>
        <v>NULL</v>
      </c>
      <c r="X121">
        <f>customer_bikes__3[[#This Row],[BIKE_PRICE]]</f>
        <v>2550.34</v>
      </c>
      <c r="Y121" t="str">
        <f>customer_bikes__3[[#This Row],[BIKE_BUYING_DATE]]</f>
        <v>2021-01-14</v>
      </c>
      <c r="Z121">
        <f>customer_bikes__3[[#This Row],[BILLING_GROUP]]</f>
        <v>1</v>
      </c>
      <c r="AA121" t="str">
        <f>customer_bikes__3[[#This Row],[GPS_ID]]</f>
        <v>-</v>
      </c>
      <c r="AB121" t="str">
        <f>customer_bikes__3[[#This Row],[LOCALISATION]]</f>
        <v>KAMEO</v>
      </c>
      <c r="AC121" t="str">
        <f>customer_bikes__3[[#This Row],[COMMENT_BILLING]]</f>
        <v>NULL</v>
      </c>
      <c r="AD121" t="str">
        <f>customer_bikes__3[[#This Row],[ADDRESS]]</f>
        <v>NULL</v>
      </c>
      <c r="AE121" t="str">
        <f>customer_bikes__3[[#This Row],[DISPLAY_GROUP]]</f>
        <v>1generic</v>
      </c>
      <c r="AG121">
        <f>customer_bikes__3[[#This Row],[TYPE]]</f>
        <v>345</v>
      </c>
      <c r="AH121">
        <f>customer_bikes__3[[#This Row],[ID_1]]</f>
        <v>586</v>
      </c>
      <c r="AI121" s="2">
        <f>customer_bikes__3[[#This Row],[HEU_MAJ]]</f>
        <v>44526.640138888892</v>
      </c>
      <c r="AJ121" s="2">
        <f>customer_bikes__3[[#This Row],[HEU_MAJ]]</f>
        <v>44526.640138888892</v>
      </c>
    </row>
    <row r="122" spans="1:36" x14ac:dyDescent="0.25">
      <c r="A122">
        <f>customer_bikes__3[[#This Row],[ID]]</f>
        <v>565</v>
      </c>
      <c r="B122" t="str">
        <f>customer_bikes__3[[#This Row],[FRAME_NUMBER]]</f>
        <v/>
      </c>
      <c r="C122" t="str">
        <f>customer_bikes__3[[#This Row],[SIZE]]</f>
        <v>L</v>
      </c>
      <c r="D122" t="str">
        <f>customer_bikes__3[[#This Row],[COLOR]]</f>
        <v xml:space="preserve">Bleu/ Noir </v>
      </c>
      <c r="E122" t="str">
        <f>customer_bikes__3[[#This Row],[CONTRACT_TYPE]]</f>
        <v>stock</v>
      </c>
      <c r="F122" t="str">
        <f>customer_bikes__3[[#This Row],[CONTRACT_START]]</f>
        <v>NULL</v>
      </c>
      <c r="G122" t="str">
        <f>customer_bikes__3[[#This Row],[CONTRACT_END]]</f>
        <v>NULL</v>
      </c>
      <c r="H122" t="str">
        <f>customer_bikes__3[[#This Row],[ESTIMATED_DELIVERY_DATE]]</f>
        <v>2021-07-26</v>
      </c>
      <c r="I122" t="str">
        <f>customer_bikes__3[[#This Row],[DELIVERY_DATE]]</f>
        <v>2021-07-07</v>
      </c>
      <c r="J122" t="str">
        <f>customer_bikes__3[[#This Row],[SELLING_DATE]]</f>
        <v>NULL</v>
      </c>
      <c r="K122" t="str">
        <f>customer_bikes__3[[#This Row],[MODEL]]</f>
        <v>Xyron S 527</v>
      </c>
      <c r="L122" t="str">
        <f>customer_bikes__3[[#This Row],[FRAME_REFERENCE]]</f>
        <v>SCW211100008734</v>
      </c>
      <c r="M122" t="str">
        <f>customer_bikes__3[[#This Row],[BIKE_KEY_REFERENCE]]</f>
        <v/>
      </c>
      <c r="N122" t="str">
        <f>customer_bikes__3[[#This Row],[LOCKER_REFERENCE]]</f>
        <v>-</v>
      </c>
      <c r="O122" t="str">
        <f>customer_bikes__3[[#This Row],[PLATE_NUMBER]]</f>
        <v/>
      </c>
      <c r="P122" t="str">
        <f>customer_bikes__3[[#This Row],[BILLING_TYPE]]</f>
        <v>paid</v>
      </c>
      <c r="Q122" t="str">
        <f>customer_bikes__3[[#This Row],[LEASING_PRICE]]</f>
        <v>0</v>
      </c>
      <c r="R122">
        <f>customer_bikes__3[[#This Row],[SOLD_PRICE]]</f>
        <v>0</v>
      </c>
      <c r="S122" t="str">
        <f>customer_bikes__3[[#This Row],[STATUS]]</f>
        <v>OK</v>
      </c>
      <c r="T122" t="str">
        <f>customer_bikes__3[[#This Row],[INSURANCE]]</f>
        <v>N</v>
      </c>
      <c r="U122">
        <f>customer_bikes__3[[#This Row],[INSURANCE_INDIVIDUAL]]</f>
        <v>0</v>
      </c>
      <c r="V122">
        <f>customer_bikes__3[[#This Row],[INSURANCE_CIVIL_RESPONSIBILITY]]</f>
        <v>0</v>
      </c>
      <c r="W122" t="str">
        <f>customer_bikes__3[[#This Row],[INSURANCE_CIVIL_RESPONSIBILITY_CONTRACT]]</f>
        <v>NULL</v>
      </c>
      <c r="X122">
        <f>customer_bikes__3[[#This Row],[BIKE_PRICE]]</f>
        <v>3132.99</v>
      </c>
      <c r="Y122" t="str">
        <f>customer_bikes__3[[#This Row],[BIKE_BUYING_DATE]]</f>
        <v>2021-01-14</v>
      </c>
      <c r="Z122">
        <f>customer_bikes__3[[#This Row],[BILLING_GROUP]]</f>
        <v>1</v>
      </c>
      <c r="AA122" t="str">
        <f>customer_bikes__3[[#This Row],[GPS_ID]]</f>
        <v>-</v>
      </c>
      <c r="AB122" t="str">
        <f>customer_bikes__3[[#This Row],[LOCALISATION]]</f>
        <v>Sauveniere</v>
      </c>
      <c r="AC122" t="str">
        <f>customer_bikes__3[[#This Row],[COMMENT_BILLING]]</f>
        <v>NULL</v>
      </c>
      <c r="AD122" t="str">
        <f>customer_bikes__3[[#This Row],[ADDRESS]]</f>
        <v>NULL</v>
      </c>
      <c r="AE122" t="str">
        <f>customer_bikes__3[[#This Row],[DISPLAY_GROUP]]</f>
        <v>1generic</v>
      </c>
      <c r="AG122">
        <f>customer_bikes__3[[#This Row],[TYPE]]</f>
        <v>347</v>
      </c>
      <c r="AH122">
        <f>customer_bikes__3[[#This Row],[ID_1]]</f>
        <v>12</v>
      </c>
      <c r="AI122" s="2">
        <f>customer_bikes__3[[#This Row],[HEU_MAJ]]</f>
        <v>44434.778229166666</v>
      </c>
      <c r="AJ122" s="2">
        <f>customer_bikes__3[[#This Row],[HEU_MAJ]]</f>
        <v>44434.778229166666</v>
      </c>
    </row>
    <row r="123" spans="1:36" x14ac:dyDescent="0.25">
      <c r="A123">
        <f>customer_bikes__3[[#This Row],[ID]]</f>
        <v>566</v>
      </c>
      <c r="B123" t="str">
        <f>customer_bikes__3[[#This Row],[FRAME_NUMBER]]</f>
        <v/>
      </c>
      <c r="C123" t="str">
        <f>customer_bikes__3[[#This Row],[SIZE]]</f>
        <v>L</v>
      </c>
      <c r="D123" t="str">
        <f>customer_bikes__3[[#This Row],[COLOR]]</f>
        <v>Bleu/Noir</v>
      </c>
      <c r="E123" t="str">
        <f>customer_bikes__3[[#This Row],[CONTRACT_TYPE]]</f>
        <v>stock</v>
      </c>
      <c r="F123" t="str">
        <f>customer_bikes__3[[#This Row],[CONTRACT_START]]</f>
        <v>NULL</v>
      </c>
      <c r="G123" t="str">
        <f>customer_bikes__3[[#This Row],[CONTRACT_END]]</f>
        <v>NULL</v>
      </c>
      <c r="H123" t="str">
        <f>customer_bikes__3[[#This Row],[ESTIMATED_DELIVERY_DATE]]</f>
        <v>2021-07-26</v>
      </c>
      <c r="I123" t="str">
        <f>customer_bikes__3[[#This Row],[DELIVERY_DATE]]</f>
        <v>2021-07-07</v>
      </c>
      <c r="J123" t="str">
        <f>customer_bikes__3[[#This Row],[SELLING_DATE]]</f>
        <v>NULL</v>
      </c>
      <c r="K123" t="str">
        <f>customer_bikes__3[[#This Row],[MODEL]]</f>
        <v>Xyron S 527</v>
      </c>
      <c r="L123" t="str">
        <f>customer_bikes__3[[#This Row],[FRAME_REFERENCE]]</f>
        <v>CSW211200009104</v>
      </c>
      <c r="M123" t="str">
        <f>customer_bikes__3[[#This Row],[BIKE_KEY_REFERENCE]]</f>
        <v>-</v>
      </c>
      <c r="N123" t="str">
        <f>customer_bikes__3[[#This Row],[LOCKER_REFERENCE]]</f>
        <v>-</v>
      </c>
      <c r="O123" t="str">
        <f>customer_bikes__3[[#This Row],[PLATE_NUMBER]]</f>
        <v/>
      </c>
      <c r="P123" t="str">
        <f>customer_bikes__3[[#This Row],[BILLING_TYPE]]</f>
        <v>paid</v>
      </c>
      <c r="Q123" t="str">
        <f>customer_bikes__3[[#This Row],[LEASING_PRICE]]</f>
        <v>0</v>
      </c>
      <c r="R123">
        <f>customer_bikes__3[[#This Row],[SOLD_PRICE]]</f>
        <v>0</v>
      </c>
      <c r="S123" t="str">
        <f>customer_bikes__3[[#This Row],[STATUS]]</f>
        <v>OK</v>
      </c>
      <c r="T123" t="str">
        <f>customer_bikes__3[[#This Row],[INSURANCE]]</f>
        <v>N</v>
      </c>
      <c r="U123">
        <f>customer_bikes__3[[#This Row],[INSURANCE_INDIVIDUAL]]</f>
        <v>0</v>
      </c>
      <c r="V123">
        <f>customer_bikes__3[[#This Row],[INSURANCE_CIVIL_RESPONSIBILITY]]</f>
        <v>0</v>
      </c>
      <c r="W123" t="str">
        <f>customer_bikes__3[[#This Row],[INSURANCE_CIVIL_RESPONSIBILITY_CONTRACT]]</f>
        <v>NULL</v>
      </c>
      <c r="X123">
        <f>customer_bikes__3[[#This Row],[BIKE_PRICE]]</f>
        <v>3132.99</v>
      </c>
      <c r="Y123" t="str">
        <f>customer_bikes__3[[#This Row],[BIKE_BUYING_DATE]]</f>
        <v>2021-01-14</v>
      </c>
      <c r="Z123">
        <f>customer_bikes__3[[#This Row],[BILLING_GROUP]]</f>
        <v>1</v>
      </c>
      <c r="AA123" t="str">
        <f>customer_bikes__3[[#This Row],[GPS_ID]]</f>
        <v>-</v>
      </c>
      <c r="AB123" t="str">
        <f>customer_bikes__3[[#This Row],[LOCALISATION]]</f>
        <v>Sauveniere</v>
      </c>
      <c r="AC123" t="str">
        <f>customer_bikes__3[[#This Row],[COMMENT_BILLING]]</f>
        <v>NULL</v>
      </c>
      <c r="AD123" t="str">
        <f>customer_bikes__3[[#This Row],[ADDRESS]]</f>
        <v>NULL</v>
      </c>
      <c r="AE123" t="str">
        <f>customer_bikes__3[[#This Row],[DISPLAY_GROUP]]</f>
        <v>1generic</v>
      </c>
      <c r="AG123">
        <f>customer_bikes__3[[#This Row],[TYPE]]</f>
        <v>347</v>
      </c>
      <c r="AH123">
        <f>customer_bikes__3[[#This Row],[ID_1]]</f>
        <v>12</v>
      </c>
      <c r="AI123" s="2">
        <f>customer_bikes__3[[#This Row],[HEU_MAJ]]</f>
        <v>44434.780648148146</v>
      </c>
      <c r="AJ123" s="2">
        <f>customer_bikes__3[[#This Row],[HEU_MAJ]]</f>
        <v>44434.780648148146</v>
      </c>
    </row>
    <row r="124" spans="1:36" x14ac:dyDescent="0.25">
      <c r="A124">
        <f>customer_bikes__3[[#This Row],[ID]]</f>
        <v>570</v>
      </c>
      <c r="B124" t="str">
        <f>customer_bikes__3[[#This Row],[FRAME_NUMBER]]</f>
        <v/>
      </c>
      <c r="C124" t="str">
        <f>customer_bikes__3[[#This Row],[SIZE]]</f>
        <v>M</v>
      </c>
      <c r="D124" t="str">
        <f>customer_bikes__3[[#This Row],[COLOR]]</f>
        <v xml:space="preserve">Gris </v>
      </c>
      <c r="E124" t="str">
        <f>customer_bikes__3[[#This Row],[CONTRACT_TYPE]]</f>
        <v>selling</v>
      </c>
      <c r="F124" t="str">
        <f>customer_bikes__3[[#This Row],[CONTRACT_START]]</f>
        <v>NULL</v>
      </c>
      <c r="G124" t="str">
        <f>customer_bikes__3[[#This Row],[CONTRACT_END]]</f>
        <v>NULL</v>
      </c>
      <c r="H124" t="str">
        <f>customer_bikes__3[[#This Row],[ESTIMATED_DELIVERY_DATE]]</f>
        <v>2021-07-23</v>
      </c>
      <c r="I124" t="str">
        <f>customer_bikes__3[[#This Row],[DELIVERY_DATE]]</f>
        <v>2021-07-07</v>
      </c>
      <c r="J124" t="str">
        <f>customer_bikes__3[[#This Row],[SELLING_DATE]]</f>
        <v>2021-12-16</v>
      </c>
      <c r="K124" t="str">
        <f>customer_bikes__3[[#This Row],[MODEL]]</f>
        <v>Hydric SUV</v>
      </c>
      <c r="L124" t="str">
        <f>customer_bikes__3[[#This Row],[FRAME_REFERENCE]]</f>
        <v>KCR21000003785</v>
      </c>
      <c r="M124" t="str">
        <f>customer_bikes__3[[#This Row],[BIKE_KEY_REFERENCE]]</f>
        <v/>
      </c>
      <c r="N124" t="str">
        <f>customer_bikes__3[[#This Row],[LOCKER_REFERENCE]]</f>
        <v>-5013V</v>
      </c>
      <c r="O124" t="str">
        <f>customer_bikes__3[[#This Row],[PLATE_NUMBER]]</f>
        <v/>
      </c>
      <c r="P124" t="str">
        <f>customer_bikes__3[[#This Row],[BILLING_TYPE]]</f>
        <v>paid</v>
      </c>
      <c r="Q124" t="str">
        <f>customer_bikes__3[[#This Row],[LEASING_PRICE]]</f>
        <v>0</v>
      </c>
      <c r="R124">
        <f>customer_bikes__3[[#This Row],[SOLD_PRICE]]</f>
        <v>2314.0100000000002</v>
      </c>
      <c r="S124" t="str">
        <f>customer_bikes__3[[#This Row],[STATUS]]</f>
        <v>OK</v>
      </c>
      <c r="T124" t="str">
        <f>customer_bikes__3[[#This Row],[INSURANCE]]</f>
        <v>N</v>
      </c>
      <c r="U124">
        <f>customer_bikes__3[[#This Row],[INSURANCE_INDIVIDUAL]]</f>
        <v>0</v>
      </c>
      <c r="V124">
        <f>customer_bikes__3[[#This Row],[INSURANCE_CIVIL_RESPONSIBILITY]]</f>
        <v>0</v>
      </c>
      <c r="W124" t="str">
        <f>customer_bikes__3[[#This Row],[INSURANCE_CIVIL_RESPONSIBILITY_CONTRACT]]</f>
        <v>NULL</v>
      </c>
      <c r="X124">
        <f>customer_bikes__3[[#This Row],[BIKE_PRICE]]</f>
        <v>1657.5</v>
      </c>
      <c r="Y124" t="str">
        <f>customer_bikes__3[[#This Row],[BIKE_BUYING_DATE]]</f>
        <v>2021-01-26</v>
      </c>
      <c r="Z124">
        <f>customer_bikes__3[[#This Row],[BILLING_GROUP]]</f>
        <v>1</v>
      </c>
      <c r="AA124" t="str">
        <f>customer_bikes__3[[#This Row],[GPS_ID]]</f>
        <v>-</v>
      </c>
      <c r="AB124" t="str">
        <f>customer_bikes__3[[#This Row],[LOCALISATION]]</f>
        <v>KAMEO</v>
      </c>
      <c r="AC124" t="str">
        <f>customer_bikes__3[[#This Row],[COMMENT_BILLING]]</f>
        <v>NULL</v>
      </c>
      <c r="AD124" t="str">
        <f>customer_bikes__3[[#This Row],[ADDRESS]]</f>
        <v>NULL</v>
      </c>
      <c r="AE124" t="str">
        <f>customer_bikes__3[[#This Row],[DISPLAY_GROUP]]</f>
        <v>1generic</v>
      </c>
      <c r="AG124">
        <f>customer_bikes__3[[#This Row],[TYPE]]</f>
        <v>508</v>
      </c>
      <c r="AH124">
        <f>customer_bikes__3[[#This Row],[ID_1]]</f>
        <v>679</v>
      </c>
      <c r="AI124" s="2">
        <f>customer_bikes__3[[#This Row],[HEU_MAJ]]</f>
        <v>44546.756342592591</v>
      </c>
      <c r="AJ124" s="2">
        <f>customer_bikes__3[[#This Row],[HEU_MAJ]]</f>
        <v>44546.756342592591</v>
      </c>
    </row>
    <row r="125" spans="1:36" x14ac:dyDescent="0.25">
      <c r="A125">
        <f>customer_bikes__3[[#This Row],[ID]]</f>
        <v>571</v>
      </c>
      <c r="B125" t="str">
        <f>customer_bikes__3[[#This Row],[FRAME_NUMBER]]</f>
        <v/>
      </c>
      <c r="C125" t="str">
        <f>customer_bikes__3[[#This Row],[SIZE]]</f>
        <v>L</v>
      </c>
      <c r="D125" t="str">
        <f>customer_bikes__3[[#This Row],[COLOR]]</f>
        <v>Brun</v>
      </c>
      <c r="E125" t="str">
        <f>customer_bikes__3[[#This Row],[CONTRACT_TYPE]]</f>
        <v>stock</v>
      </c>
      <c r="F125" t="str">
        <f>customer_bikes__3[[#This Row],[CONTRACT_START]]</f>
        <v>NULL</v>
      </c>
      <c r="G125" t="str">
        <f>customer_bikes__3[[#This Row],[CONTRACT_END]]</f>
        <v>NULL</v>
      </c>
      <c r="H125" t="str">
        <f>customer_bikes__3[[#This Row],[ESTIMATED_DELIVERY_DATE]]</f>
        <v>2021-06-14</v>
      </c>
      <c r="I125" t="str">
        <f>customer_bikes__3[[#This Row],[DELIVERY_DATE]]</f>
        <v>2021-06-18</v>
      </c>
      <c r="J125" t="str">
        <f>customer_bikes__3[[#This Row],[SELLING_DATE]]</f>
        <v>NULL</v>
      </c>
      <c r="K125" t="str">
        <f>customer_bikes__3[[#This Row],[MODEL]]</f>
        <v>Sapric Dry 8</v>
      </c>
      <c r="L125" t="str">
        <f>customer_bikes__3[[#This Row],[FRAME_REFERENCE]]</f>
        <v>KCR21000001790</v>
      </c>
      <c r="M125" t="str">
        <f>customer_bikes__3[[#This Row],[BIKE_KEY_REFERENCE]]</f>
        <v/>
      </c>
      <c r="N125" t="str">
        <f>customer_bikes__3[[#This Row],[LOCKER_REFERENCE]]</f>
        <v>-</v>
      </c>
      <c r="O125" t="str">
        <f>customer_bikes__3[[#This Row],[PLATE_NUMBER]]</f>
        <v/>
      </c>
      <c r="P125" t="str">
        <f>customer_bikes__3[[#This Row],[BILLING_TYPE]]</f>
        <v>paid</v>
      </c>
      <c r="Q125" t="str">
        <f>customer_bikes__3[[#This Row],[LEASING_PRICE]]</f>
        <v>0</v>
      </c>
      <c r="R125">
        <f>customer_bikes__3[[#This Row],[SOLD_PRICE]]</f>
        <v>0</v>
      </c>
      <c r="S125" t="str">
        <f>customer_bikes__3[[#This Row],[STATUS]]</f>
        <v>OK</v>
      </c>
      <c r="T125" t="str">
        <f>customer_bikes__3[[#This Row],[INSURANCE]]</f>
        <v>N</v>
      </c>
      <c r="U125">
        <f>customer_bikes__3[[#This Row],[INSURANCE_INDIVIDUAL]]</f>
        <v>0</v>
      </c>
      <c r="V125">
        <f>customer_bikes__3[[#This Row],[INSURANCE_CIVIL_RESPONSIBILITY]]</f>
        <v>0</v>
      </c>
      <c r="W125" t="str">
        <f>customer_bikes__3[[#This Row],[INSURANCE_CIVIL_RESPONSIBILITY_CONTRACT]]</f>
        <v>NULL</v>
      </c>
      <c r="X125">
        <f>customer_bikes__3[[#This Row],[BIKE_PRICE]]</f>
        <v>2023</v>
      </c>
      <c r="Y125" t="str">
        <f>customer_bikes__3[[#This Row],[BIKE_BUYING_DATE]]</f>
        <v>2021-01-26</v>
      </c>
      <c r="Z125">
        <f>customer_bikes__3[[#This Row],[BILLING_GROUP]]</f>
        <v>1</v>
      </c>
      <c r="AA125" t="str">
        <f>customer_bikes__3[[#This Row],[GPS_ID]]</f>
        <v>-</v>
      </c>
      <c r="AB125" t="str">
        <f>customer_bikes__3[[#This Row],[LOCALISATION]]</f>
        <v>Sauveniere</v>
      </c>
      <c r="AC125" t="str">
        <f>customer_bikes__3[[#This Row],[COMMENT_BILLING]]</f>
        <v>NULL</v>
      </c>
      <c r="AD125" t="str">
        <f>customer_bikes__3[[#This Row],[ADDRESS]]</f>
        <v>NULL</v>
      </c>
      <c r="AE125" t="str">
        <f>customer_bikes__3[[#This Row],[DISPLAY_GROUP]]</f>
        <v>1generic</v>
      </c>
      <c r="AG125">
        <f>customer_bikes__3[[#This Row],[TYPE]]</f>
        <v>513</v>
      </c>
      <c r="AH125">
        <f>customer_bikes__3[[#This Row],[ID_1]]</f>
        <v>12</v>
      </c>
      <c r="AI125" s="2">
        <f>customer_bikes__3[[#This Row],[HEU_MAJ]]</f>
        <v>44365.718784722223</v>
      </c>
      <c r="AJ125" s="2">
        <f>customer_bikes__3[[#This Row],[HEU_MAJ]]</f>
        <v>44365.718784722223</v>
      </c>
    </row>
    <row r="126" spans="1:36" x14ac:dyDescent="0.25">
      <c r="A126">
        <f>customer_bikes__3[[#This Row],[ID]]</f>
        <v>572</v>
      </c>
      <c r="B126" t="str">
        <f>customer_bikes__3[[#This Row],[FRAME_NUMBER]]</f>
        <v/>
      </c>
      <c r="C126" t="str">
        <f>customer_bikes__3[[#This Row],[SIZE]]</f>
        <v>M</v>
      </c>
      <c r="D126" t="str">
        <f>customer_bikes__3[[#This Row],[COLOR]]</f>
        <v>Brun</v>
      </c>
      <c r="E126" t="str">
        <f>customer_bikes__3[[#This Row],[CONTRACT_TYPE]]</f>
        <v>selling</v>
      </c>
      <c r="F126" t="str">
        <f>customer_bikes__3[[#This Row],[CONTRACT_START]]</f>
        <v>NULL</v>
      </c>
      <c r="G126" t="str">
        <f>customer_bikes__3[[#This Row],[CONTRACT_END]]</f>
        <v>NULL</v>
      </c>
      <c r="H126" t="str">
        <f>customer_bikes__3[[#This Row],[ESTIMATED_DELIVERY_DATE]]</f>
        <v>2021-06-14</v>
      </c>
      <c r="I126" t="str">
        <f>customer_bikes__3[[#This Row],[DELIVERY_DATE]]</f>
        <v>2021-06-18</v>
      </c>
      <c r="J126" t="str">
        <f>customer_bikes__3[[#This Row],[SELLING_DATE]]</f>
        <v>2021-07-29</v>
      </c>
      <c r="K126" t="str">
        <f>customer_bikes__3[[#This Row],[MODEL]]</f>
        <v>Sapric Dry 8</v>
      </c>
      <c r="L126" t="str">
        <f>customer_bikes__3[[#This Row],[FRAME_REFERENCE]]</f>
        <v>KCR21000001814</v>
      </c>
      <c r="M126" t="str">
        <f>customer_bikes__3[[#This Row],[BIKE_KEY_REFERENCE]]</f>
        <v/>
      </c>
      <c r="N126" t="str">
        <f>customer_bikes__3[[#This Row],[LOCKER_REFERENCE]]</f>
        <v>-</v>
      </c>
      <c r="O126" t="str">
        <f>customer_bikes__3[[#This Row],[PLATE_NUMBER]]</f>
        <v/>
      </c>
      <c r="P126" t="str">
        <f>customer_bikes__3[[#This Row],[BILLING_TYPE]]</f>
        <v>paid</v>
      </c>
      <c r="Q126" t="str">
        <f>customer_bikes__3[[#This Row],[LEASING_PRICE]]</f>
        <v>0</v>
      </c>
      <c r="R126">
        <f>customer_bikes__3[[#This Row],[SOLD_PRICE]]</f>
        <v>2809.88</v>
      </c>
      <c r="S126" t="str">
        <f>customer_bikes__3[[#This Row],[STATUS]]</f>
        <v>OK</v>
      </c>
      <c r="T126" t="str">
        <f>customer_bikes__3[[#This Row],[INSURANCE]]</f>
        <v>N</v>
      </c>
      <c r="U126">
        <f>customer_bikes__3[[#This Row],[INSURANCE_INDIVIDUAL]]</f>
        <v>0</v>
      </c>
      <c r="V126">
        <f>customer_bikes__3[[#This Row],[INSURANCE_CIVIL_RESPONSIBILITY]]</f>
        <v>0</v>
      </c>
      <c r="W126" t="str">
        <f>customer_bikes__3[[#This Row],[INSURANCE_CIVIL_RESPONSIBILITY_CONTRACT]]</f>
        <v>NULL</v>
      </c>
      <c r="X126">
        <f>customer_bikes__3[[#This Row],[BIKE_PRICE]]</f>
        <v>2023</v>
      </c>
      <c r="Y126" t="str">
        <f>customer_bikes__3[[#This Row],[BIKE_BUYING_DATE]]</f>
        <v>2021-01-26</v>
      </c>
      <c r="Z126">
        <f>customer_bikes__3[[#This Row],[BILLING_GROUP]]</f>
        <v>1</v>
      </c>
      <c r="AA126" t="str">
        <f>customer_bikes__3[[#This Row],[GPS_ID]]</f>
        <v>-</v>
      </c>
      <c r="AB126" t="str">
        <f>customer_bikes__3[[#This Row],[LOCALISATION]]</f>
        <v>KAMEO</v>
      </c>
      <c r="AC126" t="str">
        <f>customer_bikes__3[[#This Row],[COMMENT_BILLING]]</f>
        <v>NULL</v>
      </c>
      <c r="AD126" t="str">
        <f>customer_bikes__3[[#This Row],[ADDRESS]]</f>
        <v>NULL</v>
      </c>
      <c r="AE126" t="str">
        <f>customer_bikes__3[[#This Row],[DISPLAY_GROUP]]</f>
        <v>1generic</v>
      </c>
      <c r="AG126">
        <f>customer_bikes__3[[#This Row],[TYPE]]</f>
        <v>513</v>
      </c>
      <c r="AH126">
        <f>customer_bikes__3[[#This Row],[ID_1]]</f>
        <v>582</v>
      </c>
      <c r="AI126" s="2">
        <f>customer_bikes__3[[#This Row],[HEU_MAJ]]</f>
        <v>44406.343831018516</v>
      </c>
      <c r="AJ126" s="2">
        <f>customer_bikes__3[[#This Row],[HEU_MAJ]]</f>
        <v>44406.343831018516</v>
      </c>
    </row>
    <row r="127" spans="1:36" x14ac:dyDescent="0.25">
      <c r="A127">
        <f>customer_bikes__3[[#This Row],[ID]]</f>
        <v>574</v>
      </c>
      <c r="B127" t="str">
        <f>customer_bikes__3[[#This Row],[FRAME_NUMBER]]</f>
        <v/>
      </c>
      <c r="C127" t="str">
        <f>customer_bikes__3[[#This Row],[SIZE]]</f>
        <v>L</v>
      </c>
      <c r="D127" t="str">
        <f>customer_bikes__3[[#This Row],[COLOR]]</f>
        <v>Rouge</v>
      </c>
      <c r="E127" t="str">
        <f>customer_bikes__3[[#This Row],[CONTRACT_TYPE]]</f>
        <v>selling</v>
      </c>
      <c r="F127" t="str">
        <f>customer_bikes__3[[#This Row],[CONTRACT_START]]</f>
        <v>2021-09-17</v>
      </c>
      <c r="G127" t="str">
        <f>customer_bikes__3[[#This Row],[CONTRACT_END]]</f>
        <v>NULL</v>
      </c>
      <c r="H127" t="str">
        <f>customer_bikes__3[[#This Row],[ESTIMATED_DELIVERY_DATE]]</f>
        <v>2021-05-07</v>
      </c>
      <c r="I127" t="str">
        <f>customer_bikes__3[[#This Row],[DELIVERY_DATE]]</f>
        <v>2021-05-12</v>
      </c>
      <c r="J127" t="str">
        <f>customer_bikes__3[[#This Row],[SELLING_DATE]]</f>
        <v>2021-09-17</v>
      </c>
      <c r="K127" t="str">
        <f>customer_bikes__3[[#This Row],[MODEL]]</f>
        <v>Cairon C 227</v>
      </c>
      <c r="L127" t="str">
        <f>customer_bikes__3[[#This Row],[FRAME_REFERENCE]]</f>
        <v>CCR21000019572</v>
      </c>
      <c r="M127" t="str">
        <f>customer_bikes__3[[#This Row],[BIKE_KEY_REFERENCE]]</f>
        <v>ABUS 456114</v>
      </c>
      <c r="N127" t="str">
        <f>customer_bikes__3[[#This Row],[LOCKER_REFERENCE]]</f>
        <v>AXA 6291V</v>
      </c>
      <c r="O127" t="str">
        <f>customer_bikes__3[[#This Row],[PLATE_NUMBER]]</f>
        <v/>
      </c>
      <c r="P127" t="str">
        <f>customer_bikes__3[[#This Row],[BILLING_TYPE]]</f>
        <v>paid</v>
      </c>
      <c r="Q127" t="str">
        <f>customer_bikes__3[[#This Row],[LEASING_PRICE]]</f>
        <v>0</v>
      </c>
      <c r="R127">
        <f>customer_bikes__3[[#This Row],[SOLD_PRICE]]</f>
        <v>2066.0700000000002</v>
      </c>
      <c r="S127" t="str">
        <f>customer_bikes__3[[#This Row],[STATUS]]</f>
        <v>OK</v>
      </c>
      <c r="T127" t="str">
        <f>customer_bikes__3[[#This Row],[INSURANCE]]</f>
        <v>N</v>
      </c>
      <c r="U127">
        <f>customer_bikes__3[[#This Row],[INSURANCE_INDIVIDUAL]]</f>
        <v>0</v>
      </c>
      <c r="V127">
        <f>customer_bikes__3[[#This Row],[INSURANCE_CIVIL_RESPONSIBILITY]]</f>
        <v>0</v>
      </c>
      <c r="W127" t="str">
        <f>customer_bikes__3[[#This Row],[INSURANCE_CIVIL_RESPONSIBILITY_CONTRACT]]</f>
        <v>NULL</v>
      </c>
      <c r="X127">
        <f>customer_bikes__3[[#This Row],[BIKE_PRICE]]</f>
        <v>1443.32</v>
      </c>
      <c r="Y127" t="str">
        <f>customer_bikes__3[[#This Row],[BIKE_BUYING_DATE]]</f>
        <v>2021-01-26</v>
      </c>
      <c r="Z127">
        <f>customer_bikes__3[[#This Row],[BILLING_GROUP]]</f>
        <v>1</v>
      </c>
      <c r="AA127" t="str">
        <f>customer_bikes__3[[#This Row],[GPS_ID]]</f>
        <v>-</v>
      </c>
      <c r="AB127" t="str">
        <f>customer_bikes__3[[#This Row],[LOCALISATION]]</f>
        <v>NULL</v>
      </c>
      <c r="AC127" t="str">
        <f>customer_bikes__3[[#This Row],[COMMENT_BILLING]]</f>
        <v>NULL</v>
      </c>
      <c r="AD127" t="str">
        <f>customer_bikes__3[[#This Row],[ADDRESS]]</f>
        <v>NULL</v>
      </c>
      <c r="AE127" t="str">
        <f>customer_bikes__3[[#This Row],[DISPLAY_GROUP]]</f>
        <v>1generic</v>
      </c>
      <c r="AG127">
        <f>customer_bikes__3[[#This Row],[TYPE]]</f>
        <v>288</v>
      </c>
      <c r="AH127">
        <f>customer_bikes__3[[#This Row],[ID_1]]</f>
        <v>633</v>
      </c>
      <c r="AI127" s="2">
        <f>customer_bikes__3[[#This Row],[HEU_MAJ]]</f>
        <v>44481.620532407411</v>
      </c>
      <c r="AJ127" s="2">
        <f>customer_bikes__3[[#This Row],[HEU_MAJ]]</f>
        <v>44481.620532407411</v>
      </c>
    </row>
    <row r="128" spans="1:36" x14ac:dyDescent="0.25">
      <c r="A128">
        <f>customer_bikes__3[[#This Row],[ID]]</f>
        <v>575</v>
      </c>
      <c r="B128" t="str">
        <f>customer_bikes__3[[#This Row],[FRAME_NUMBER]]</f>
        <v/>
      </c>
      <c r="C128" t="str">
        <f>customer_bikes__3[[#This Row],[SIZE]]</f>
        <v>L</v>
      </c>
      <c r="D128" t="str">
        <f>customer_bikes__3[[#This Row],[COLOR]]</f>
        <v>Rouge</v>
      </c>
      <c r="E128" t="str">
        <f>customer_bikes__3[[#This Row],[CONTRACT_TYPE]]</f>
        <v>stock</v>
      </c>
      <c r="F128" t="str">
        <f>customer_bikes__3[[#This Row],[CONTRACT_START]]</f>
        <v>NULL</v>
      </c>
      <c r="G128" t="str">
        <f>customer_bikes__3[[#This Row],[CONTRACT_END]]</f>
        <v>NULL</v>
      </c>
      <c r="H128" t="str">
        <f>customer_bikes__3[[#This Row],[ESTIMATED_DELIVERY_DATE]]</f>
        <v>2021-05-07</v>
      </c>
      <c r="I128" t="str">
        <f>customer_bikes__3[[#This Row],[DELIVERY_DATE]]</f>
        <v>2021-05-12</v>
      </c>
      <c r="J128" t="str">
        <f>customer_bikes__3[[#This Row],[SELLING_DATE]]</f>
        <v>NULL</v>
      </c>
      <c r="K128" t="str">
        <f>customer_bikes__3[[#This Row],[MODEL]]</f>
        <v>Cairon C 227</v>
      </c>
      <c r="L128" t="str">
        <f>customer_bikes__3[[#This Row],[FRAME_REFERENCE]]</f>
        <v>CCR21000019571</v>
      </c>
      <c r="M128" t="str">
        <f>customer_bikes__3[[#This Row],[BIKE_KEY_REFERENCE]]</f>
        <v/>
      </c>
      <c r="N128" t="str">
        <f>customer_bikes__3[[#This Row],[LOCKER_REFERENCE]]</f>
        <v>-6243V</v>
      </c>
      <c r="O128" t="str">
        <f>customer_bikes__3[[#This Row],[PLATE_NUMBER]]</f>
        <v/>
      </c>
      <c r="P128" t="str">
        <f>customer_bikes__3[[#This Row],[BILLING_TYPE]]</f>
        <v>paid</v>
      </c>
      <c r="Q128" t="str">
        <f>customer_bikes__3[[#This Row],[LEASING_PRICE]]</f>
        <v>0</v>
      </c>
      <c r="R128">
        <f>customer_bikes__3[[#This Row],[SOLD_PRICE]]</f>
        <v>0</v>
      </c>
      <c r="S128" t="str">
        <f>customer_bikes__3[[#This Row],[STATUS]]</f>
        <v>OK</v>
      </c>
      <c r="T128" t="str">
        <f>customer_bikes__3[[#This Row],[INSURANCE]]</f>
        <v>N</v>
      </c>
      <c r="U128">
        <f>customer_bikes__3[[#This Row],[INSURANCE_INDIVIDUAL]]</f>
        <v>0</v>
      </c>
      <c r="V128">
        <f>customer_bikes__3[[#This Row],[INSURANCE_CIVIL_RESPONSIBILITY]]</f>
        <v>0</v>
      </c>
      <c r="W128" t="str">
        <f>customer_bikes__3[[#This Row],[INSURANCE_CIVIL_RESPONSIBILITY_CONTRACT]]</f>
        <v>NULL</v>
      </c>
      <c r="X128">
        <f>customer_bikes__3[[#This Row],[BIKE_PRICE]]</f>
        <v>1443.32</v>
      </c>
      <c r="Y128" t="str">
        <f>customer_bikes__3[[#This Row],[BIKE_BUYING_DATE]]</f>
        <v>2021-01-26</v>
      </c>
      <c r="Z128">
        <f>customer_bikes__3[[#This Row],[BILLING_GROUP]]</f>
        <v>1</v>
      </c>
      <c r="AA128" t="str">
        <f>customer_bikes__3[[#This Row],[GPS_ID]]</f>
        <v>-</v>
      </c>
      <c r="AB128" t="str">
        <f>customer_bikes__3[[#This Row],[LOCALISATION]]</f>
        <v>KAMEO</v>
      </c>
      <c r="AC128" t="str">
        <f>customer_bikes__3[[#This Row],[COMMENT_BILLING]]</f>
        <v>NULL</v>
      </c>
      <c r="AD128" t="str">
        <f>customer_bikes__3[[#This Row],[ADDRESS]]</f>
        <v>NULL</v>
      </c>
      <c r="AE128" t="str">
        <f>customer_bikes__3[[#This Row],[DISPLAY_GROUP]]</f>
        <v>1generic</v>
      </c>
      <c r="AG128">
        <f>customer_bikes__3[[#This Row],[TYPE]]</f>
        <v>288</v>
      </c>
      <c r="AH128">
        <f>customer_bikes__3[[#This Row],[ID_1]]</f>
        <v>12</v>
      </c>
      <c r="AI128" s="2">
        <f>customer_bikes__3[[#This Row],[HEU_MAJ]]</f>
        <v>44524.492638888885</v>
      </c>
      <c r="AJ128" s="2">
        <f>customer_bikes__3[[#This Row],[HEU_MAJ]]</f>
        <v>44524.492638888885</v>
      </c>
    </row>
    <row r="129" spans="1:36" x14ac:dyDescent="0.25">
      <c r="A129">
        <f>customer_bikes__3[[#This Row],[ID]]</f>
        <v>576</v>
      </c>
      <c r="B129" t="str">
        <f>customer_bikes__3[[#This Row],[FRAME_NUMBER]]</f>
        <v/>
      </c>
      <c r="C129" t="str">
        <f>customer_bikes__3[[#This Row],[SIZE]]</f>
        <v>L</v>
      </c>
      <c r="D129" t="str">
        <f>customer_bikes__3[[#This Row],[COLOR]]</f>
        <v>Rouge</v>
      </c>
      <c r="E129" t="str">
        <f>customer_bikes__3[[#This Row],[CONTRACT_TYPE]]</f>
        <v>pending_delivery</v>
      </c>
      <c r="F129" t="str">
        <f>customer_bikes__3[[#This Row],[CONTRACT_START]]</f>
        <v>NULL</v>
      </c>
      <c r="G129" t="str">
        <f>customer_bikes__3[[#This Row],[CONTRACT_END]]</f>
        <v>NULL</v>
      </c>
      <c r="H129" t="str">
        <f>customer_bikes__3[[#This Row],[ESTIMATED_DELIVERY_DATE]]</f>
        <v>2021-05-07</v>
      </c>
      <c r="I129" t="str">
        <f>customer_bikes__3[[#This Row],[DELIVERY_DATE]]</f>
        <v>2021-05-12</v>
      </c>
      <c r="J129" t="str">
        <f>customer_bikes__3[[#This Row],[SELLING_DATE]]</f>
        <v>NULL</v>
      </c>
      <c r="K129" t="str">
        <f>customer_bikes__3[[#This Row],[MODEL]]</f>
        <v>Cairon C 227</v>
      </c>
      <c r="L129" t="str">
        <f>customer_bikes__3[[#This Row],[FRAME_REFERENCE]]</f>
        <v>CCR21000019585</v>
      </c>
      <c r="M129" t="str">
        <f>customer_bikes__3[[#This Row],[BIKE_KEY_REFERENCE]]</f>
        <v/>
      </c>
      <c r="N129" t="str">
        <f>customer_bikes__3[[#This Row],[LOCKER_REFERENCE]]</f>
        <v>-</v>
      </c>
      <c r="O129" t="str">
        <f>customer_bikes__3[[#This Row],[PLATE_NUMBER]]</f>
        <v/>
      </c>
      <c r="P129" t="str">
        <f>customer_bikes__3[[#This Row],[BILLING_TYPE]]</f>
        <v>paid</v>
      </c>
      <c r="Q129" t="str">
        <f>customer_bikes__3[[#This Row],[LEASING_PRICE]]</f>
        <v>0</v>
      </c>
      <c r="R129">
        <f>customer_bikes__3[[#This Row],[SOLD_PRICE]]</f>
        <v>0</v>
      </c>
      <c r="S129" t="str">
        <f>customer_bikes__3[[#This Row],[STATUS]]</f>
        <v>OK</v>
      </c>
      <c r="T129" t="str">
        <f>customer_bikes__3[[#This Row],[INSURANCE]]</f>
        <v>N</v>
      </c>
      <c r="U129">
        <f>customer_bikes__3[[#This Row],[INSURANCE_INDIVIDUAL]]</f>
        <v>0</v>
      </c>
      <c r="V129">
        <f>customer_bikes__3[[#This Row],[INSURANCE_CIVIL_RESPONSIBILITY]]</f>
        <v>0</v>
      </c>
      <c r="W129" t="str">
        <f>customer_bikes__3[[#This Row],[INSURANCE_CIVIL_RESPONSIBILITY_CONTRACT]]</f>
        <v>NULL</v>
      </c>
      <c r="X129">
        <f>customer_bikes__3[[#This Row],[BIKE_PRICE]]</f>
        <v>1443.32</v>
      </c>
      <c r="Y129" t="str">
        <f>customer_bikes__3[[#This Row],[BIKE_BUYING_DATE]]</f>
        <v>2021-01-26</v>
      </c>
      <c r="Z129">
        <f>customer_bikes__3[[#This Row],[BILLING_GROUP]]</f>
        <v>1</v>
      </c>
      <c r="AA129" t="str">
        <f>customer_bikes__3[[#This Row],[GPS_ID]]</f>
        <v>-</v>
      </c>
      <c r="AB129" t="str">
        <f>customer_bikes__3[[#This Row],[LOCALISATION]]</f>
        <v>Sauveniere</v>
      </c>
      <c r="AC129" t="str">
        <f>customer_bikes__3[[#This Row],[COMMENT_BILLING]]</f>
        <v>NULL</v>
      </c>
      <c r="AD129" t="str">
        <f>customer_bikes__3[[#This Row],[ADDRESS]]</f>
        <v>NULL</v>
      </c>
      <c r="AE129" t="str">
        <f>customer_bikes__3[[#This Row],[DISPLAY_GROUP]]</f>
        <v>1generic</v>
      </c>
      <c r="AG129">
        <f>customer_bikes__3[[#This Row],[TYPE]]</f>
        <v>288</v>
      </c>
      <c r="AH129">
        <f>customer_bikes__3[[#This Row],[ID_1]]</f>
        <v>633</v>
      </c>
      <c r="AI129" s="2">
        <f>customer_bikes__3[[#This Row],[HEU_MAJ]]</f>
        <v>44606.738715277781</v>
      </c>
      <c r="AJ129" s="2">
        <f>customer_bikes__3[[#This Row],[HEU_MAJ]]</f>
        <v>44606.738715277781</v>
      </c>
    </row>
    <row r="130" spans="1:36" x14ac:dyDescent="0.25">
      <c r="A130">
        <f>customer_bikes__3[[#This Row],[ID]]</f>
        <v>577</v>
      </c>
      <c r="B130" t="str">
        <f>customer_bikes__3[[#This Row],[FRAME_NUMBER]]</f>
        <v/>
      </c>
      <c r="C130" t="str">
        <f>customer_bikes__3[[#This Row],[SIZE]]</f>
        <v>L</v>
      </c>
      <c r="D130" t="str">
        <f>customer_bikes__3[[#This Row],[COLOR]]</f>
        <v>Rouge</v>
      </c>
      <c r="E130" t="str">
        <f>customer_bikes__3[[#This Row],[CONTRACT_TYPE]]</f>
        <v>stock</v>
      </c>
      <c r="F130" t="str">
        <f>customer_bikes__3[[#This Row],[CONTRACT_START]]</f>
        <v>NULL</v>
      </c>
      <c r="G130" t="str">
        <f>customer_bikes__3[[#This Row],[CONTRACT_END]]</f>
        <v>NULL</v>
      </c>
      <c r="H130" t="str">
        <f>customer_bikes__3[[#This Row],[ESTIMATED_DELIVERY_DATE]]</f>
        <v>2021-05-07</v>
      </c>
      <c r="I130" t="str">
        <f>customer_bikes__3[[#This Row],[DELIVERY_DATE]]</f>
        <v>2021-05-12</v>
      </c>
      <c r="J130" t="str">
        <f>customer_bikes__3[[#This Row],[SELLING_DATE]]</f>
        <v>NULL</v>
      </c>
      <c r="K130" t="str">
        <f>customer_bikes__3[[#This Row],[MODEL]]</f>
        <v>Cairon C 227</v>
      </c>
      <c r="L130" t="str">
        <f>customer_bikes__3[[#This Row],[FRAME_REFERENCE]]</f>
        <v>CCR21000019595</v>
      </c>
      <c r="M130" t="str">
        <f>customer_bikes__3[[#This Row],[BIKE_KEY_REFERENCE]]</f>
        <v/>
      </c>
      <c r="N130" t="str">
        <f>customer_bikes__3[[#This Row],[LOCKER_REFERENCE]]</f>
        <v>-</v>
      </c>
      <c r="O130" t="str">
        <f>customer_bikes__3[[#This Row],[PLATE_NUMBER]]</f>
        <v/>
      </c>
      <c r="P130" t="str">
        <f>customer_bikes__3[[#This Row],[BILLING_TYPE]]</f>
        <v>paid</v>
      </c>
      <c r="Q130" t="str">
        <f>customer_bikes__3[[#This Row],[LEASING_PRICE]]</f>
        <v>0</v>
      </c>
      <c r="R130">
        <f>customer_bikes__3[[#This Row],[SOLD_PRICE]]</f>
        <v>0</v>
      </c>
      <c r="S130" t="str">
        <f>customer_bikes__3[[#This Row],[STATUS]]</f>
        <v>OK</v>
      </c>
      <c r="T130" t="str">
        <f>customer_bikes__3[[#This Row],[INSURANCE]]</f>
        <v>N</v>
      </c>
      <c r="U130">
        <f>customer_bikes__3[[#This Row],[INSURANCE_INDIVIDUAL]]</f>
        <v>0</v>
      </c>
      <c r="V130">
        <f>customer_bikes__3[[#This Row],[INSURANCE_CIVIL_RESPONSIBILITY]]</f>
        <v>0</v>
      </c>
      <c r="W130" t="str">
        <f>customer_bikes__3[[#This Row],[INSURANCE_CIVIL_RESPONSIBILITY_CONTRACT]]</f>
        <v>NULL</v>
      </c>
      <c r="X130">
        <f>customer_bikes__3[[#This Row],[BIKE_PRICE]]</f>
        <v>1443.32</v>
      </c>
      <c r="Y130" t="str">
        <f>customer_bikes__3[[#This Row],[BIKE_BUYING_DATE]]</f>
        <v>2021-01-26</v>
      </c>
      <c r="Z130">
        <f>customer_bikes__3[[#This Row],[BILLING_GROUP]]</f>
        <v>1</v>
      </c>
      <c r="AA130" t="str">
        <f>customer_bikes__3[[#This Row],[GPS_ID]]</f>
        <v>-</v>
      </c>
      <c r="AB130" t="str">
        <f>customer_bikes__3[[#This Row],[LOCALISATION]]</f>
        <v>Sauveniere</v>
      </c>
      <c r="AC130" t="str">
        <f>customer_bikes__3[[#This Row],[COMMENT_BILLING]]</f>
        <v>NULL</v>
      </c>
      <c r="AD130" t="str">
        <f>customer_bikes__3[[#This Row],[ADDRESS]]</f>
        <v>NULL</v>
      </c>
      <c r="AE130" t="str">
        <f>customer_bikes__3[[#This Row],[DISPLAY_GROUP]]</f>
        <v>1generic</v>
      </c>
      <c r="AG130">
        <f>customer_bikes__3[[#This Row],[TYPE]]</f>
        <v>288</v>
      </c>
      <c r="AH130">
        <f>customer_bikes__3[[#This Row],[ID_1]]</f>
        <v>12</v>
      </c>
      <c r="AI130" s="2">
        <f>customer_bikes__3[[#This Row],[HEU_MAJ]]</f>
        <v>44360.667245370372</v>
      </c>
      <c r="AJ130" s="2">
        <f>customer_bikes__3[[#This Row],[HEU_MAJ]]</f>
        <v>44360.667245370372</v>
      </c>
    </row>
    <row r="131" spans="1:36" x14ac:dyDescent="0.25">
      <c r="A131">
        <f>customer_bikes__3[[#This Row],[ID]]</f>
        <v>578</v>
      </c>
      <c r="B131" t="str">
        <f>customer_bikes__3[[#This Row],[FRAME_NUMBER]]</f>
        <v/>
      </c>
      <c r="C131" t="str">
        <f>customer_bikes__3[[#This Row],[SIZE]]</f>
        <v>M</v>
      </c>
      <c r="D131" t="str">
        <f>customer_bikes__3[[#This Row],[COLOR]]</f>
        <v>Rouge</v>
      </c>
      <c r="E131" t="str">
        <f>customer_bikes__3[[#This Row],[CONTRACT_TYPE]]</f>
        <v>selling</v>
      </c>
      <c r="F131" t="str">
        <f>customer_bikes__3[[#This Row],[CONTRACT_START]]</f>
        <v>2021-07-07</v>
      </c>
      <c r="G131" t="str">
        <f>customer_bikes__3[[#This Row],[CONTRACT_END]]</f>
        <v>NULL</v>
      </c>
      <c r="H131" t="str">
        <f>customer_bikes__3[[#This Row],[ESTIMATED_DELIVERY_DATE]]</f>
        <v>2021-05-07</v>
      </c>
      <c r="I131" t="str">
        <f>customer_bikes__3[[#This Row],[DELIVERY_DATE]]</f>
        <v>2021-05-05</v>
      </c>
      <c r="J131" t="str">
        <f>customer_bikes__3[[#This Row],[SELLING_DATE]]</f>
        <v>2021-07-07</v>
      </c>
      <c r="K131" t="str">
        <f>customer_bikes__3[[#This Row],[MODEL]]</f>
        <v>Cairon C 227</v>
      </c>
      <c r="L131" t="str">
        <f>customer_bikes__3[[#This Row],[FRAME_REFERENCE]]</f>
        <v>CCR21000017127</v>
      </c>
      <c r="M131" t="str">
        <f>customer_bikes__3[[#This Row],[BIKE_KEY_REFERENCE]]</f>
        <v>456166</v>
      </c>
      <c r="N131" t="str">
        <f>customer_bikes__3[[#This Row],[LOCKER_REFERENCE]]</f>
        <v>6708V</v>
      </c>
      <c r="O131" t="str">
        <f>customer_bikes__3[[#This Row],[PLATE_NUMBER]]</f>
        <v/>
      </c>
      <c r="P131" t="str">
        <f>customer_bikes__3[[#This Row],[BILLING_TYPE]]</f>
        <v>monthly</v>
      </c>
      <c r="Q131" t="str">
        <f>customer_bikes__3[[#This Row],[LEASING_PRICE]]</f>
        <v>0</v>
      </c>
      <c r="R131">
        <f>customer_bikes__3[[#This Row],[SOLD_PRICE]]</f>
        <v>2066.0700000000002</v>
      </c>
      <c r="S131" t="str">
        <f>customer_bikes__3[[#This Row],[STATUS]]</f>
        <v>OK</v>
      </c>
      <c r="T131" t="str">
        <f>customer_bikes__3[[#This Row],[INSURANCE]]</f>
        <v>N</v>
      </c>
      <c r="U131">
        <f>customer_bikes__3[[#This Row],[INSURANCE_INDIVIDUAL]]</f>
        <v>0</v>
      </c>
      <c r="V131">
        <f>customer_bikes__3[[#This Row],[INSURANCE_CIVIL_RESPONSIBILITY]]</f>
        <v>0</v>
      </c>
      <c r="W131" t="str">
        <f>customer_bikes__3[[#This Row],[INSURANCE_CIVIL_RESPONSIBILITY_CONTRACT]]</f>
        <v>NULL</v>
      </c>
      <c r="X131">
        <f>customer_bikes__3[[#This Row],[BIKE_PRICE]]</f>
        <v>1443.32</v>
      </c>
      <c r="Y131" t="str">
        <f>customer_bikes__3[[#This Row],[BIKE_BUYING_DATE]]</f>
        <v>2021-01-26</v>
      </c>
      <c r="Z131">
        <f>customer_bikes__3[[#This Row],[BILLING_GROUP]]</f>
        <v>1</v>
      </c>
      <c r="AA131" t="str">
        <f>customer_bikes__3[[#This Row],[GPS_ID]]</f>
        <v>-</v>
      </c>
      <c r="AB131" t="str">
        <f>customer_bikes__3[[#This Row],[LOCALISATION]]</f>
        <v>NULL</v>
      </c>
      <c r="AC131" t="str">
        <f>customer_bikes__3[[#This Row],[COMMENT_BILLING]]</f>
        <v>NULL</v>
      </c>
      <c r="AD131" t="str">
        <f>customer_bikes__3[[#This Row],[ADDRESS]]</f>
        <v>NULL</v>
      </c>
      <c r="AE131" t="str">
        <f>customer_bikes__3[[#This Row],[DISPLAY_GROUP]]</f>
        <v>1generic</v>
      </c>
      <c r="AG131">
        <f>customer_bikes__3[[#This Row],[TYPE]]</f>
        <v>289</v>
      </c>
      <c r="AH131">
        <f>customer_bikes__3[[#This Row],[ID_1]]</f>
        <v>424</v>
      </c>
      <c r="AI131" s="2">
        <f>customer_bikes__3[[#This Row],[HEU_MAJ]]</f>
        <v>44384.623738425929</v>
      </c>
      <c r="AJ131" s="2">
        <f>customer_bikes__3[[#This Row],[HEU_MAJ]]</f>
        <v>44384.623738425929</v>
      </c>
    </row>
    <row r="132" spans="1:36" x14ac:dyDescent="0.25">
      <c r="A132">
        <f>customer_bikes__3[[#This Row],[ID]]</f>
        <v>579</v>
      </c>
      <c r="B132" t="str">
        <f>customer_bikes__3[[#This Row],[FRAME_NUMBER]]</f>
        <v/>
      </c>
      <c r="C132" t="str">
        <f>customer_bikes__3[[#This Row],[SIZE]]</f>
        <v>M</v>
      </c>
      <c r="D132" t="str">
        <f>customer_bikes__3[[#This Row],[COLOR]]</f>
        <v>Rouge</v>
      </c>
      <c r="E132" t="str">
        <f>customer_bikes__3[[#This Row],[CONTRACT_TYPE]]</f>
        <v>stock</v>
      </c>
      <c r="F132" t="str">
        <f>customer_bikes__3[[#This Row],[CONTRACT_START]]</f>
        <v>NULL</v>
      </c>
      <c r="G132" t="str">
        <f>customer_bikes__3[[#This Row],[CONTRACT_END]]</f>
        <v>NULL</v>
      </c>
      <c r="H132" t="str">
        <f>customer_bikes__3[[#This Row],[ESTIMATED_DELIVERY_DATE]]</f>
        <v>2021-05-07</v>
      </c>
      <c r="I132" t="str">
        <f>customer_bikes__3[[#This Row],[DELIVERY_DATE]]</f>
        <v>2021-05-05</v>
      </c>
      <c r="J132" t="str">
        <f>customer_bikes__3[[#This Row],[SELLING_DATE]]</f>
        <v>NULL</v>
      </c>
      <c r="K132" t="str">
        <f>customer_bikes__3[[#This Row],[MODEL]]</f>
        <v>Cairon C 227</v>
      </c>
      <c r="L132" t="str">
        <f>customer_bikes__3[[#This Row],[FRAME_REFERENCE]]</f>
        <v>CCR21000017140</v>
      </c>
      <c r="M132" t="str">
        <f>customer_bikes__3[[#This Row],[BIKE_KEY_REFERENCE]]</f>
        <v/>
      </c>
      <c r="N132" t="str">
        <f>customer_bikes__3[[#This Row],[LOCKER_REFERENCE]]</f>
        <v>-</v>
      </c>
      <c r="O132" t="str">
        <f>customer_bikes__3[[#This Row],[PLATE_NUMBER]]</f>
        <v/>
      </c>
      <c r="P132" t="str">
        <f>customer_bikes__3[[#This Row],[BILLING_TYPE]]</f>
        <v>paid</v>
      </c>
      <c r="Q132" t="str">
        <f>customer_bikes__3[[#This Row],[LEASING_PRICE]]</f>
        <v>0</v>
      </c>
      <c r="R132">
        <f>customer_bikes__3[[#This Row],[SOLD_PRICE]]</f>
        <v>0</v>
      </c>
      <c r="S132" t="str">
        <f>customer_bikes__3[[#This Row],[STATUS]]</f>
        <v>OK</v>
      </c>
      <c r="T132" t="str">
        <f>customer_bikes__3[[#This Row],[INSURANCE]]</f>
        <v>N</v>
      </c>
      <c r="U132">
        <f>customer_bikes__3[[#This Row],[INSURANCE_INDIVIDUAL]]</f>
        <v>0</v>
      </c>
      <c r="V132">
        <f>customer_bikes__3[[#This Row],[INSURANCE_CIVIL_RESPONSIBILITY]]</f>
        <v>0</v>
      </c>
      <c r="W132" t="str">
        <f>customer_bikes__3[[#This Row],[INSURANCE_CIVIL_RESPONSIBILITY_CONTRACT]]</f>
        <v>NULL</v>
      </c>
      <c r="X132">
        <f>customer_bikes__3[[#This Row],[BIKE_PRICE]]</f>
        <v>1443.32</v>
      </c>
      <c r="Y132" t="str">
        <f>customer_bikes__3[[#This Row],[BIKE_BUYING_DATE]]</f>
        <v>2021-01-26</v>
      </c>
      <c r="Z132">
        <f>customer_bikes__3[[#This Row],[BILLING_GROUP]]</f>
        <v>1</v>
      </c>
      <c r="AA132" t="str">
        <f>customer_bikes__3[[#This Row],[GPS_ID]]</f>
        <v>-</v>
      </c>
      <c r="AB132" t="str">
        <f>customer_bikes__3[[#This Row],[LOCALISATION]]</f>
        <v>KAMEO</v>
      </c>
      <c r="AC132" t="str">
        <f>customer_bikes__3[[#This Row],[COMMENT_BILLING]]</f>
        <v>NULL</v>
      </c>
      <c r="AD132" t="str">
        <f>customer_bikes__3[[#This Row],[ADDRESS]]</f>
        <v>NULL</v>
      </c>
      <c r="AE132" t="str">
        <f>customer_bikes__3[[#This Row],[DISPLAY_GROUP]]</f>
        <v>1generic</v>
      </c>
      <c r="AG132">
        <f>customer_bikes__3[[#This Row],[TYPE]]</f>
        <v>289</v>
      </c>
      <c r="AH132">
        <f>customer_bikes__3[[#This Row],[ID_1]]</f>
        <v>12</v>
      </c>
      <c r="AI132" s="2">
        <f>customer_bikes__3[[#This Row],[HEU_MAJ]]</f>
        <v>44552.6950462963</v>
      </c>
      <c r="AJ132" s="2">
        <f>customer_bikes__3[[#This Row],[HEU_MAJ]]</f>
        <v>44552.6950462963</v>
      </c>
    </row>
    <row r="133" spans="1:36" x14ac:dyDescent="0.25">
      <c r="A133">
        <f>customer_bikes__3[[#This Row],[ID]]</f>
        <v>580</v>
      </c>
      <c r="B133" t="str">
        <f>customer_bikes__3[[#This Row],[FRAME_NUMBER]]</f>
        <v/>
      </c>
      <c r="C133" t="str">
        <f>customer_bikes__3[[#This Row],[SIZE]]</f>
        <v>M</v>
      </c>
      <c r="D133" t="str">
        <f>customer_bikes__3[[#This Row],[COLOR]]</f>
        <v>Rouge</v>
      </c>
      <c r="E133" t="str">
        <f>customer_bikes__3[[#This Row],[CONTRACT_TYPE]]</f>
        <v>selling</v>
      </c>
      <c r="F133" t="str">
        <f>customer_bikes__3[[#This Row],[CONTRACT_START]]</f>
        <v>2021-11-30</v>
      </c>
      <c r="G133" t="str">
        <f>customer_bikes__3[[#This Row],[CONTRACT_END]]</f>
        <v>2021-11-30</v>
      </c>
      <c r="H133" t="str">
        <f>customer_bikes__3[[#This Row],[ESTIMATED_DELIVERY_DATE]]</f>
        <v>2021-05-07</v>
      </c>
      <c r="I133" t="str">
        <f>customer_bikes__3[[#This Row],[DELIVERY_DATE]]</f>
        <v>2021-05-05</v>
      </c>
      <c r="J133" t="str">
        <f>customer_bikes__3[[#This Row],[SELLING_DATE]]</f>
        <v>2021-12-16</v>
      </c>
      <c r="K133" t="str">
        <f>customer_bikes__3[[#This Row],[MODEL]]</f>
        <v>Cairon C 227</v>
      </c>
      <c r="L133" t="str">
        <f>customer_bikes__3[[#This Row],[FRAME_REFERENCE]]</f>
        <v>CCR21000017180</v>
      </c>
      <c r="M133" t="str">
        <f>customer_bikes__3[[#This Row],[BIKE_KEY_REFERENCE]]</f>
        <v/>
      </c>
      <c r="N133" t="str">
        <f>customer_bikes__3[[#This Row],[LOCKER_REFERENCE]]</f>
        <v>-</v>
      </c>
      <c r="O133" t="str">
        <f>customer_bikes__3[[#This Row],[PLATE_NUMBER]]</f>
        <v/>
      </c>
      <c r="P133" t="str">
        <f>customer_bikes__3[[#This Row],[BILLING_TYPE]]</f>
        <v>monthly</v>
      </c>
      <c r="Q133" t="str">
        <f>customer_bikes__3[[#This Row],[LEASING_PRICE]]</f>
        <v>0</v>
      </c>
      <c r="R133">
        <f>customer_bikes__3[[#This Row],[SOLD_PRICE]]</f>
        <v>2066.11</v>
      </c>
      <c r="S133" t="str">
        <f>customer_bikes__3[[#This Row],[STATUS]]</f>
        <v>OK</v>
      </c>
      <c r="T133" t="str">
        <f>customer_bikes__3[[#This Row],[INSURANCE]]</f>
        <v>N</v>
      </c>
      <c r="U133">
        <f>customer_bikes__3[[#This Row],[INSURANCE_INDIVIDUAL]]</f>
        <v>0</v>
      </c>
      <c r="V133">
        <f>customer_bikes__3[[#This Row],[INSURANCE_CIVIL_RESPONSIBILITY]]</f>
        <v>0</v>
      </c>
      <c r="W133" t="str">
        <f>customer_bikes__3[[#This Row],[INSURANCE_CIVIL_RESPONSIBILITY_CONTRACT]]</f>
        <v>NULL</v>
      </c>
      <c r="X133">
        <f>customer_bikes__3[[#This Row],[BIKE_PRICE]]</f>
        <v>1443.32</v>
      </c>
      <c r="Y133" t="str">
        <f>customer_bikes__3[[#This Row],[BIKE_BUYING_DATE]]</f>
        <v>2021-01-26</v>
      </c>
      <c r="Z133">
        <f>customer_bikes__3[[#This Row],[BILLING_GROUP]]</f>
        <v>1</v>
      </c>
      <c r="AA133" t="str">
        <f>customer_bikes__3[[#This Row],[GPS_ID]]</f>
        <v>-</v>
      </c>
      <c r="AB133" t="str">
        <f>customer_bikes__3[[#This Row],[LOCALISATION]]</f>
        <v>NULL</v>
      </c>
      <c r="AC133" t="str">
        <f>customer_bikes__3[[#This Row],[COMMENT_BILLING]]</f>
        <v>NULL</v>
      </c>
      <c r="AD133" t="str">
        <f>customer_bikes__3[[#This Row],[ADDRESS]]</f>
        <v>NULL</v>
      </c>
      <c r="AE133" t="str">
        <f>customer_bikes__3[[#This Row],[DISPLAY_GROUP]]</f>
        <v>1generic</v>
      </c>
      <c r="AG133">
        <f>customer_bikes__3[[#This Row],[TYPE]]</f>
        <v>289</v>
      </c>
      <c r="AH133">
        <f>customer_bikes__3[[#This Row],[ID_1]]</f>
        <v>730</v>
      </c>
      <c r="AI133" s="2">
        <f>customer_bikes__3[[#This Row],[HEU_MAJ]]</f>
        <v>44546.60465277778</v>
      </c>
      <c r="AJ133" s="2">
        <f>customer_bikes__3[[#This Row],[HEU_MAJ]]</f>
        <v>44546.60465277778</v>
      </c>
    </row>
    <row r="134" spans="1:36" x14ac:dyDescent="0.25">
      <c r="A134">
        <f>customer_bikes__3[[#This Row],[ID]]</f>
        <v>581</v>
      </c>
      <c r="B134" t="str">
        <f>customer_bikes__3[[#This Row],[FRAME_NUMBER]]</f>
        <v/>
      </c>
      <c r="C134" t="str">
        <f>customer_bikes__3[[#This Row],[SIZE]]</f>
        <v>M</v>
      </c>
      <c r="D134" t="str">
        <f>customer_bikes__3[[#This Row],[COLOR]]</f>
        <v>Rouge</v>
      </c>
      <c r="E134" t="str">
        <f>customer_bikes__3[[#This Row],[CONTRACT_TYPE]]</f>
        <v>stock</v>
      </c>
      <c r="F134" t="str">
        <f>customer_bikes__3[[#This Row],[CONTRACT_START]]</f>
        <v>NULL</v>
      </c>
      <c r="G134" t="str">
        <f>customer_bikes__3[[#This Row],[CONTRACT_END]]</f>
        <v>NULL</v>
      </c>
      <c r="H134" t="str">
        <f>customer_bikes__3[[#This Row],[ESTIMATED_DELIVERY_DATE]]</f>
        <v>2021-05-07</v>
      </c>
      <c r="I134" t="str">
        <f>customer_bikes__3[[#This Row],[DELIVERY_DATE]]</f>
        <v>2021-05-05</v>
      </c>
      <c r="J134" t="str">
        <f>customer_bikes__3[[#This Row],[SELLING_DATE]]</f>
        <v>NULL</v>
      </c>
      <c r="K134" t="str">
        <f>customer_bikes__3[[#This Row],[MODEL]]</f>
        <v>Cairon C 227</v>
      </c>
      <c r="L134" t="str">
        <f>customer_bikes__3[[#This Row],[FRAME_REFERENCE]]</f>
        <v>CCR21000018326</v>
      </c>
      <c r="M134" t="str">
        <f>customer_bikes__3[[#This Row],[BIKE_KEY_REFERENCE]]</f>
        <v/>
      </c>
      <c r="N134" t="str">
        <f>customer_bikes__3[[#This Row],[LOCKER_REFERENCE]]</f>
        <v>-</v>
      </c>
      <c r="O134" t="str">
        <f>customer_bikes__3[[#This Row],[PLATE_NUMBER]]</f>
        <v/>
      </c>
      <c r="P134" t="str">
        <f>customer_bikes__3[[#This Row],[BILLING_TYPE]]</f>
        <v>paid</v>
      </c>
      <c r="Q134" t="str">
        <f>customer_bikes__3[[#This Row],[LEASING_PRICE]]</f>
        <v>0</v>
      </c>
      <c r="R134">
        <f>customer_bikes__3[[#This Row],[SOLD_PRICE]]</f>
        <v>0</v>
      </c>
      <c r="S134" t="str">
        <f>customer_bikes__3[[#This Row],[STATUS]]</f>
        <v>OK</v>
      </c>
      <c r="T134" t="str">
        <f>customer_bikes__3[[#This Row],[INSURANCE]]</f>
        <v>N</v>
      </c>
      <c r="U134">
        <f>customer_bikes__3[[#This Row],[INSURANCE_INDIVIDUAL]]</f>
        <v>0</v>
      </c>
      <c r="V134">
        <f>customer_bikes__3[[#This Row],[INSURANCE_CIVIL_RESPONSIBILITY]]</f>
        <v>0</v>
      </c>
      <c r="W134" t="str">
        <f>customer_bikes__3[[#This Row],[INSURANCE_CIVIL_RESPONSIBILITY_CONTRACT]]</f>
        <v>NULL</v>
      </c>
      <c r="X134">
        <f>customer_bikes__3[[#This Row],[BIKE_PRICE]]</f>
        <v>1443.32</v>
      </c>
      <c r="Y134" t="str">
        <f>customer_bikes__3[[#This Row],[BIKE_BUYING_DATE]]</f>
        <v>2021-01-26</v>
      </c>
      <c r="Z134">
        <f>customer_bikes__3[[#This Row],[BILLING_GROUP]]</f>
        <v>1</v>
      </c>
      <c r="AA134" t="str">
        <f>customer_bikes__3[[#This Row],[GPS_ID]]</f>
        <v>-</v>
      </c>
      <c r="AB134" t="str">
        <f>customer_bikes__3[[#This Row],[LOCALISATION]]</f>
        <v>Sauveniere</v>
      </c>
      <c r="AC134" t="str">
        <f>customer_bikes__3[[#This Row],[COMMENT_BILLING]]</f>
        <v>NULL</v>
      </c>
      <c r="AD134" t="str">
        <f>customer_bikes__3[[#This Row],[ADDRESS]]</f>
        <v>NULL</v>
      </c>
      <c r="AE134" t="str">
        <f>customer_bikes__3[[#This Row],[DISPLAY_GROUP]]</f>
        <v>1generic</v>
      </c>
      <c r="AG134">
        <f>customer_bikes__3[[#This Row],[TYPE]]</f>
        <v>289</v>
      </c>
      <c r="AH134">
        <f>customer_bikes__3[[#This Row],[ID_1]]</f>
        <v>12</v>
      </c>
      <c r="AI134" s="2">
        <f>customer_bikes__3[[#This Row],[HEU_MAJ]]</f>
        <v>44360.671226851853</v>
      </c>
      <c r="AJ134" s="2">
        <f>customer_bikes__3[[#This Row],[HEU_MAJ]]</f>
        <v>44360.671226851853</v>
      </c>
    </row>
    <row r="135" spans="1:36" x14ac:dyDescent="0.25">
      <c r="A135">
        <f>customer_bikes__3[[#This Row],[ID]]</f>
        <v>582</v>
      </c>
      <c r="B135" t="str">
        <f>customer_bikes__3[[#This Row],[FRAME_NUMBER]]</f>
        <v/>
      </c>
      <c r="C135" t="str">
        <f>customer_bikes__3[[#This Row],[SIZE]]</f>
        <v>M</v>
      </c>
      <c r="D135" t="str">
        <f>customer_bikes__3[[#This Row],[COLOR]]</f>
        <v>Rouge</v>
      </c>
      <c r="E135" t="str">
        <f>customer_bikes__3[[#This Row],[CONTRACT_TYPE]]</f>
        <v>stock</v>
      </c>
      <c r="F135" t="str">
        <f>customer_bikes__3[[#This Row],[CONTRACT_START]]</f>
        <v>NULL</v>
      </c>
      <c r="G135" t="str">
        <f>customer_bikes__3[[#This Row],[CONTRACT_END]]</f>
        <v>NULL</v>
      </c>
      <c r="H135" t="str">
        <f>customer_bikes__3[[#This Row],[ESTIMATED_DELIVERY_DATE]]</f>
        <v>2021-05-07</v>
      </c>
      <c r="I135" t="str">
        <f>customer_bikes__3[[#This Row],[DELIVERY_DATE]]</f>
        <v>2021-05-05</v>
      </c>
      <c r="J135" t="str">
        <f>customer_bikes__3[[#This Row],[SELLING_DATE]]</f>
        <v>NULL</v>
      </c>
      <c r="K135" t="str">
        <f>customer_bikes__3[[#This Row],[MODEL]]</f>
        <v>Cairon C 227</v>
      </c>
      <c r="L135" t="str">
        <f>customer_bikes__3[[#This Row],[FRAME_REFERENCE]]</f>
        <v>CCR21000017111</v>
      </c>
      <c r="M135" t="str">
        <f>customer_bikes__3[[#This Row],[BIKE_KEY_REFERENCE]]</f>
        <v/>
      </c>
      <c r="N135" t="str">
        <f>customer_bikes__3[[#This Row],[LOCKER_REFERENCE]]</f>
        <v>-</v>
      </c>
      <c r="O135" t="str">
        <f>customer_bikes__3[[#This Row],[PLATE_NUMBER]]</f>
        <v/>
      </c>
      <c r="P135" t="str">
        <f>customer_bikes__3[[#This Row],[BILLING_TYPE]]</f>
        <v>paid</v>
      </c>
      <c r="Q135" t="str">
        <f>customer_bikes__3[[#This Row],[LEASING_PRICE]]</f>
        <v>0</v>
      </c>
      <c r="R135">
        <f>customer_bikes__3[[#This Row],[SOLD_PRICE]]</f>
        <v>0</v>
      </c>
      <c r="S135" t="str">
        <f>customer_bikes__3[[#This Row],[STATUS]]</f>
        <v>OK</v>
      </c>
      <c r="T135" t="str">
        <f>customer_bikes__3[[#This Row],[INSURANCE]]</f>
        <v>N</v>
      </c>
      <c r="U135">
        <f>customer_bikes__3[[#This Row],[INSURANCE_INDIVIDUAL]]</f>
        <v>0</v>
      </c>
      <c r="V135">
        <f>customer_bikes__3[[#This Row],[INSURANCE_CIVIL_RESPONSIBILITY]]</f>
        <v>0</v>
      </c>
      <c r="W135" t="str">
        <f>customer_bikes__3[[#This Row],[INSURANCE_CIVIL_RESPONSIBILITY_CONTRACT]]</f>
        <v>NULL</v>
      </c>
      <c r="X135">
        <f>customer_bikes__3[[#This Row],[BIKE_PRICE]]</f>
        <v>1443.32</v>
      </c>
      <c r="Y135" t="str">
        <f>customer_bikes__3[[#This Row],[BIKE_BUYING_DATE]]</f>
        <v>2021-01-26</v>
      </c>
      <c r="Z135">
        <f>customer_bikes__3[[#This Row],[BILLING_GROUP]]</f>
        <v>1</v>
      </c>
      <c r="AA135" t="str">
        <f>customer_bikes__3[[#This Row],[GPS_ID]]</f>
        <v>-</v>
      </c>
      <c r="AB135" t="str">
        <f>customer_bikes__3[[#This Row],[LOCALISATION]]</f>
        <v>Sauveniere</v>
      </c>
      <c r="AC135" t="str">
        <f>customer_bikes__3[[#This Row],[COMMENT_BILLING]]</f>
        <v>NULL</v>
      </c>
      <c r="AD135" t="str">
        <f>customer_bikes__3[[#This Row],[ADDRESS]]</f>
        <v>NULL</v>
      </c>
      <c r="AE135" t="str">
        <f>customer_bikes__3[[#This Row],[DISPLAY_GROUP]]</f>
        <v>1generic</v>
      </c>
      <c r="AG135">
        <f>customer_bikes__3[[#This Row],[TYPE]]</f>
        <v>289</v>
      </c>
      <c r="AH135">
        <f>customer_bikes__3[[#This Row],[ID_1]]</f>
        <v>12</v>
      </c>
      <c r="AI135" s="2">
        <f>customer_bikes__3[[#This Row],[HEU_MAJ]]</f>
        <v>44360.671018518522</v>
      </c>
      <c r="AJ135" s="2">
        <f>customer_bikes__3[[#This Row],[HEU_MAJ]]</f>
        <v>44360.671018518522</v>
      </c>
    </row>
    <row r="136" spans="1:36" x14ac:dyDescent="0.25">
      <c r="A136">
        <f>customer_bikes__3[[#This Row],[ID]]</f>
        <v>583</v>
      </c>
      <c r="B136" t="str">
        <f>customer_bikes__3[[#This Row],[FRAME_NUMBER]]</f>
        <v/>
      </c>
      <c r="C136" t="str">
        <f>customer_bikes__3[[#This Row],[SIZE]]</f>
        <v>M</v>
      </c>
      <c r="D136" t="str">
        <f>customer_bikes__3[[#This Row],[COLOR]]</f>
        <v>Rouge</v>
      </c>
      <c r="E136" t="str">
        <f>customer_bikes__3[[#This Row],[CONTRACT_TYPE]]</f>
        <v>stock</v>
      </c>
      <c r="F136" t="str">
        <f>customer_bikes__3[[#This Row],[CONTRACT_START]]</f>
        <v>NULL</v>
      </c>
      <c r="G136" t="str">
        <f>customer_bikes__3[[#This Row],[CONTRACT_END]]</f>
        <v>NULL</v>
      </c>
      <c r="H136" t="str">
        <f>customer_bikes__3[[#This Row],[ESTIMATED_DELIVERY_DATE]]</f>
        <v>2021-05-07</v>
      </c>
      <c r="I136" t="str">
        <f>customer_bikes__3[[#This Row],[DELIVERY_DATE]]</f>
        <v>2021-05-05</v>
      </c>
      <c r="J136" t="str">
        <f>customer_bikes__3[[#This Row],[SELLING_DATE]]</f>
        <v>NULL</v>
      </c>
      <c r="K136" t="str">
        <f>customer_bikes__3[[#This Row],[MODEL]]</f>
        <v>Cairon C 227</v>
      </c>
      <c r="L136" t="str">
        <f>customer_bikes__3[[#This Row],[FRAME_REFERENCE]]</f>
        <v>CCR21000017107</v>
      </c>
      <c r="M136" t="str">
        <f>customer_bikes__3[[#This Row],[BIKE_KEY_REFERENCE]]</f>
        <v/>
      </c>
      <c r="N136" t="str">
        <f>customer_bikes__3[[#This Row],[LOCKER_REFERENCE]]</f>
        <v>-</v>
      </c>
      <c r="O136" t="str">
        <f>customer_bikes__3[[#This Row],[PLATE_NUMBER]]</f>
        <v/>
      </c>
      <c r="P136" t="str">
        <f>customer_bikes__3[[#This Row],[BILLING_TYPE]]</f>
        <v>paid</v>
      </c>
      <c r="Q136" t="str">
        <f>customer_bikes__3[[#This Row],[LEASING_PRICE]]</f>
        <v>0</v>
      </c>
      <c r="R136">
        <f>customer_bikes__3[[#This Row],[SOLD_PRICE]]</f>
        <v>0</v>
      </c>
      <c r="S136" t="str">
        <f>customer_bikes__3[[#This Row],[STATUS]]</f>
        <v>OK</v>
      </c>
      <c r="T136" t="str">
        <f>customer_bikes__3[[#This Row],[INSURANCE]]</f>
        <v>N</v>
      </c>
      <c r="U136">
        <f>customer_bikes__3[[#This Row],[INSURANCE_INDIVIDUAL]]</f>
        <v>0</v>
      </c>
      <c r="V136">
        <f>customer_bikes__3[[#This Row],[INSURANCE_CIVIL_RESPONSIBILITY]]</f>
        <v>0</v>
      </c>
      <c r="W136" t="str">
        <f>customer_bikes__3[[#This Row],[INSURANCE_CIVIL_RESPONSIBILITY_CONTRACT]]</f>
        <v>NULL</v>
      </c>
      <c r="X136">
        <f>customer_bikes__3[[#This Row],[BIKE_PRICE]]</f>
        <v>1443.32</v>
      </c>
      <c r="Y136" t="str">
        <f>customer_bikes__3[[#This Row],[BIKE_BUYING_DATE]]</f>
        <v>2021-01-26</v>
      </c>
      <c r="Z136">
        <f>customer_bikes__3[[#This Row],[BILLING_GROUP]]</f>
        <v>1</v>
      </c>
      <c r="AA136" t="str">
        <f>customer_bikes__3[[#This Row],[GPS_ID]]</f>
        <v>-</v>
      </c>
      <c r="AB136" t="str">
        <f>customer_bikes__3[[#This Row],[LOCALISATION]]</f>
        <v>Sauveniere</v>
      </c>
      <c r="AC136" t="str">
        <f>customer_bikes__3[[#This Row],[COMMENT_BILLING]]</f>
        <v>NULL</v>
      </c>
      <c r="AD136" t="str">
        <f>customer_bikes__3[[#This Row],[ADDRESS]]</f>
        <v>NULL</v>
      </c>
      <c r="AE136" t="str">
        <f>customer_bikes__3[[#This Row],[DISPLAY_GROUP]]</f>
        <v>1generic</v>
      </c>
      <c r="AG136">
        <f>customer_bikes__3[[#This Row],[TYPE]]</f>
        <v>289</v>
      </c>
      <c r="AH136">
        <f>customer_bikes__3[[#This Row],[ID_1]]</f>
        <v>12</v>
      </c>
      <c r="AI136" s="2">
        <f>customer_bikes__3[[#This Row],[HEU_MAJ]]</f>
        <v>44360.670844907407</v>
      </c>
      <c r="AJ136" s="2">
        <f>customer_bikes__3[[#This Row],[HEU_MAJ]]</f>
        <v>44360.670844907407</v>
      </c>
    </row>
    <row r="137" spans="1:36" x14ac:dyDescent="0.25">
      <c r="A137">
        <f>customer_bikes__3[[#This Row],[ID]]</f>
        <v>584</v>
      </c>
      <c r="B137" t="str">
        <f>customer_bikes__3[[#This Row],[FRAME_NUMBER]]</f>
        <v/>
      </c>
      <c r="C137" t="str">
        <f>customer_bikes__3[[#This Row],[SIZE]]</f>
        <v>M</v>
      </c>
      <c r="D137" t="str">
        <f>customer_bikes__3[[#This Row],[COLOR]]</f>
        <v>Rouge</v>
      </c>
      <c r="E137" t="str">
        <f>customer_bikes__3[[#This Row],[CONTRACT_TYPE]]</f>
        <v>stock</v>
      </c>
      <c r="F137" t="str">
        <f>customer_bikes__3[[#This Row],[CONTRACT_START]]</f>
        <v>NULL</v>
      </c>
      <c r="G137" t="str">
        <f>customer_bikes__3[[#This Row],[CONTRACT_END]]</f>
        <v>NULL</v>
      </c>
      <c r="H137" t="str">
        <f>customer_bikes__3[[#This Row],[ESTIMATED_DELIVERY_DATE]]</f>
        <v>2021-05-07</v>
      </c>
      <c r="I137" t="str">
        <f>customer_bikes__3[[#This Row],[DELIVERY_DATE]]</f>
        <v>2021-05-05</v>
      </c>
      <c r="J137" t="str">
        <f>customer_bikes__3[[#This Row],[SELLING_DATE]]</f>
        <v>NULL</v>
      </c>
      <c r="K137" t="str">
        <f>customer_bikes__3[[#This Row],[MODEL]]</f>
        <v>Cairon C 227</v>
      </c>
      <c r="L137" t="str">
        <f>customer_bikes__3[[#This Row],[FRAME_REFERENCE]]</f>
        <v>CCR21000017120</v>
      </c>
      <c r="M137" t="str">
        <f>customer_bikes__3[[#This Row],[BIKE_KEY_REFERENCE]]</f>
        <v/>
      </c>
      <c r="N137" t="str">
        <f>customer_bikes__3[[#This Row],[LOCKER_REFERENCE]]</f>
        <v>-</v>
      </c>
      <c r="O137" t="str">
        <f>customer_bikes__3[[#This Row],[PLATE_NUMBER]]</f>
        <v/>
      </c>
      <c r="P137" t="str">
        <f>customer_bikes__3[[#This Row],[BILLING_TYPE]]</f>
        <v>paid</v>
      </c>
      <c r="Q137" t="str">
        <f>customer_bikes__3[[#This Row],[LEASING_PRICE]]</f>
        <v>0</v>
      </c>
      <c r="R137">
        <f>customer_bikes__3[[#This Row],[SOLD_PRICE]]</f>
        <v>0</v>
      </c>
      <c r="S137" t="str">
        <f>customer_bikes__3[[#This Row],[STATUS]]</f>
        <v>OK</v>
      </c>
      <c r="T137" t="str">
        <f>customer_bikes__3[[#This Row],[INSURANCE]]</f>
        <v>N</v>
      </c>
      <c r="U137">
        <f>customer_bikes__3[[#This Row],[INSURANCE_INDIVIDUAL]]</f>
        <v>0</v>
      </c>
      <c r="V137">
        <f>customer_bikes__3[[#This Row],[INSURANCE_CIVIL_RESPONSIBILITY]]</f>
        <v>0</v>
      </c>
      <c r="W137" t="str">
        <f>customer_bikes__3[[#This Row],[INSURANCE_CIVIL_RESPONSIBILITY_CONTRACT]]</f>
        <v>NULL</v>
      </c>
      <c r="X137">
        <f>customer_bikes__3[[#This Row],[BIKE_PRICE]]</f>
        <v>1443.32</v>
      </c>
      <c r="Y137" t="str">
        <f>customer_bikes__3[[#This Row],[BIKE_BUYING_DATE]]</f>
        <v>2021-01-26</v>
      </c>
      <c r="Z137">
        <f>customer_bikes__3[[#This Row],[BILLING_GROUP]]</f>
        <v>1</v>
      </c>
      <c r="AA137" t="str">
        <f>customer_bikes__3[[#This Row],[GPS_ID]]</f>
        <v>-</v>
      </c>
      <c r="AB137" t="str">
        <f>customer_bikes__3[[#This Row],[LOCALISATION]]</f>
        <v>Sauveniere</v>
      </c>
      <c r="AC137" t="str">
        <f>customer_bikes__3[[#This Row],[COMMENT_BILLING]]</f>
        <v>NULL</v>
      </c>
      <c r="AD137" t="str">
        <f>customer_bikes__3[[#This Row],[ADDRESS]]</f>
        <v>NULL</v>
      </c>
      <c r="AE137" t="str">
        <f>customer_bikes__3[[#This Row],[DISPLAY_GROUP]]</f>
        <v>1generic</v>
      </c>
      <c r="AG137">
        <f>customer_bikes__3[[#This Row],[TYPE]]</f>
        <v>289</v>
      </c>
      <c r="AH137">
        <f>customer_bikes__3[[#This Row],[ID_1]]</f>
        <v>12</v>
      </c>
      <c r="AI137" s="2">
        <f>customer_bikes__3[[#This Row],[HEU_MAJ]]</f>
        <v>44360.670659722222</v>
      </c>
      <c r="AJ137" s="2">
        <f>customer_bikes__3[[#This Row],[HEU_MAJ]]</f>
        <v>44360.670659722222</v>
      </c>
    </row>
    <row r="138" spans="1:36" x14ac:dyDescent="0.25">
      <c r="A138">
        <f>customer_bikes__3[[#This Row],[ID]]</f>
        <v>585</v>
      </c>
      <c r="B138" t="str">
        <f>customer_bikes__3[[#This Row],[FRAME_NUMBER]]</f>
        <v/>
      </c>
      <c r="C138" t="str">
        <f>customer_bikes__3[[#This Row],[SIZE]]</f>
        <v>M</v>
      </c>
      <c r="D138" t="str">
        <f>customer_bikes__3[[#This Row],[COLOR]]</f>
        <v>Rouge</v>
      </c>
      <c r="E138" t="str">
        <f>customer_bikes__3[[#This Row],[CONTRACT_TYPE]]</f>
        <v>stock</v>
      </c>
      <c r="F138" t="str">
        <f>customer_bikes__3[[#This Row],[CONTRACT_START]]</f>
        <v>NULL</v>
      </c>
      <c r="G138" t="str">
        <f>customer_bikes__3[[#This Row],[CONTRACT_END]]</f>
        <v>NULL</v>
      </c>
      <c r="H138" t="str">
        <f>customer_bikes__3[[#This Row],[ESTIMATED_DELIVERY_DATE]]</f>
        <v>2021-05-07</v>
      </c>
      <c r="I138" t="str">
        <f>customer_bikes__3[[#This Row],[DELIVERY_DATE]]</f>
        <v>2021-05-05</v>
      </c>
      <c r="J138" t="str">
        <f>customer_bikes__3[[#This Row],[SELLING_DATE]]</f>
        <v>NULL</v>
      </c>
      <c r="K138" t="str">
        <f>customer_bikes__3[[#This Row],[MODEL]]</f>
        <v/>
      </c>
      <c r="L138" t="str">
        <f>customer_bikes__3[[#This Row],[FRAME_REFERENCE]]</f>
        <v>CCR21000017134</v>
      </c>
      <c r="M138" t="str">
        <f>customer_bikes__3[[#This Row],[BIKE_KEY_REFERENCE]]</f>
        <v>ABUS 365251</v>
      </c>
      <c r="N138" t="str">
        <f>customer_bikes__3[[#This Row],[LOCKER_REFERENCE]]</f>
        <v>AXA 5598V</v>
      </c>
      <c r="O138" t="str">
        <f>customer_bikes__3[[#This Row],[PLATE_NUMBER]]</f>
        <v/>
      </c>
      <c r="P138" t="str">
        <f>customer_bikes__3[[#This Row],[BILLING_TYPE]]</f>
        <v>monthly</v>
      </c>
      <c r="Q138" t="str">
        <f>customer_bikes__3[[#This Row],[LEASING_PRICE]]</f>
        <v>0</v>
      </c>
      <c r="R138">
        <f>customer_bikes__3[[#This Row],[SOLD_PRICE]]</f>
        <v>0</v>
      </c>
      <c r="S138" t="str">
        <f>customer_bikes__3[[#This Row],[STATUS]]</f>
        <v>KO</v>
      </c>
      <c r="T138" t="str">
        <f>customer_bikes__3[[#This Row],[INSURANCE]]</f>
        <v>N</v>
      </c>
      <c r="U138">
        <f>customer_bikes__3[[#This Row],[INSURANCE_INDIVIDUAL]]</f>
        <v>0</v>
      </c>
      <c r="V138">
        <f>customer_bikes__3[[#This Row],[INSURANCE_CIVIL_RESPONSIBILITY]]</f>
        <v>0</v>
      </c>
      <c r="W138" t="str">
        <f>customer_bikes__3[[#This Row],[INSURANCE_CIVIL_RESPONSIBILITY_CONTRACT]]</f>
        <v>NULL</v>
      </c>
      <c r="X138">
        <f>customer_bikes__3[[#This Row],[BIKE_PRICE]]</f>
        <v>1443.32</v>
      </c>
      <c r="Y138" t="str">
        <f>customer_bikes__3[[#This Row],[BIKE_BUYING_DATE]]</f>
        <v>2021-01-26</v>
      </c>
      <c r="Z138">
        <f>customer_bikes__3[[#This Row],[BILLING_GROUP]]</f>
        <v>1</v>
      </c>
      <c r="AA138" t="str">
        <f>customer_bikes__3[[#This Row],[GPS_ID]]</f>
        <v>-</v>
      </c>
      <c r="AB138" t="str">
        <f>customer_bikes__3[[#This Row],[LOCALISATION]]</f>
        <v>KAMEO</v>
      </c>
      <c r="AC138" t="str">
        <f>customer_bikes__3[[#This Row],[COMMENT_BILLING]]</f>
        <v>NULL</v>
      </c>
      <c r="AD138" t="str">
        <f>customer_bikes__3[[#This Row],[ADDRESS]]</f>
        <v>NULL</v>
      </c>
      <c r="AE138" t="str">
        <f>customer_bikes__3[[#This Row],[DISPLAY_GROUP]]</f>
        <v>1generic</v>
      </c>
      <c r="AG138">
        <f>customer_bikes__3[[#This Row],[TYPE]]</f>
        <v>289</v>
      </c>
      <c r="AH138">
        <f>customer_bikes__3[[#This Row],[ID_1]]</f>
        <v>12</v>
      </c>
      <c r="AI138" s="2">
        <f>customer_bikes__3[[#This Row],[HEU_MAJ]]</f>
        <v>44500.596863425926</v>
      </c>
      <c r="AJ138" s="2">
        <f>customer_bikes__3[[#This Row],[HEU_MAJ]]</f>
        <v>44500.596863425926</v>
      </c>
    </row>
    <row r="139" spans="1:36" x14ac:dyDescent="0.25">
      <c r="A139">
        <f>customer_bikes__3[[#This Row],[ID]]</f>
        <v>588</v>
      </c>
      <c r="B139" t="str">
        <f>customer_bikes__3[[#This Row],[FRAME_NUMBER]]</f>
        <v/>
      </c>
      <c r="C139" t="str">
        <f>customer_bikes__3[[#This Row],[SIZE]]</f>
        <v>L</v>
      </c>
      <c r="D139" t="str">
        <f>customer_bikes__3[[#This Row],[COLOR]]</f>
        <v>Noir / rouge</v>
      </c>
      <c r="E139" t="str">
        <f>customer_bikes__3[[#This Row],[CONTRACT_TYPE]]</f>
        <v>stock</v>
      </c>
      <c r="F139" t="str">
        <f>customer_bikes__3[[#This Row],[CONTRACT_START]]</f>
        <v>NULL</v>
      </c>
      <c r="G139" t="str">
        <f>customer_bikes__3[[#This Row],[CONTRACT_END]]</f>
        <v>NULL</v>
      </c>
      <c r="H139" t="str">
        <f>customer_bikes__3[[#This Row],[ESTIMATED_DELIVERY_DATE]]</f>
        <v>2021-08-27</v>
      </c>
      <c r="I139" t="str">
        <f>customer_bikes__3[[#This Row],[DELIVERY_DATE]]</f>
        <v>2021-08-18</v>
      </c>
      <c r="J139" t="str">
        <f>customer_bikes__3[[#This Row],[SELLING_DATE]]</f>
        <v>NULL</v>
      </c>
      <c r="K139" t="str">
        <f>customer_bikes__3[[#This Row],[MODEL]]</f>
        <v>Cairon C 427</v>
      </c>
      <c r="L139" t="str">
        <f>customer_bikes__3[[#This Row],[FRAME_REFERENCE]]</f>
        <v>CMA210700000669</v>
      </c>
      <c r="M139" t="str">
        <f>customer_bikes__3[[#This Row],[BIKE_KEY_REFERENCE]]</f>
        <v/>
      </c>
      <c r="N139" t="str">
        <f>customer_bikes__3[[#This Row],[LOCKER_REFERENCE]]</f>
        <v>-</v>
      </c>
      <c r="O139" t="str">
        <f>customer_bikes__3[[#This Row],[PLATE_NUMBER]]</f>
        <v/>
      </c>
      <c r="P139" t="str">
        <f>customer_bikes__3[[#This Row],[BILLING_TYPE]]</f>
        <v>paid</v>
      </c>
      <c r="Q139" t="str">
        <f>customer_bikes__3[[#This Row],[LEASING_PRICE]]</f>
        <v>0</v>
      </c>
      <c r="R139">
        <f>customer_bikes__3[[#This Row],[SOLD_PRICE]]</f>
        <v>0</v>
      </c>
      <c r="S139" t="str">
        <f>customer_bikes__3[[#This Row],[STATUS]]</f>
        <v>OK</v>
      </c>
      <c r="T139" t="str">
        <f>customer_bikes__3[[#This Row],[INSURANCE]]</f>
        <v>N</v>
      </c>
      <c r="U139">
        <f>customer_bikes__3[[#This Row],[INSURANCE_INDIVIDUAL]]</f>
        <v>0</v>
      </c>
      <c r="V139">
        <f>customer_bikes__3[[#This Row],[INSURANCE_CIVIL_RESPONSIBILITY]]</f>
        <v>0</v>
      </c>
      <c r="W139" t="str">
        <f>customer_bikes__3[[#This Row],[INSURANCE_CIVIL_RESPONSIBILITY_CONTRACT]]</f>
        <v>NULL</v>
      </c>
      <c r="X139">
        <f>customer_bikes__3[[#This Row],[BIKE_PRICE]]</f>
        <v>1793.38</v>
      </c>
      <c r="Y139" t="str">
        <f>customer_bikes__3[[#This Row],[BIKE_BUYING_DATE]]</f>
        <v>2021-01-26</v>
      </c>
      <c r="Z139">
        <f>customer_bikes__3[[#This Row],[BILLING_GROUP]]</f>
        <v>1</v>
      </c>
      <c r="AA139" t="str">
        <f>customer_bikes__3[[#This Row],[GPS_ID]]</f>
        <v>-</v>
      </c>
      <c r="AB139" t="str">
        <f>customer_bikes__3[[#This Row],[LOCALISATION]]</f>
        <v>Sauveniere</v>
      </c>
      <c r="AC139" t="str">
        <f>customer_bikes__3[[#This Row],[COMMENT_BILLING]]</f>
        <v>NULL</v>
      </c>
      <c r="AD139" t="str">
        <f>customer_bikes__3[[#This Row],[ADDRESS]]</f>
        <v>NULL</v>
      </c>
      <c r="AE139" t="str">
        <f>customer_bikes__3[[#This Row],[DISPLAY_GROUP]]</f>
        <v>1generic</v>
      </c>
      <c r="AG139">
        <f>customer_bikes__3[[#This Row],[TYPE]]</f>
        <v>374</v>
      </c>
      <c r="AH139">
        <f>customer_bikes__3[[#This Row],[ID_1]]</f>
        <v>12</v>
      </c>
      <c r="AI139" s="2">
        <f>customer_bikes__3[[#This Row],[HEU_MAJ]]</f>
        <v>44524.735613425924</v>
      </c>
      <c r="AJ139" s="2">
        <f>customer_bikes__3[[#This Row],[HEU_MAJ]]</f>
        <v>44524.735613425924</v>
      </c>
    </row>
    <row r="140" spans="1:36" x14ac:dyDescent="0.25">
      <c r="A140">
        <f>customer_bikes__3[[#This Row],[ID]]</f>
        <v>589</v>
      </c>
      <c r="B140" t="str">
        <f>customer_bikes__3[[#This Row],[FRAME_NUMBER]]</f>
        <v/>
      </c>
      <c r="C140" t="str">
        <f>customer_bikes__3[[#This Row],[SIZE]]</f>
        <v>L</v>
      </c>
      <c r="D140" t="str">
        <f>customer_bikes__3[[#This Row],[COLOR]]</f>
        <v>Noir / rouge</v>
      </c>
      <c r="E140" t="str">
        <f>customer_bikes__3[[#This Row],[CONTRACT_TYPE]]</f>
        <v>selling</v>
      </c>
      <c r="F140" t="str">
        <f>customer_bikes__3[[#This Row],[CONTRACT_START]]</f>
        <v>2022-01-19</v>
      </c>
      <c r="G140" t="str">
        <f>customer_bikes__3[[#This Row],[CONTRACT_END]]</f>
        <v>NULL</v>
      </c>
      <c r="H140" t="str">
        <f>customer_bikes__3[[#This Row],[ESTIMATED_DELIVERY_DATE]]</f>
        <v>2021-08-27</v>
      </c>
      <c r="I140" t="str">
        <f>customer_bikes__3[[#This Row],[DELIVERY_DATE]]</f>
        <v>2021-08-18</v>
      </c>
      <c r="J140" t="str">
        <f>customer_bikes__3[[#This Row],[SELLING_DATE]]</f>
        <v>2022-01-19</v>
      </c>
      <c r="K140" t="str">
        <f>customer_bikes__3[[#This Row],[MODEL]]</f>
        <v>Cairon C 427</v>
      </c>
      <c r="L140" t="str">
        <f>customer_bikes__3[[#This Row],[FRAME_REFERENCE]]</f>
        <v>CMA210700000342</v>
      </c>
      <c r="M140" t="str">
        <f>customer_bikes__3[[#This Row],[BIKE_KEY_REFERENCE]]</f>
        <v>ABUS 354326</v>
      </c>
      <c r="N140" t="str">
        <f>customer_bikes__3[[#This Row],[LOCKER_REFERENCE]]</f>
        <v>AXA 2675V</v>
      </c>
      <c r="O140" t="str">
        <f>customer_bikes__3[[#This Row],[PLATE_NUMBER]]</f>
        <v/>
      </c>
      <c r="P140" t="str">
        <f>customer_bikes__3[[#This Row],[BILLING_TYPE]]</f>
        <v>paid</v>
      </c>
      <c r="Q140" t="str">
        <f>customer_bikes__3[[#This Row],[LEASING_PRICE]]</f>
        <v>0</v>
      </c>
      <c r="R140">
        <f>customer_bikes__3[[#This Row],[SOLD_PRICE]]</f>
        <v>2561.98</v>
      </c>
      <c r="S140" t="str">
        <f>customer_bikes__3[[#This Row],[STATUS]]</f>
        <v>OK</v>
      </c>
      <c r="T140" t="str">
        <f>customer_bikes__3[[#This Row],[INSURANCE]]</f>
        <v>N</v>
      </c>
      <c r="U140">
        <f>customer_bikes__3[[#This Row],[INSURANCE_INDIVIDUAL]]</f>
        <v>0</v>
      </c>
      <c r="V140">
        <f>customer_bikes__3[[#This Row],[INSURANCE_CIVIL_RESPONSIBILITY]]</f>
        <v>0</v>
      </c>
      <c r="W140" t="str">
        <f>customer_bikes__3[[#This Row],[INSURANCE_CIVIL_RESPONSIBILITY_CONTRACT]]</f>
        <v>NULL</v>
      </c>
      <c r="X140">
        <f>customer_bikes__3[[#This Row],[BIKE_PRICE]]</f>
        <v>1793.38</v>
      </c>
      <c r="Y140" t="str">
        <f>customer_bikes__3[[#This Row],[BIKE_BUYING_DATE]]</f>
        <v>2021-01-26</v>
      </c>
      <c r="Z140">
        <f>customer_bikes__3[[#This Row],[BILLING_GROUP]]</f>
        <v>1</v>
      </c>
      <c r="AA140" t="str">
        <f>customer_bikes__3[[#This Row],[GPS_ID]]</f>
        <v>-</v>
      </c>
      <c r="AB140" t="str">
        <f>customer_bikes__3[[#This Row],[LOCALISATION]]</f>
        <v>NULL</v>
      </c>
      <c r="AC140" t="str">
        <f>customer_bikes__3[[#This Row],[COMMENT_BILLING]]</f>
        <v>NULL</v>
      </c>
      <c r="AD140" t="str">
        <f>customer_bikes__3[[#This Row],[ADDRESS]]</f>
        <v>NULL</v>
      </c>
      <c r="AE140" t="str">
        <f>customer_bikes__3[[#This Row],[DISPLAY_GROUP]]</f>
        <v>1generic</v>
      </c>
      <c r="AG140">
        <f>customer_bikes__3[[#This Row],[TYPE]]</f>
        <v>374</v>
      </c>
      <c r="AH140">
        <f>customer_bikes__3[[#This Row],[ID_1]]</f>
        <v>764</v>
      </c>
      <c r="AI140" s="2">
        <f>customer_bikes__3[[#This Row],[HEU_MAJ]]</f>
        <v>44581.560196759259</v>
      </c>
      <c r="AJ140" s="2">
        <f>customer_bikes__3[[#This Row],[HEU_MAJ]]</f>
        <v>44581.560196759259</v>
      </c>
    </row>
    <row r="141" spans="1:36" x14ac:dyDescent="0.25">
      <c r="A141">
        <f>customer_bikes__3[[#This Row],[ID]]</f>
        <v>590</v>
      </c>
      <c r="B141" t="str">
        <f>customer_bikes__3[[#This Row],[FRAME_NUMBER]]</f>
        <v/>
      </c>
      <c r="C141" t="str">
        <f>customer_bikes__3[[#This Row],[SIZE]]</f>
        <v>L</v>
      </c>
      <c r="D141" t="str">
        <f>customer_bikes__3[[#This Row],[COLOR]]</f>
        <v>Noir / rouge</v>
      </c>
      <c r="E141" t="str">
        <f>customer_bikes__3[[#This Row],[CONTRACT_TYPE]]</f>
        <v>stock</v>
      </c>
      <c r="F141" t="str">
        <f>customer_bikes__3[[#This Row],[CONTRACT_START]]</f>
        <v>NULL</v>
      </c>
      <c r="G141" t="str">
        <f>customer_bikes__3[[#This Row],[CONTRACT_END]]</f>
        <v>NULL</v>
      </c>
      <c r="H141" t="str">
        <f>customer_bikes__3[[#This Row],[ESTIMATED_DELIVERY_DATE]]</f>
        <v>2021-08-27</v>
      </c>
      <c r="I141" t="str">
        <f>customer_bikes__3[[#This Row],[DELIVERY_DATE]]</f>
        <v>2021-08-18</v>
      </c>
      <c r="J141" t="str">
        <f>customer_bikes__3[[#This Row],[SELLING_DATE]]</f>
        <v>NULL</v>
      </c>
      <c r="K141" t="str">
        <f>customer_bikes__3[[#This Row],[MODEL]]</f>
        <v>Cairon C 427</v>
      </c>
      <c r="L141" t="str">
        <f>customer_bikes__3[[#This Row],[FRAME_REFERENCE]]</f>
        <v>CMA210700000361</v>
      </c>
      <c r="M141" t="str">
        <f>customer_bikes__3[[#This Row],[BIKE_KEY_REFERENCE]]</f>
        <v/>
      </c>
      <c r="N141" t="str">
        <f>customer_bikes__3[[#This Row],[LOCKER_REFERENCE]]</f>
        <v>-3239V</v>
      </c>
      <c r="O141" t="str">
        <f>customer_bikes__3[[#This Row],[PLATE_NUMBER]]</f>
        <v/>
      </c>
      <c r="P141" t="str">
        <f>customer_bikes__3[[#This Row],[BILLING_TYPE]]</f>
        <v>paid</v>
      </c>
      <c r="Q141" t="str">
        <f>customer_bikes__3[[#This Row],[LEASING_PRICE]]</f>
        <v>0</v>
      </c>
      <c r="R141">
        <f>customer_bikes__3[[#This Row],[SOLD_PRICE]]</f>
        <v>0</v>
      </c>
      <c r="S141" t="str">
        <f>customer_bikes__3[[#This Row],[STATUS]]</f>
        <v>OK</v>
      </c>
      <c r="T141" t="str">
        <f>customer_bikes__3[[#This Row],[INSURANCE]]</f>
        <v>N</v>
      </c>
      <c r="U141">
        <f>customer_bikes__3[[#This Row],[INSURANCE_INDIVIDUAL]]</f>
        <v>0</v>
      </c>
      <c r="V141">
        <f>customer_bikes__3[[#This Row],[INSURANCE_CIVIL_RESPONSIBILITY]]</f>
        <v>0</v>
      </c>
      <c r="W141" t="str">
        <f>customer_bikes__3[[#This Row],[INSURANCE_CIVIL_RESPONSIBILITY_CONTRACT]]</f>
        <v>NULL</v>
      </c>
      <c r="X141">
        <f>customer_bikes__3[[#This Row],[BIKE_PRICE]]</f>
        <v>1793.38</v>
      </c>
      <c r="Y141" t="str">
        <f>customer_bikes__3[[#This Row],[BIKE_BUYING_DATE]]</f>
        <v>2021-01-26</v>
      </c>
      <c r="Z141">
        <f>customer_bikes__3[[#This Row],[BILLING_GROUP]]</f>
        <v>1</v>
      </c>
      <c r="AA141" t="str">
        <f>customer_bikes__3[[#This Row],[GPS_ID]]</f>
        <v>-</v>
      </c>
      <c r="AB141" t="str">
        <f>customer_bikes__3[[#This Row],[LOCALISATION]]</f>
        <v>KAMEO</v>
      </c>
      <c r="AC141" t="str">
        <f>customer_bikes__3[[#This Row],[COMMENT_BILLING]]</f>
        <v>NULL</v>
      </c>
      <c r="AD141" t="str">
        <f>customer_bikes__3[[#This Row],[ADDRESS]]</f>
        <v>NULL</v>
      </c>
      <c r="AE141" t="str">
        <f>customer_bikes__3[[#This Row],[DISPLAY_GROUP]]</f>
        <v>1generic</v>
      </c>
      <c r="AG141">
        <f>customer_bikes__3[[#This Row],[TYPE]]</f>
        <v>374</v>
      </c>
      <c r="AH141">
        <f>customer_bikes__3[[#This Row],[ID_1]]</f>
        <v>12</v>
      </c>
      <c r="AI141" s="2">
        <f>customer_bikes__3[[#This Row],[HEU_MAJ]]</f>
        <v>44512.450300925928</v>
      </c>
      <c r="AJ141" s="2">
        <f>customer_bikes__3[[#This Row],[HEU_MAJ]]</f>
        <v>44512.450300925928</v>
      </c>
    </row>
    <row r="142" spans="1:36" x14ac:dyDescent="0.25">
      <c r="A142">
        <f>customer_bikes__3[[#This Row],[ID]]</f>
        <v>592</v>
      </c>
      <c r="B142" t="str">
        <f>customer_bikes__3[[#This Row],[FRAME_NUMBER]]</f>
        <v/>
      </c>
      <c r="C142" t="str">
        <f>customer_bikes__3[[#This Row],[SIZE]]</f>
        <v>M</v>
      </c>
      <c r="D142" t="str">
        <f>customer_bikes__3[[#This Row],[COLOR]]</f>
        <v>Blanc/Noir</v>
      </c>
      <c r="E142" t="str">
        <f>customer_bikes__3[[#This Row],[CONTRACT_TYPE]]</f>
        <v>selling</v>
      </c>
      <c r="F142" t="str">
        <f>customer_bikes__3[[#This Row],[CONTRACT_START]]</f>
        <v>NULL</v>
      </c>
      <c r="G142" t="str">
        <f>customer_bikes__3[[#This Row],[CONTRACT_END]]</f>
        <v>NULL</v>
      </c>
      <c r="H142" t="str">
        <f>customer_bikes__3[[#This Row],[ESTIMATED_DELIVERY_DATE]]</f>
        <v>2021-08-12</v>
      </c>
      <c r="I142" t="str">
        <f>customer_bikes__3[[#This Row],[DELIVERY_DATE]]</f>
        <v>2021-08-18</v>
      </c>
      <c r="J142" t="str">
        <f>customer_bikes__3[[#This Row],[SELLING_DATE]]</f>
        <v>2021-08-26</v>
      </c>
      <c r="K142" t="str">
        <f>customer_bikes__3[[#This Row],[MODEL]]</f>
        <v>Cairon C 427</v>
      </c>
      <c r="L142" t="str">
        <f>customer_bikes__3[[#This Row],[FRAME_REFERENCE]]</f>
        <v>CMA210700001338</v>
      </c>
      <c r="M142" t="str">
        <f>customer_bikes__3[[#This Row],[BIKE_KEY_REFERENCE]]</f>
        <v/>
      </c>
      <c r="N142" t="str">
        <f>customer_bikes__3[[#This Row],[LOCKER_REFERENCE]]</f>
        <v>-</v>
      </c>
      <c r="O142" t="str">
        <f>customer_bikes__3[[#This Row],[PLATE_NUMBER]]</f>
        <v/>
      </c>
      <c r="P142" t="str">
        <f>customer_bikes__3[[#This Row],[BILLING_TYPE]]</f>
        <v>paid</v>
      </c>
      <c r="Q142" t="str">
        <f>customer_bikes__3[[#This Row],[LEASING_PRICE]]</f>
        <v>0</v>
      </c>
      <c r="R142">
        <f>customer_bikes__3[[#This Row],[SOLD_PRICE]]</f>
        <v>2561.98</v>
      </c>
      <c r="S142" t="str">
        <f>customer_bikes__3[[#This Row],[STATUS]]</f>
        <v>OK</v>
      </c>
      <c r="T142" t="str">
        <f>customer_bikes__3[[#This Row],[INSURANCE]]</f>
        <v>N</v>
      </c>
      <c r="U142">
        <f>customer_bikes__3[[#This Row],[INSURANCE_INDIVIDUAL]]</f>
        <v>0</v>
      </c>
      <c r="V142">
        <f>customer_bikes__3[[#This Row],[INSURANCE_CIVIL_RESPONSIBILITY]]</f>
        <v>0</v>
      </c>
      <c r="W142" t="str">
        <f>customer_bikes__3[[#This Row],[INSURANCE_CIVIL_RESPONSIBILITY_CONTRACT]]</f>
        <v>NULL</v>
      </c>
      <c r="X142">
        <f>customer_bikes__3[[#This Row],[BIKE_PRICE]]</f>
        <v>1115.8699999999999</v>
      </c>
      <c r="Y142" t="str">
        <f>customer_bikes__3[[#This Row],[BIKE_BUYING_DATE]]</f>
        <v>2021-01-26</v>
      </c>
      <c r="Z142">
        <f>customer_bikes__3[[#This Row],[BILLING_GROUP]]</f>
        <v>1</v>
      </c>
      <c r="AA142" t="str">
        <f>customer_bikes__3[[#This Row],[GPS_ID]]</f>
        <v>-</v>
      </c>
      <c r="AB142" t="str">
        <f>customer_bikes__3[[#This Row],[LOCALISATION]]</f>
        <v>KAMEO</v>
      </c>
      <c r="AC142" t="str">
        <f>customer_bikes__3[[#This Row],[COMMENT_BILLING]]</f>
        <v>NULL</v>
      </c>
      <c r="AD142" t="str">
        <f>customer_bikes__3[[#This Row],[ADDRESS]]</f>
        <v>NULL</v>
      </c>
      <c r="AE142" t="str">
        <f>customer_bikes__3[[#This Row],[DISPLAY_GROUP]]</f>
        <v>1generic</v>
      </c>
      <c r="AG142">
        <f>customer_bikes__3[[#This Row],[TYPE]]</f>
        <v>374</v>
      </c>
      <c r="AH142">
        <f>customer_bikes__3[[#This Row],[ID_1]]</f>
        <v>619</v>
      </c>
      <c r="AI142" s="2">
        <f>customer_bikes__3[[#This Row],[HEU_MAJ]]</f>
        <v>44434.572048611109</v>
      </c>
      <c r="AJ142" s="2">
        <f>customer_bikes__3[[#This Row],[HEU_MAJ]]</f>
        <v>44434.572048611109</v>
      </c>
    </row>
    <row r="143" spans="1:36" x14ac:dyDescent="0.25">
      <c r="A143">
        <f>customer_bikes__3[[#This Row],[ID]]</f>
        <v>593</v>
      </c>
      <c r="B143" t="str">
        <f>customer_bikes__3[[#This Row],[FRAME_NUMBER]]</f>
        <v/>
      </c>
      <c r="C143" t="str">
        <f>customer_bikes__3[[#This Row],[SIZE]]</f>
        <v>M</v>
      </c>
      <c r="D143" t="str">
        <f>customer_bikes__3[[#This Row],[COLOR]]</f>
        <v>Noir / rouge</v>
      </c>
      <c r="E143" t="str">
        <f>customer_bikes__3[[#This Row],[CONTRACT_TYPE]]</f>
        <v>stock</v>
      </c>
      <c r="F143" t="str">
        <f>customer_bikes__3[[#This Row],[CONTRACT_START]]</f>
        <v>NULL</v>
      </c>
      <c r="G143" t="str">
        <f>customer_bikes__3[[#This Row],[CONTRACT_END]]</f>
        <v>NULL</v>
      </c>
      <c r="H143" t="str">
        <f>customer_bikes__3[[#This Row],[ESTIMATED_DELIVERY_DATE]]</f>
        <v>2021-08-12</v>
      </c>
      <c r="I143" t="str">
        <f>customer_bikes__3[[#This Row],[DELIVERY_DATE]]</f>
        <v>2021-08-18</v>
      </c>
      <c r="J143" t="str">
        <f>customer_bikes__3[[#This Row],[SELLING_DATE]]</f>
        <v>NULL</v>
      </c>
      <c r="K143" t="str">
        <f>customer_bikes__3[[#This Row],[MODEL]]</f>
        <v>Cairon C 427</v>
      </c>
      <c r="L143" t="str">
        <f>customer_bikes__3[[#This Row],[FRAME_REFERENCE]]</f>
        <v>CMA210700001111</v>
      </c>
      <c r="M143" t="str">
        <f>customer_bikes__3[[#This Row],[BIKE_KEY_REFERENCE]]</f>
        <v/>
      </c>
      <c r="N143" t="str">
        <f>customer_bikes__3[[#This Row],[LOCKER_REFERENCE]]</f>
        <v>-</v>
      </c>
      <c r="O143" t="str">
        <f>customer_bikes__3[[#This Row],[PLATE_NUMBER]]</f>
        <v/>
      </c>
      <c r="P143" t="str">
        <f>customer_bikes__3[[#This Row],[BILLING_TYPE]]</f>
        <v>paid</v>
      </c>
      <c r="Q143" t="str">
        <f>customer_bikes__3[[#This Row],[LEASING_PRICE]]</f>
        <v>0</v>
      </c>
      <c r="R143">
        <f>customer_bikes__3[[#This Row],[SOLD_PRICE]]</f>
        <v>0</v>
      </c>
      <c r="S143" t="str">
        <f>customer_bikes__3[[#This Row],[STATUS]]</f>
        <v>OK</v>
      </c>
      <c r="T143" t="str">
        <f>customer_bikes__3[[#This Row],[INSURANCE]]</f>
        <v>N</v>
      </c>
      <c r="U143">
        <f>customer_bikes__3[[#This Row],[INSURANCE_INDIVIDUAL]]</f>
        <v>0</v>
      </c>
      <c r="V143">
        <f>customer_bikes__3[[#This Row],[INSURANCE_CIVIL_RESPONSIBILITY]]</f>
        <v>0</v>
      </c>
      <c r="W143" t="str">
        <f>customer_bikes__3[[#This Row],[INSURANCE_CIVIL_RESPONSIBILITY_CONTRACT]]</f>
        <v>NULL</v>
      </c>
      <c r="X143">
        <f>customer_bikes__3[[#This Row],[BIKE_PRICE]]</f>
        <v>1115.8699999999999</v>
      </c>
      <c r="Y143" t="str">
        <f>customer_bikes__3[[#This Row],[BIKE_BUYING_DATE]]</f>
        <v>2021-01-26</v>
      </c>
      <c r="Z143">
        <f>customer_bikes__3[[#This Row],[BILLING_GROUP]]</f>
        <v>1</v>
      </c>
      <c r="AA143" t="str">
        <f>customer_bikes__3[[#This Row],[GPS_ID]]</f>
        <v>-</v>
      </c>
      <c r="AB143" t="str">
        <f>customer_bikes__3[[#This Row],[LOCALISATION]]</f>
        <v>Sauveniere</v>
      </c>
      <c r="AC143" t="str">
        <f>customer_bikes__3[[#This Row],[COMMENT_BILLING]]</f>
        <v>NULL</v>
      </c>
      <c r="AD143" t="str">
        <f>customer_bikes__3[[#This Row],[ADDRESS]]</f>
        <v>NULL</v>
      </c>
      <c r="AE143" t="str">
        <f>customer_bikes__3[[#This Row],[DISPLAY_GROUP]]</f>
        <v>1generic</v>
      </c>
      <c r="AG143">
        <f>customer_bikes__3[[#This Row],[TYPE]]</f>
        <v>374</v>
      </c>
      <c r="AH143">
        <f>customer_bikes__3[[#This Row],[ID_1]]</f>
        <v>12</v>
      </c>
      <c r="AI143" s="2">
        <f>customer_bikes__3[[#This Row],[HEU_MAJ]]</f>
        <v>44524.735081018516</v>
      </c>
      <c r="AJ143" s="2">
        <f>customer_bikes__3[[#This Row],[HEU_MAJ]]</f>
        <v>44524.735081018516</v>
      </c>
    </row>
    <row r="144" spans="1:36" x14ac:dyDescent="0.25">
      <c r="A144">
        <f>customer_bikes__3[[#This Row],[ID]]</f>
        <v>594</v>
      </c>
      <c r="B144" t="str">
        <f>customer_bikes__3[[#This Row],[FRAME_NUMBER]]</f>
        <v/>
      </c>
      <c r="C144" t="str">
        <f>customer_bikes__3[[#This Row],[SIZE]]</f>
        <v>M</v>
      </c>
      <c r="D144" t="str">
        <f>customer_bikes__3[[#This Row],[COLOR]]</f>
        <v xml:space="preserve">Rouge/ Noir </v>
      </c>
      <c r="E144" t="str">
        <f>customer_bikes__3[[#This Row],[CONTRACT_TYPE]]</f>
        <v>stock</v>
      </c>
      <c r="F144" t="str">
        <f>customer_bikes__3[[#This Row],[CONTRACT_START]]</f>
        <v>NULL</v>
      </c>
      <c r="G144" t="str">
        <f>customer_bikes__3[[#This Row],[CONTRACT_END]]</f>
        <v>NULL</v>
      </c>
      <c r="H144" t="str">
        <f>customer_bikes__3[[#This Row],[ESTIMATED_DELIVERY_DATE]]</f>
        <v>2021-08-12</v>
      </c>
      <c r="I144" t="str">
        <f>customer_bikes__3[[#This Row],[DELIVERY_DATE]]</f>
        <v>2021-08-18</v>
      </c>
      <c r="J144" t="str">
        <f>customer_bikes__3[[#This Row],[SELLING_DATE]]</f>
        <v>NULL</v>
      </c>
      <c r="K144" t="str">
        <f>customer_bikes__3[[#This Row],[MODEL]]</f>
        <v>Cairon C 427</v>
      </c>
      <c r="L144" t="str">
        <f>customer_bikes__3[[#This Row],[FRAME_REFERENCE]]</f>
        <v>CMA210700001122</v>
      </c>
      <c r="M144" t="str">
        <f>customer_bikes__3[[#This Row],[BIKE_KEY_REFERENCE]]</f>
        <v/>
      </c>
      <c r="N144" t="str">
        <f>customer_bikes__3[[#This Row],[LOCKER_REFERENCE]]</f>
        <v>-</v>
      </c>
      <c r="O144" t="str">
        <f>customer_bikes__3[[#This Row],[PLATE_NUMBER]]</f>
        <v/>
      </c>
      <c r="P144" t="str">
        <f>customer_bikes__3[[#This Row],[BILLING_TYPE]]</f>
        <v>paid</v>
      </c>
      <c r="Q144" t="str">
        <f>customer_bikes__3[[#This Row],[LEASING_PRICE]]</f>
        <v>0</v>
      </c>
      <c r="R144">
        <f>customer_bikes__3[[#This Row],[SOLD_PRICE]]</f>
        <v>0</v>
      </c>
      <c r="S144" t="str">
        <f>customer_bikes__3[[#This Row],[STATUS]]</f>
        <v>OK</v>
      </c>
      <c r="T144" t="str">
        <f>customer_bikes__3[[#This Row],[INSURANCE]]</f>
        <v>N</v>
      </c>
      <c r="U144">
        <f>customer_bikes__3[[#This Row],[INSURANCE_INDIVIDUAL]]</f>
        <v>0</v>
      </c>
      <c r="V144">
        <f>customer_bikes__3[[#This Row],[INSURANCE_CIVIL_RESPONSIBILITY]]</f>
        <v>0</v>
      </c>
      <c r="W144" t="str">
        <f>customer_bikes__3[[#This Row],[INSURANCE_CIVIL_RESPONSIBILITY_CONTRACT]]</f>
        <v>NULL</v>
      </c>
      <c r="X144">
        <f>customer_bikes__3[[#This Row],[BIKE_PRICE]]</f>
        <v>1115.8699999999999</v>
      </c>
      <c r="Y144" t="str">
        <f>customer_bikes__3[[#This Row],[BIKE_BUYING_DATE]]</f>
        <v>2021-01-26</v>
      </c>
      <c r="Z144">
        <f>customer_bikes__3[[#This Row],[BILLING_GROUP]]</f>
        <v>1</v>
      </c>
      <c r="AA144" t="str">
        <f>customer_bikes__3[[#This Row],[GPS_ID]]</f>
        <v>-</v>
      </c>
      <c r="AB144" t="str">
        <f>customer_bikes__3[[#This Row],[LOCALISATION]]</f>
        <v>Sauveniere</v>
      </c>
      <c r="AC144" t="str">
        <f>customer_bikes__3[[#This Row],[COMMENT_BILLING]]</f>
        <v>NULL</v>
      </c>
      <c r="AD144" t="str">
        <f>customer_bikes__3[[#This Row],[ADDRESS]]</f>
        <v>NULL</v>
      </c>
      <c r="AE144" t="str">
        <f>customer_bikes__3[[#This Row],[DISPLAY_GROUP]]</f>
        <v>1generic</v>
      </c>
      <c r="AG144">
        <f>customer_bikes__3[[#This Row],[TYPE]]</f>
        <v>374</v>
      </c>
      <c r="AH144">
        <f>customer_bikes__3[[#This Row],[ID_1]]</f>
        <v>12</v>
      </c>
      <c r="AI144" s="2">
        <f>customer_bikes__3[[#This Row],[HEU_MAJ]]</f>
        <v>44427.526342592595</v>
      </c>
      <c r="AJ144" s="2">
        <f>customer_bikes__3[[#This Row],[HEU_MAJ]]</f>
        <v>44427.526342592595</v>
      </c>
    </row>
    <row r="145" spans="1:36" x14ac:dyDescent="0.25">
      <c r="A145">
        <f>customer_bikes__3[[#This Row],[ID]]</f>
        <v>595</v>
      </c>
      <c r="B145" t="str">
        <f>customer_bikes__3[[#This Row],[FRAME_NUMBER]]</f>
        <v/>
      </c>
      <c r="C145" t="str">
        <f>customer_bikes__3[[#This Row],[SIZE]]</f>
        <v>L</v>
      </c>
      <c r="D145" t="str">
        <f>customer_bikes__3[[#This Row],[COLOR]]</f>
        <v xml:space="preserve">Rouge/ Noir </v>
      </c>
      <c r="E145" t="str">
        <f>customer_bikes__3[[#This Row],[CONTRACT_TYPE]]</f>
        <v>selling</v>
      </c>
      <c r="F145" t="str">
        <f>customer_bikes__3[[#This Row],[CONTRACT_START]]</f>
        <v>NULL</v>
      </c>
      <c r="G145" t="str">
        <f>customer_bikes__3[[#This Row],[CONTRACT_END]]</f>
        <v>NULL</v>
      </c>
      <c r="H145" t="str">
        <f>customer_bikes__3[[#This Row],[ESTIMATED_DELIVERY_DATE]]</f>
        <v>2021-08-13</v>
      </c>
      <c r="I145" t="str">
        <f>customer_bikes__3[[#This Row],[DELIVERY_DATE]]</f>
        <v>2021-08-18</v>
      </c>
      <c r="J145" t="str">
        <f>customer_bikes__3[[#This Row],[SELLING_DATE]]</f>
        <v>2021-09-22</v>
      </c>
      <c r="K145" t="str">
        <f>customer_bikes__3[[#This Row],[MODEL]]</f>
        <v>Cairon C 427</v>
      </c>
      <c r="L145" t="str">
        <f>customer_bikes__3[[#This Row],[FRAME_REFERENCE]]</f>
        <v>CMA210700000354</v>
      </c>
      <c r="M145" t="str">
        <f>customer_bikes__3[[#This Row],[BIKE_KEY_REFERENCE]]</f>
        <v/>
      </c>
      <c r="N145" t="str">
        <f>customer_bikes__3[[#This Row],[LOCKER_REFERENCE]]</f>
        <v>-</v>
      </c>
      <c r="O145" t="str">
        <f>customer_bikes__3[[#This Row],[PLATE_NUMBER]]</f>
        <v/>
      </c>
      <c r="P145" t="str">
        <f>customer_bikes__3[[#This Row],[BILLING_TYPE]]</f>
        <v>paid</v>
      </c>
      <c r="Q145" t="str">
        <f>customer_bikes__3[[#This Row],[LEASING_PRICE]]</f>
        <v>0</v>
      </c>
      <c r="R145">
        <f>customer_bikes__3[[#This Row],[SOLD_PRICE]]</f>
        <v>2561.98</v>
      </c>
      <c r="S145" t="str">
        <f>customer_bikes__3[[#This Row],[STATUS]]</f>
        <v>OK</v>
      </c>
      <c r="T145" t="str">
        <f>customer_bikes__3[[#This Row],[INSURANCE]]</f>
        <v>N</v>
      </c>
      <c r="U145">
        <f>customer_bikes__3[[#This Row],[INSURANCE_INDIVIDUAL]]</f>
        <v>0</v>
      </c>
      <c r="V145">
        <f>customer_bikes__3[[#This Row],[INSURANCE_CIVIL_RESPONSIBILITY]]</f>
        <v>0</v>
      </c>
      <c r="W145" t="str">
        <f>customer_bikes__3[[#This Row],[INSURANCE_CIVIL_RESPONSIBILITY_CONTRACT]]</f>
        <v>NULL</v>
      </c>
      <c r="X145">
        <f>customer_bikes__3[[#This Row],[BIKE_PRICE]]</f>
        <v>1115.8699999999999</v>
      </c>
      <c r="Y145" t="str">
        <f>customer_bikes__3[[#This Row],[BIKE_BUYING_DATE]]</f>
        <v>2021-01-26</v>
      </c>
      <c r="Z145">
        <f>customer_bikes__3[[#This Row],[BILLING_GROUP]]</f>
        <v>1</v>
      </c>
      <c r="AA145" t="str">
        <f>customer_bikes__3[[#This Row],[GPS_ID]]</f>
        <v>-</v>
      </c>
      <c r="AB145" t="str">
        <f>customer_bikes__3[[#This Row],[LOCALISATION]]</f>
        <v>KAMEO</v>
      </c>
      <c r="AC145" t="str">
        <f>customer_bikes__3[[#This Row],[COMMENT_BILLING]]</f>
        <v>NULL</v>
      </c>
      <c r="AD145" t="str">
        <f>customer_bikes__3[[#This Row],[ADDRESS]]</f>
        <v>NULL</v>
      </c>
      <c r="AE145" t="str">
        <f>customer_bikes__3[[#This Row],[DISPLAY_GROUP]]</f>
        <v>1generic</v>
      </c>
      <c r="AG145">
        <f>customer_bikes__3[[#This Row],[TYPE]]</f>
        <v>374</v>
      </c>
      <c r="AH145">
        <f>customer_bikes__3[[#This Row],[ID_1]]</f>
        <v>647</v>
      </c>
      <c r="AI145" s="2">
        <f>customer_bikes__3[[#This Row],[HEU_MAJ]]</f>
        <v>44461.879548611112</v>
      </c>
      <c r="AJ145" s="2">
        <f>customer_bikes__3[[#This Row],[HEU_MAJ]]</f>
        <v>44461.879548611112</v>
      </c>
    </row>
    <row r="146" spans="1:36" x14ac:dyDescent="0.25">
      <c r="A146">
        <f>customer_bikes__3[[#This Row],[ID]]</f>
        <v>596</v>
      </c>
      <c r="B146" t="str">
        <f>customer_bikes__3[[#This Row],[FRAME_NUMBER]]</f>
        <v/>
      </c>
      <c r="C146" t="str">
        <f>customer_bikes__3[[#This Row],[SIZE]]</f>
        <v>L</v>
      </c>
      <c r="D146" t="str">
        <f>customer_bikes__3[[#This Row],[COLOR]]</f>
        <v>Platin mat / black</v>
      </c>
      <c r="E146" t="str">
        <f>customer_bikes__3[[#This Row],[CONTRACT_TYPE]]</f>
        <v>stock</v>
      </c>
      <c r="F146" t="str">
        <f>customer_bikes__3[[#This Row],[CONTRACT_START]]</f>
        <v>NULL</v>
      </c>
      <c r="G146" t="str">
        <f>customer_bikes__3[[#This Row],[CONTRACT_END]]</f>
        <v>NULL</v>
      </c>
      <c r="H146" t="str">
        <f>customer_bikes__3[[#This Row],[ESTIMATED_DELIVERY_DATE]]</f>
        <v>2021-08-13</v>
      </c>
      <c r="I146" t="str">
        <f>customer_bikes__3[[#This Row],[DELIVERY_DATE]]</f>
        <v>2021-08-11</v>
      </c>
      <c r="J146" t="str">
        <f>customer_bikes__3[[#This Row],[SELLING_DATE]]</f>
        <v>NULL</v>
      </c>
      <c r="K146" t="str">
        <f>customer_bikes__3[[#This Row],[MODEL]]</f>
        <v>Cairon C 427</v>
      </c>
      <c r="L146" t="str">
        <f>customer_bikes__3[[#This Row],[FRAME_REFERENCE]]</f>
        <v>CMA210700000628</v>
      </c>
      <c r="M146" t="str">
        <f>customer_bikes__3[[#This Row],[BIKE_KEY_REFERENCE]]</f>
        <v/>
      </c>
      <c r="N146" t="str">
        <f>customer_bikes__3[[#This Row],[LOCKER_REFERENCE]]</f>
        <v>-</v>
      </c>
      <c r="O146" t="str">
        <f>customer_bikes__3[[#This Row],[PLATE_NUMBER]]</f>
        <v/>
      </c>
      <c r="P146" t="str">
        <f>customer_bikes__3[[#This Row],[BILLING_TYPE]]</f>
        <v>paid</v>
      </c>
      <c r="Q146" t="str">
        <f>customer_bikes__3[[#This Row],[LEASING_PRICE]]</f>
        <v>0</v>
      </c>
      <c r="R146">
        <f>customer_bikes__3[[#This Row],[SOLD_PRICE]]</f>
        <v>0</v>
      </c>
      <c r="S146" t="str">
        <f>customer_bikes__3[[#This Row],[STATUS]]</f>
        <v>OK</v>
      </c>
      <c r="T146" t="str">
        <f>customer_bikes__3[[#This Row],[INSURANCE]]</f>
        <v>N</v>
      </c>
      <c r="U146">
        <f>customer_bikes__3[[#This Row],[INSURANCE_INDIVIDUAL]]</f>
        <v>0</v>
      </c>
      <c r="V146">
        <f>customer_bikes__3[[#This Row],[INSURANCE_CIVIL_RESPONSIBILITY]]</f>
        <v>0</v>
      </c>
      <c r="W146" t="str">
        <f>customer_bikes__3[[#This Row],[INSURANCE_CIVIL_RESPONSIBILITY_CONTRACT]]</f>
        <v>NULL</v>
      </c>
      <c r="X146">
        <f>customer_bikes__3[[#This Row],[BIKE_PRICE]]</f>
        <v>1793.38</v>
      </c>
      <c r="Y146" t="str">
        <f>customer_bikes__3[[#This Row],[BIKE_BUYING_DATE]]</f>
        <v>2021-01-26</v>
      </c>
      <c r="Z146">
        <f>customer_bikes__3[[#This Row],[BILLING_GROUP]]</f>
        <v>1</v>
      </c>
      <c r="AA146" t="str">
        <f>customer_bikes__3[[#This Row],[GPS_ID]]</f>
        <v>-</v>
      </c>
      <c r="AB146" t="str">
        <f>customer_bikes__3[[#This Row],[LOCALISATION]]</f>
        <v>KAMEO</v>
      </c>
      <c r="AC146" t="str">
        <f>customer_bikes__3[[#This Row],[COMMENT_BILLING]]</f>
        <v>NULL</v>
      </c>
      <c r="AD146" t="str">
        <f>customer_bikes__3[[#This Row],[ADDRESS]]</f>
        <v>NULL</v>
      </c>
      <c r="AE146" t="str">
        <f>customer_bikes__3[[#This Row],[DISPLAY_GROUP]]</f>
        <v>1generic</v>
      </c>
      <c r="AG146">
        <f>customer_bikes__3[[#This Row],[TYPE]]</f>
        <v>373</v>
      </c>
      <c r="AH146">
        <f>customer_bikes__3[[#This Row],[ID_1]]</f>
        <v>12</v>
      </c>
      <c r="AI146" s="2">
        <f>customer_bikes__3[[#This Row],[HEU_MAJ]]</f>
        <v>44524.73228009259</v>
      </c>
      <c r="AJ146" s="2">
        <f>customer_bikes__3[[#This Row],[HEU_MAJ]]</f>
        <v>44524.73228009259</v>
      </c>
    </row>
    <row r="147" spans="1:36" x14ac:dyDescent="0.25">
      <c r="A147">
        <f>customer_bikes__3[[#This Row],[ID]]</f>
        <v>597</v>
      </c>
      <c r="B147" t="str">
        <f>customer_bikes__3[[#This Row],[FRAME_NUMBER]]</f>
        <v/>
      </c>
      <c r="C147" t="str">
        <f>customer_bikes__3[[#This Row],[SIZE]]</f>
        <v>L</v>
      </c>
      <c r="D147" t="str">
        <f>customer_bikes__3[[#This Row],[COLOR]]</f>
        <v>Platin mat / black</v>
      </c>
      <c r="E147" t="str">
        <f>customer_bikes__3[[#This Row],[CONTRACT_TYPE]]</f>
        <v>stock</v>
      </c>
      <c r="F147" t="str">
        <f>customer_bikes__3[[#This Row],[CONTRACT_START]]</f>
        <v>NULL</v>
      </c>
      <c r="G147" t="str">
        <f>customer_bikes__3[[#This Row],[CONTRACT_END]]</f>
        <v>NULL</v>
      </c>
      <c r="H147" t="str">
        <f>customer_bikes__3[[#This Row],[ESTIMATED_DELIVERY_DATE]]</f>
        <v>2021-08-13</v>
      </c>
      <c r="I147" t="str">
        <f>customer_bikes__3[[#This Row],[DELIVERY_DATE]]</f>
        <v>2021-08-11</v>
      </c>
      <c r="J147" t="str">
        <f>customer_bikes__3[[#This Row],[SELLING_DATE]]</f>
        <v>NULL</v>
      </c>
      <c r="K147" t="str">
        <f>customer_bikes__3[[#This Row],[MODEL]]</f>
        <v>Cairon C 427</v>
      </c>
      <c r="L147" t="str">
        <f>customer_bikes__3[[#This Row],[FRAME_REFERENCE]]</f>
        <v>CMA210700000676</v>
      </c>
      <c r="M147" t="str">
        <f>customer_bikes__3[[#This Row],[BIKE_KEY_REFERENCE]]</f>
        <v/>
      </c>
      <c r="N147" t="str">
        <f>customer_bikes__3[[#This Row],[LOCKER_REFERENCE]]</f>
        <v>-</v>
      </c>
      <c r="O147" t="str">
        <f>customer_bikes__3[[#This Row],[PLATE_NUMBER]]</f>
        <v/>
      </c>
      <c r="P147" t="str">
        <f>customer_bikes__3[[#This Row],[BILLING_TYPE]]</f>
        <v>paid</v>
      </c>
      <c r="Q147" t="str">
        <f>customer_bikes__3[[#This Row],[LEASING_PRICE]]</f>
        <v>0</v>
      </c>
      <c r="R147">
        <f>customer_bikes__3[[#This Row],[SOLD_PRICE]]</f>
        <v>0</v>
      </c>
      <c r="S147" t="str">
        <f>customer_bikes__3[[#This Row],[STATUS]]</f>
        <v>OK</v>
      </c>
      <c r="T147" t="str">
        <f>customer_bikes__3[[#This Row],[INSURANCE]]</f>
        <v>N</v>
      </c>
      <c r="U147">
        <f>customer_bikes__3[[#This Row],[INSURANCE_INDIVIDUAL]]</f>
        <v>0</v>
      </c>
      <c r="V147">
        <f>customer_bikes__3[[#This Row],[INSURANCE_CIVIL_RESPONSIBILITY]]</f>
        <v>0</v>
      </c>
      <c r="W147" t="str">
        <f>customer_bikes__3[[#This Row],[INSURANCE_CIVIL_RESPONSIBILITY_CONTRACT]]</f>
        <v>NULL</v>
      </c>
      <c r="X147">
        <f>customer_bikes__3[[#This Row],[BIKE_PRICE]]</f>
        <v>1793.38</v>
      </c>
      <c r="Y147" t="str">
        <f>customer_bikes__3[[#This Row],[BIKE_BUYING_DATE]]</f>
        <v>2021-01-26</v>
      </c>
      <c r="Z147">
        <f>customer_bikes__3[[#This Row],[BILLING_GROUP]]</f>
        <v>1</v>
      </c>
      <c r="AA147" t="str">
        <f>customer_bikes__3[[#This Row],[GPS_ID]]</f>
        <v>-</v>
      </c>
      <c r="AB147" t="str">
        <f>customer_bikes__3[[#This Row],[LOCALISATION]]</f>
        <v>Sauveniere</v>
      </c>
      <c r="AC147" t="str">
        <f>customer_bikes__3[[#This Row],[COMMENT_BILLING]]</f>
        <v>NULL</v>
      </c>
      <c r="AD147" t="str">
        <f>customer_bikes__3[[#This Row],[ADDRESS]]</f>
        <v>NULL</v>
      </c>
      <c r="AE147" t="str">
        <f>customer_bikes__3[[#This Row],[DISPLAY_GROUP]]</f>
        <v>1generic</v>
      </c>
      <c r="AG147">
        <f>customer_bikes__3[[#This Row],[TYPE]]</f>
        <v>373</v>
      </c>
      <c r="AH147">
        <f>customer_bikes__3[[#This Row],[ID_1]]</f>
        <v>12</v>
      </c>
      <c r="AI147" s="2">
        <f>customer_bikes__3[[#This Row],[HEU_MAJ]]</f>
        <v>44512.436111111114</v>
      </c>
      <c r="AJ147" s="2">
        <f>customer_bikes__3[[#This Row],[HEU_MAJ]]</f>
        <v>44512.436111111114</v>
      </c>
    </row>
    <row r="148" spans="1:36" x14ac:dyDescent="0.25">
      <c r="A148">
        <f>customer_bikes__3[[#This Row],[ID]]</f>
        <v>599</v>
      </c>
      <c r="B148" t="str">
        <f>customer_bikes__3[[#This Row],[FRAME_NUMBER]]</f>
        <v/>
      </c>
      <c r="C148" t="str">
        <f>customer_bikes__3[[#This Row],[SIZE]]</f>
        <v>S</v>
      </c>
      <c r="D148" t="str">
        <f>customer_bikes__3[[#This Row],[COLOR]]</f>
        <v>Platin mat / black</v>
      </c>
      <c r="E148" t="str">
        <f>customer_bikes__3[[#This Row],[CONTRACT_TYPE]]</f>
        <v>stock</v>
      </c>
      <c r="F148" t="str">
        <f>customer_bikes__3[[#This Row],[CONTRACT_START]]</f>
        <v>NULL</v>
      </c>
      <c r="G148" t="str">
        <f>customer_bikes__3[[#This Row],[CONTRACT_END]]</f>
        <v>NULL</v>
      </c>
      <c r="H148" t="str">
        <f>customer_bikes__3[[#This Row],[ESTIMATED_DELIVERY_DATE]]</f>
        <v>2021-08-13</v>
      </c>
      <c r="I148" t="str">
        <f>customer_bikes__3[[#This Row],[DELIVERY_DATE]]</f>
        <v>2021-08-11</v>
      </c>
      <c r="J148" t="str">
        <f>customer_bikes__3[[#This Row],[SELLING_DATE]]</f>
        <v>NULL</v>
      </c>
      <c r="K148" t="str">
        <f>customer_bikes__3[[#This Row],[MODEL]]</f>
        <v>Cairon C 427</v>
      </c>
      <c r="L148" t="str">
        <f>customer_bikes__3[[#This Row],[FRAME_REFERENCE]]</f>
        <v>CMA210700001681</v>
      </c>
      <c r="M148" t="str">
        <f>customer_bikes__3[[#This Row],[BIKE_KEY_REFERENCE]]</f>
        <v/>
      </c>
      <c r="N148" t="str">
        <f>customer_bikes__3[[#This Row],[LOCKER_REFERENCE]]</f>
        <v>-</v>
      </c>
      <c r="O148" t="str">
        <f>customer_bikes__3[[#This Row],[PLATE_NUMBER]]</f>
        <v/>
      </c>
      <c r="P148" t="str">
        <f>customer_bikes__3[[#This Row],[BILLING_TYPE]]</f>
        <v>paid</v>
      </c>
      <c r="Q148" t="str">
        <f>customer_bikes__3[[#This Row],[LEASING_PRICE]]</f>
        <v>0</v>
      </c>
      <c r="R148">
        <f>customer_bikes__3[[#This Row],[SOLD_PRICE]]</f>
        <v>0</v>
      </c>
      <c r="S148" t="str">
        <f>customer_bikes__3[[#This Row],[STATUS]]</f>
        <v>OK</v>
      </c>
      <c r="T148" t="str">
        <f>customer_bikes__3[[#This Row],[INSURANCE]]</f>
        <v>N</v>
      </c>
      <c r="U148">
        <f>customer_bikes__3[[#This Row],[INSURANCE_INDIVIDUAL]]</f>
        <v>0</v>
      </c>
      <c r="V148">
        <f>customer_bikes__3[[#This Row],[INSURANCE_CIVIL_RESPONSIBILITY]]</f>
        <v>0</v>
      </c>
      <c r="W148" t="str">
        <f>customer_bikes__3[[#This Row],[INSURANCE_CIVIL_RESPONSIBILITY_CONTRACT]]</f>
        <v>NULL</v>
      </c>
      <c r="X148">
        <f>customer_bikes__3[[#This Row],[BIKE_PRICE]]</f>
        <v>1115.8699999999999</v>
      </c>
      <c r="Y148" t="str">
        <f>customer_bikes__3[[#This Row],[BIKE_BUYING_DATE]]</f>
        <v>2021-01-26</v>
      </c>
      <c r="Z148">
        <f>customer_bikes__3[[#This Row],[BILLING_GROUP]]</f>
        <v>1</v>
      </c>
      <c r="AA148" t="str">
        <f>customer_bikes__3[[#This Row],[GPS_ID]]</f>
        <v>-</v>
      </c>
      <c r="AB148" t="str">
        <f>customer_bikes__3[[#This Row],[LOCALISATION]]</f>
        <v>Sauveniere</v>
      </c>
      <c r="AC148" t="str">
        <f>customer_bikes__3[[#This Row],[COMMENT_BILLING]]</f>
        <v>NULL</v>
      </c>
      <c r="AD148" t="str">
        <f>customer_bikes__3[[#This Row],[ADDRESS]]</f>
        <v>NULL</v>
      </c>
      <c r="AE148" t="str">
        <f>customer_bikes__3[[#This Row],[DISPLAY_GROUP]]</f>
        <v>1generic</v>
      </c>
      <c r="AG148">
        <f>customer_bikes__3[[#This Row],[TYPE]]</f>
        <v>374</v>
      </c>
      <c r="AH148">
        <f>customer_bikes__3[[#This Row],[ID_1]]</f>
        <v>12</v>
      </c>
      <c r="AI148" s="2">
        <f>customer_bikes__3[[#This Row],[HEU_MAJ]]</f>
        <v>44524.736273148148</v>
      </c>
      <c r="AJ148" s="2">
        <f>customer_bikes__3[[#This Row],[HEU_MAJ]]</f>
        <v>44524.736273148148</v>
      </c>
    </row>
    <row r="149" spans="1:36" x14ac:dyDescent="0.25">
      <c r="A149">
        <f>customer_bikes__3[[#This Row],[ID]]</f>
        <v>600</v>
      </c>
      <c r="B149" t="str">
        <f>customer_bikes__3[[#This Row],[FRAME_NUMBER]]</f>
        <v/>
      </c>
      <c r="C149" t="str">
        <f>customer_bikes__3[[#This Row],[SIZE]]</f>
        <v>S</v>
      </c>
      <c r="D149" t="str">
        <f>customer_bikes__3[[#This Row],[COLOR]]</f>
        <v>Platin mat / black</v>
      </c>
      <c r="E149" t="str">
        <f>customer_bikes__3[[#This Row],[CONTRACT_TYPE]]</f>
        <v>stock</v>
      </c>
      <c r="F149" t="str">
        <f>customer_bikes__3[[#This Row],[CONTRACT_START]]</f>
        <v>NULL</v>
      </c>
      <c r="G149" t="str">
        <f>customer_bikes__3[[#This Row],[CONTRACT_END]]</f>
        <v>NULL</v>
      </c>
      <c r="H149" t="str">
        <f>customer_bikes__3[[#This Row],[ESTIMATED_DELIVERY_DATE]]</f>
        <v>2021-08-13</v>
      </c>
      <c r="I149" t="str">
        <f>customer_bikes__3[[#This Row],[DELIVERY_DATE]]</f>
        <v>2021-08-11</v>
      </c>
      <c r="J149" t="str">
        <f>customer_bikes__3[[#This Row],[SELLING_DATE]]</f>
        <v>NULL</v>
      </c>
      <c r="K149" t="str">
        <f>customer_bikes__3[[#This Row],[MODEL]]</f>
        <v>Cairon C 427</v>
      </c>
      <c r="L149" t="str">
        <f>customer_bikes__3[[#This Row],[FRAME_REFERENCE]]</f>
        <v>CMA210700001635</v>
      </c>
      <c r="M149" t="str">
        <f>customer_bikes__3[[#This Row],[BIKE_KEY_REFERENCE]]</f>
        <v/>
      </c>
      <c r="N149" t="str">
        <f>customer_bikes__3[[#This Row],[LOCKER_REFERENCE]]</f>
        <v>-</v>
      </c>
      <c r="O149" t="str">
        <f>customer_bikes__3[[#This Row],[PLATE_NUMBER]]</f>
        <v/>
      </c>
      <c r="P149" t="str">
        <f>customer_bikes__3[[#This Row],[BILLING_TYPE]]</f>
        <v>paid</v>
      </c>
      <c r="Q149" t="str">
        <f>customer_bikes__3[[#This Row],[LEASING_PRICE]]</f>
        <v>0</v>
      </c>
      <c r="R149">
        <f>customer_bikes__3[[#This Row],[SOLD_PRICE]]</f>
        <v>0</v>
      </c>
      <c r="S149" t="str">
        <f>customer_bikes__3[[#This Row],[STATUS]]</f>
        <v>OK</v>
      </c>
      <c r="T149" t="str">
        <f>customer_bikes__3[[#This Row],[INSURANCE]]</f>
        <v>N</v>
      </c>
      <c r="U149">
        <f>customer_bikes__3[[#This Row],[INSURANCE_INDIVIDUAL]]</f>
        <v>0</v>
      </c>
      <c r="V149">
        <f>customer_bikes__3[[#This Row],[INSURANCE_CIVIL_RESPONSIBILITY]]</f>
        <v>0</v>
      </c>
      <c r="W149" t="str">
        <f>customer_bikes__3[[#This Row],[INSURANCE_CIVIL_RESPONSIBILITY_CONTRACT]]</f>
        <v>NULL</v>
      </c>
      <c r="X149">
        <f>customer_bikes__3[[#This Row],[BIKE_PRICE]]</f>
        <v>1115.8699999999999</v>
      </c>
      <c r="Y149" t="str">
        <f>customer_bikes__3[[#This Row],[BIKE_BUYING_DATE]]</f>
        <v>2021-01-26</v>
      </c>
      <c r="Z149">
        <f>customer_bikes__3[[#This Row],[BILLING_GROUP]]</f>
        <v>1</v>
      </c>
      <c r="AA149" t="str">
        <f>customer_bikes__3[[#This Row],[GPS_ID]]</f>
        <v>-</v>
      </c>
      <c r="AB149" t="str">
        <f>customer_bikes__3[[#This Row],[LOCALISATION]]</f>
        <v>Sauveniere</v>
      </c>
      <c r="AC149" t="str">
        <f>customer_bikes__3[[#This Row],[COMMENT_BILLING]]</f>
        <v>NULL</v>
      </c>
      <c r="AD149" t="str">
        <f>customer_bikes__3[[#This Row],[ADDRESS]]</f>
        <v>NULL</v>
      </c>
      <c r="AE149" t="str">
        <f>customer_bikes__3[[#This Row],[DISPLAY_GROUP]]</f>
        <v>1generic</v>
      </c>
      <c r="AG149">
        <f>customer_bikes__3[[#This Row],[TYPE]]</f>
        <v>374</v>
      </c>
      <c r="AH149">
        <f>customer_bikes__3[[#This Row],[ID_1]]</f>
        <v>12</v>
      </c>
      <c r="AI149" s="2">
        <f>customer_bikes__3[[#This Row],[HEU_MAJ]]</f>
        <v>44524.737430555557</v>
      </c>
      <c r="AJ149" s="2">
        <f>customer_bikes__3[[#This Row],[HEU_MAJ]]</f>
        <v>44524.737430555557</v>
      </c>
    </row>
    <row r="150" spans="1:36" x14ac:dyDescent="0.25">
      <c r="A150">
        <f>customer_bikes__3[[#This Row],[ID]]</f>
        <v>601</v>
      </c>
      <c r="B150" t="str">
        <f>customer_bikes__3[[#This Row],[FRAME_NUMBER]]</f>
        <v/>
      </c>
      <c r="C150" t="str">
        <f>customer_bikes__3[[#This Row],[SIZE]]</f>
        <v>S</v>
      </c>
      <c r="D150" t="str">
        <f>customer_bikes__3[[#This Row],[COLOR]]</f>
        <v>Platin mat / black</v>
      </c>
      <c r="E150" t="str">
        <f>customer_bikes__3[[#This Row],[CONTRACT_TYPE]]</f>
        <v>stock</v>
      </c>
      <c r="F150" t="str">
        <f>customer_bikes__3[[#This Row],[CONTRACT_START]]</f>
        <v>NULL</v>
      </c>
      <c r="G150" t="str">
        <f>customer_bikes__3[[#This Row],[CONTRACT_END]]</f>
        <v>NULL</v>
      </c>
      <c r="H150" t="str">
        <f>customer_bikes__3[[#This Row],[ESTIMATED_DELIVERY_DATE]]</f>
        <v>2021-08-13</v>
      </c>
      <c r="I150" t="str">
        <f>customer_bikes__3[[#This Row],[DELIVERY_DATE]]</f>
        <v>2021-08-11</v>
      </c>
      <c r="J150" t="str">
        <f>customer_bikes__3[[#This Row],[SELLING_DATE]]</f>
        <v>NULL</v>
      </c>
      <c r="K150" t="str">
        <f>customer_bikes__3[[#This Row],[MODEL]]</f>
        <v>Cairon C 427</v>
      </c>
      <c r="L150" t="str">
        <f>customer_bikes__3[[#This Row],[FRAME_REFERENCE]]</f>
        <v>CMA210700001893</v>
      </c>
      <c r="M150" t="str">
        <f>customer_bikes__3[[#This Row],[BIKE_KEY_REFERENCE]]</f>
        <v/>
      </c>
      <c r="N150" t="str">
        <f>customer_bikes__3[[#This Row],[LOCKER_REFERENCE]]</f>
        <v>-</v>
      </c>
      <c r="O150" t="str">
        <f>customer_bikes__3[[#This Row],[PLATE_NUMBER]]</f>
        <v/>
      </c>
      <c r="P150" t="str">
        <f>customer_bikes__3[[#This Row],[BILLING_TYPE]]</f>
        <v>paid</v>
      </c>
      <c r="Q150" t="str">
        <f>customer_bikes__3[[#This Row],[LEASING_PRICE]]</f>
        <v>0</v>
      </c>
      <c r="R150">
        <f>customer_bikes__3[[#This Row],[SOLD_PRICE]]</f>
        <v>0</v>
      </c>
      <c r="S150" t="str">
        <f>customer_bikes__3[[#This Row],[STATUS]]</f>
        <v>OK</v>
      </c>
      <c r="T150" t="str">
        <f>customer_bikes__3[[#This Row],[INSURANCE]]</f>
        <v>N</v>
      </c>
      <c r="U150">
        <f>customer_bikes__3[[#This Row],[INSURANCE_INDIVIDUAL]]</f>
        <v>0</v>
      </c>
      <c r="V150">
        <f>customer_bikes__3[[#This Row],[INSURANCE_CIVIL_RESPONSIBILITY]]</f>
        <v>0</v>
      </c>
      <c r="W150" t="str">
        <f>customer_bikes__3[[#This Row],[INSURANCE_CIVIL_RESPONSIBILITY_CONTRACT]]</f>
        <v>NULL</v>
      </c>
      <c r="X150">
        <f>customer_bikes__3[[#This Row],[BIKE_PRICE]]</f>
        <v>1115.8699999999999</v>
      </c>
      <c r="Y150" t="str">
        <f>customer_bikes__3[[#This Row],[BIKE_BUYING_DATE]]</f>
        <v>2021-01-26</v>
      </c>
      <c r="Z150">
        <f>customer_bikes__3[[#This Row],[BILLING_GROUP]]</f>
        <v>1</v>
      </c>
      <c r="AA150" t="str">
        <f>customer_bikes__3[[#This Row],[GPS_ID]]</f>
        <v>-</v>
      </c>
      <c r="AB150" t="str">
        <f>customer_bikes__3[[#This Row],[LOCALISATION]]</f>
        <v>KAMEO</v>
      </c>
      <c r="AC150" t="str">
        <f>customer_bikes__3[[#This Row],[COMMENT_BILLING]]</f>
        <v>NULL</v>
      </c>
      <c r="AD150" t="str">
        <f>customer_bikes__3[[#This Row],[ADDRESS]]</f>
        <v>NULL</v>
      </c>
      <c r="AE150" t="str">
        <f>customer_bikes__3[[#This Row],[DISPLAY_GROUP]]</f>
        <v>1generic</v>
      </c>
      <c r="AG150">
        <f>customer_bikes__3[[#This Row],[TYPE]]</f>
        <v>374</v>
      </c>
      <c r="AH150">
        <f>customer_bikes__3[[#This Row],[ID_1]]</f>
        <v>12</v>
      </c>
      <c r="AI150" s="2">
        <f>customer_bikes__3[[#This Row],[HEU_MAJ]]</f>
        <v>44529.68440972222</v>
      </c>
      <c r="AJ150" s="2">
        <f>customer_bikes__3[[#This Row],[HEU_MAJ]]</f>
        <v>44529.68440972222</v>
      </c>
    </row>
    <row r="151" spans="1:36" x14ac:dyDescent="0.25">
      <c r="A151">
        <f>customer_bikes__3[[#This Row],[ID]]</f>
        <v>602</v>
      </c>
      <c r="B151" t="str">
        <f>customer_bikes__3[[#This Row],[FRAME_NUMBER]]</f>
        <v/>
      </c>
      <c r="C151" t="str">
        <f>customer_bikes__3[[#This Row],[SIZE]]</f>
        <v>M</v>
      </c>
      <c r="D151" t="str">
        <f>customer_bikes__3[[#This Row],[COLOR]]</f>
        <v xml:space="preserve">Rouge/ Noir </v>
      </c>
      <c r="E151" t="str">
        <f>customer_bikes__3[[#This Row],[CONTRACT_TYPE]]</f>
        <v>stock</v>
      </c>
      <c r="F151" t="str">
        <f>customer_bikes__3[[#This Row],[CONTRACT_START]]</f>
        <v>NULL</v>
      </c>
      <c r="G151" t="str">
        <f>customer_bikes__3[[#This Row],[CONTRACT_END]]</f>
        <v>NULL</v>
      </c>
      <c r="H151" t="str">
        <f>customer_bikes__3[[#This Row],[ESTIMATED_DELIVERY_DATE]]</f>
        <v>2021-09-10</v>
      </c>
      <c r="I151" t="str">
        <f>customer_bikes__3[[#This Row],[DELIVERY_DATE]]</f>
        <v>2021-09-15</v>
      </c>
      <c r="J151" t="str">
        <f>customer_bikes__3[[#This Row],[SELLING_DATE]]</f>
        <v>NULL</v>
      </c>
      <c r="K151" t="str">
        <f>customer_bikes__3[[#This Row],[MODEL]]</f>
        <v>Cairon S 429</v>
      </c>
      <c r="L151" t="str">
        <f>customer_bikes__3[[#This Row],[FRAME_REFERENCE]]</f>
        <v>CCR21000023378</v>
      </c>
      <c r="M151" t="str">
        <f>customer_bikes__3[[#This Row],[BIKE_KEY_REFERENCE]]</f>
        <v/>
      </c>
      <c r="N151" t="str">
        <f>customer_bikes__3[[#This Row],[LOCKER_REFERENCE]]</f>
        <v>-</v>
      </c>
      <c r="O151" t="str">
        <f>customer_bikes__3[[#This Row],[PLATE_NUMBER]]</f>
        <v/>
      </c>
      <c r="P151" t="str">
        <f>customer_bikes__3[[#This Row],[BILLING_TYPE]]</f>
        <v>paid</v>
      </c>
      <c r="Q151" t="str">
        <f>customer_bikes__3[[#This Row],[LEASING_PRICE]]</f>
        <v>0</v>
      </c>
      <c r="R151">
        <f>customer_bikes__3[[#This Row],[SOLD_PRICE]]</f>
        <v>0</v>
      </c>
      <c r="S151" t="str">
        <f>customer_bikes__3[[#This Row],[STATUS]]</f>
        <v>OK</v>
      </c>
      <c r="T151" t="str">
        <f>customer_bikes__3[[#This Row],[INSURANCE]]</f>
        <v>N</v>
      </c>
      <c r="U151">
        <f>customer_bikes__3[[#This Row],[INSURANCE_INDIVIDUAL]]</f>
        <v>0</v>
      </c>
      <c r="V151">
        <f>customer_bikes__3[[#This Row],[INSURANCE_CIVIL_RESPONSIBILITY]]</f>
        <v>0</v>
      </c>
      <c r="W151" t="str">
        <f>customer_bikes__3[[#This Row],[INSURANCE_CIVIL_RESPONSIBILITY_CONTRACT]]</f>
        <v>NULL</v>
      </c>
      <c r="X151">
        <f>customer_bikes__3[[#This Row],[BIKE_PRICE]]</f>
        <v>1734.64</v>
      </c>
      <c r="Y151" t="str">
        <f>customer_bikes__3[[#This Row],[BIKE_BUYING_DATE]]</f>
        <v>2021-01-26</v>
      </c>
      <c r="Z151">
        <f>customer_bikes__3[[#This Row],[BILLING_GROUP]]</f>
        <v>1</v>
      </c>
      <c r="AA151" t="str">
        <f>customer_bikes__3[[#This Row],[GPS_ID]]</f>
        <v>-</v>
      </c>
      <c r="AB151" t="str">
        <f>customer_bikes__3[[#This Row],[LOCALISATION]]</f>
        <v>KAMEO</v>
      </c>
      <c r="AC151" t="str">
        <f>customer_bikes__3[[#This Row],[COMMENT_BILLING]]</f>
        <v>NULL</v>
      </c>
      <c r="AD151" t="str">
        <f>customer_bikes__3[[#This Row],[ADDRESS]]</f>
        <v>NULL</v>
      </c>
      <c r="AE151" t="str">
        <f>customer_bikes__3[[#This Row],[DISPLAY_GROUP]]</f>
        <v>1generic</v>
      </c>
      <c r="AG151">
        <f>customer_bikes__3[[#This Row],[TYPE]]</f>
        <v>402</v>
      </c>
      <c r="AH151">
        <f>customer_bikes__3[[#This Row],[ID_1]]</f>
        <v>12</v>
      </c>
      <c r="AI151" s="2">
        <f>customer_bikes__3[[#This Row],[HEU_MAJ]]</f>
        <v>44454.512546296297</v>
      </c>
      <c r="AJ151" s="2">
        <f>customer_bikes__3[[#This Row],[HEU_MAJ]]</f>
        <v>44454.512546296297</v>
      </c>
    </row>
    <row r="152" spans="1:36" x14ac:dyDescent="0.25">
      <c r="A152">
        <f>customer_bikes__3[[#This Row],[ID]]</f>
        <v>603</v>
      </c>
      <c r="B152" t="str">
        <f>customer_bikes__3[[#This Row],[FRAME_NUMBER]]</f>
        <v/>
      </c>
      <c r="C152" t="str">
        <f>customer_bikes__3[[#This Row],[SIZE]]</f>
        <v>M</v>
      </c>
      <c r="D152" t="str">
        <f>customer_bikes__3[[#This Row],[COLOR]]</f>
        <v xml:space="preserve">Rouge/ Noir </v>
      </c>
      <c r="E152" t="str">
        <f>customer_bikes__3[[#This Row],[CONTRACT_TYPE]]</f>
        <v>stock</v>
      </c>
      <c r="F152" t="str">
        <f>customer_bikes__3[[#This Row],[CONTRACT_START]]</f>
        <v>NULL</v>
      </c>
      <c r="G152" t="str">
        <f>customer_bikes__3[[#This Row],[CONTRACT_END]]</f>
        <v>NULL</v>
      </c>
      <c r="H152" t="str">
        <f>customer_bikes__3[[#This Row],[ESTIMATED_DELIVERY_DATE]]</f>
        <v>2021-09-10</v>
      </c>
      <c r="I152" t="str">
        <f>customer_bikes__3[[#This Row],[DELIVERY_DATE]]</f>
        <v>2021-09-15</v>
      </c>
      <c r="J152" t="str">
        <f>customer_bikes__3[[#This Row],[SELLING_DATE]]</f>
        <v>NULL</v>
      </c>
      <c r="K152" t="str">
        <f>customer_bikes__3[[#This Row],[MODEL]]</f>
        <v>Cairon S 429</v>
      </c>
      <c r="L152" t="str">
        <f>customer_bikes__3[[#This Row],[FRAME_REFERENCE]]</f>
        <v>CCR21000023383</v>
      </c>
      <c r="M152" t="str">
        <f>customer_bikes__3[[#This Row],[BIKE_KEY_REFERENCE]]</f>
        <v/>
      </c>
      <c r="N152" t="str">
        <f>customer_bikes__3[[#This Row],[LOCKER_REFERENCE]]</f>
        <v>-</v>
      </c>
      <c r="O152" t="str">
        <f>customer_bikes__3[[#This Row],[PLATE_NUMBER]]</f>
        <v/>
      </c>
      <c r="P152" t="str">
        <f>customer_bikes__3[[#This Row],[BILLING_TYPE]]</f>
        <v>paid</v>
      </c>
      <c r="Q152" t="str">
        <f>customer_bikes__3[[#This Row],[LEASING_PRICE]]</f>
        <v>0</v>
      </c>
      <c r="R152">
        <f>customer_bikes__3[[#This Row],[SOLD_PRICE]]</f>
        <v>0</v>
      </c>
      <c r="S152" t="str">
        <f>customer_bikes__3[[#This Row],[STATUS]]</f>
        <v>OK</v>
      </c>
      <c r="T152" t="str">
        <f>customer_bikes__3[[#This Row],[INSURANCE]]</f>
        <v>N</v>
      </c>
      <c r="U152">
        <f>customer_bikes__3[[#This Row],[INSURANCE_INDIVIDUAL]]</f>
        <v>0</v>
      </c>
      <c r="V152">
        <f>customer_bikes__3[[#This Row],[INSURANCE_CIVIL_RESPONSIBILITY]]</f>
        <v>0</v>
      </c>
      <c r="W152" t="str">
        <f>customer_bikes__3[[#This Row],[INSURANCE_CIVIL_RESPONSIBILITY_CONTRACT]]</f>
        <v>NULL</v>
      </c>
      <c r="X152">
        <f>customer_bikes__3[[#This Row],[BIKE_PRICE]]</f>
        <v>1734.64</v>
      </c>
      <c r="Y152" t="str">
        <f>customer_bikes__3[[#This Row],[BIKE_BUYING_DATE]]</f>
        <v>2021-01-26</v>
      </c>
      <c r="Z152">
        <f>customer_bikes__3[[#This Row],[BILLING_GROUP]]</f>
        <v>1</v>
      </c>
      <c r="AA152" t="str">
        <f>customer_bikes__3[[#This Row],[GPS_ID]]</f>
        <v>-</v>
      </c>
      <c r="AB152" t="str">
        <f>customer_bikes__3[[#This Row],[LOCALISATION]]</f>
        <v>KAMEO</v>
      </c>
      <c r="AC152" t="str">
        <f>customer_bikes__3[[#This Row],[COMMENT_BILLING]]</f>
        <v>NULL</v>
      </c>
      <c r="AD152" t="str">
        <f>customer_bikes__3[[#This Row],[ADDRESS]]</f>
        <v>NULL</v>
      </c>
      <c r="AE152" t="str">
        <f>customer_bikes__3[[#This Row],[DISPLAY_GROUP]]</f>
        <v>1generic</v>
      </c>
      <c r="AG152">
        <f>customer_bikes__3[[#This Row],[TYPE]]</f>
        <v>402</v>
      </c>
      <c r="AH152">
        <f>customer_bikes__3[[#This Row],[ID_1]]</f>
        <v>12</v>
      </c>
      <c r="AI152" s="2">
        <f>customer_bikes__3[[#This Row],[HEU_MAJ]]</f>
        <v>44454.513275462959</v>
      </c>
      <c r="AJ152" s="2">
        <f>customer_bikes__3[[#This Row],[HEU_MAJ]]</f>
        <v>44454.513275462959</v>
      </c>
    </row>
    <row r="153" spans="1:36" x14ac:dyDescent="0.25">
      <c r="A153">
        <f>customer_bikes__3[[#This Row],[ID]]</f>
        <v>605</v>
      </c>
      <c r="B153" t="str">
        <f>customer_bikes__3[[#This Row],[FRAME_NUMBER]]</f>
        <v/>
      </c>
      <c r="C153" t="str">
        <f>customer_bikes__3[[#This Row],[SIZE]]</f>
        <v>L</v>
      </c>
      <c r="D153" t="str">
        <f>customer_bikes__3[[#This Row],[COLOR]]</f>
        <v xml:space="preserve">Rouge/ Noir </v>
      </c>
      <c r="E153" t="str">
        <f>customer_bikes__3[[#This Row],[CONTRACT_TYPE]]</f>
        <v>stock</v>
      </c>
      <c r="F153" t="str">
        <f>customer_bikes__3[[#This Row],[CONTRACT_START]]</f>
        <v>NULL</v>
      </c>
      <c r="G153" t="str">
        <f>customer_bikes__3[[#This Row],[CONTRACT_END]]</f>
        <v>NULL</v>
      </c>
      <c r="H153" t="str">
        <f>customer_bikes__3[[#This Row],[ESTIMATED_DELIVERY_DATE]]</f>
        <v>2021-07-30</v>
      </c>
      <c r="I153" t="str">
        <f>customer_bikes__3[[#This Row],[DELIVERY_DATE]]</f>
        <v>2021-07-23</v>
      </c>
      <c r="J153" t="str">
        <f>customer_bikes__3[[#This Row],[SELLING_DATE]]</f>
        <v>NULL</v>
      </c>
      <c r="K153" t="str">
        <f>customer_bikes__3[[#This Row],[MODEL]]</f>
        <v>Cairon S 429</v>
      </c>
      <c r="L153" t="str">
        <f>customer_bikes__3[[#This Row],[FRAME_REFERENCE]]</f>
        <v>CCR21000016391</v>
      </c>
      <c r="M153" t="str">
        <f>customer_bikes__3[[#This Row],[BIKE_KEY_REFERENCE]]</f>
        <v/>
      </c>
      <c r="N153" t="str">
        <f>customer_bikes__3[[#This Row],[LOCKER_REFERENCE]]</f>
        <v>-</v>
      </c>
      <c r="O153" t="str">
        <f>customer_bikes__3[[#This Row],[PLATE_NUMBER]]</f>
        <v/>
      </c>
      <c r="P153" t="str">
        <f>customer_bikes__3[[#This Row],[BILLING_TYPE]]</f>
        <v>paid</v>
      </c>
      <c r="Q153" t="str">
        <f>customer_bikes__3[[#This Row],[LEASING_PRICE]]</f>
        <v>0</v>
      </c>
      <c r="R153">
        <f>customer_bikes__3[[#This Row],[SOLD_PRICE]]</f>
        <v>0</v>
      </c>
      <c r="S153" t="str">
        <f>customer_bikes__3[[#This Row],[STATUS]]</f>
        <v>OK</v>
      </c>
      <c r="T153" t="str">
        <f>customer_bikes__3[[#This Row],[INSURANCE]]</f>
        <v>N</v>
      </c>
      <c r="U153">
        <f>customer_bikes__3[[#This Row],[INSURANCE_INDIVIDUAL]]</f>
        <v>0</v>
      </c>
      <c r="V153">
        <f>customer_bikes__3[[#This Row],[INSURANCE_CIVIL_RESPONSIBILITY]]</f>
        <v>0</v>
      </c>
      <c r="W153" t="str">
        <f>customer_bikes__3[[#This Row],[INSURANCE_CIVIL_RESPONSIBILITY_CONTRACT]]</f>
        <v>NULL</v>
      </c>
      <c r="X153">
        <f>customer_bikes__3[[#This Row],[BIKE_PRICE]]</f>
        <v>1734.64</v>
      </c>
      <c r="Y153" t="str">
        <f>customer_bikes__3[[#This Row],[BIKE_BUYING_DATE]]</f>
        <v>2021-01-26</v>
      </c>
      <c r="Z153">
        <f>customer_bikes__3[[#This Row],[BILLING_GROUP]]</f>
        <v>1</v>
      </c>
      <c r="AA153" t="str">
        <f>customer_bikes__3[[#This Row],[GPS_ID]]</f>
        <v>-</v>
      </c>
      <c r="AB153" t="str">
        <f>customer_bikes__3[[#This Row],[LOCALISATION]]</f>
        <v>Sauveniere</v>
      </c>
      <c r="AC153" t="str">
        <f>customer_bikes__3[[#This Row],[COMMENT_BILLING]]</f>
        <v>NULL</v>
      </c>
      <c r="AD153" t="str">
        <f>customer_bikes__3[[#This Row],[ADDRESS]]</f>
        <v>NULL</v>
      </c>
      <c r="AE153" t="str">
        <f>customer_bikes__3[[#This Row],[DISPLAY_GROUP]]</f>
        <v>1generic</v>
      </c>
      <c r="AG153">
        <f>customer_bikes__3[[#This Row],[TYPE]]</f>
        <v>402</v>
      </c>
      <c r="AH153">
        <f>customer_bikes__3[[#This Row],[ID_1]]</f>
        <v>12</v>
      </c>
      <c r="AI153" s="2">
        <f>customer_bikes__3[[#This Row],[HEU_MAJ]]</f>
        <v>44412.736180555556</v>
      </c>
      <c r="AJ153" s="2">
        <f>customer_bikes__3[[#This Row],[HEU_MAJ]]</f>
        <v>44412.736180555556</v>
      </c>
    </row>
    <row r="154" spans="1:36" x14ac:dyDescent="0.25">
      <c r="A154">
        <f>customer_bikes__3[[#This Row],[ID]]</f>
        <v>606</v>
      </c>
      <c r="B154" t="str">
        <f>customer_bikes__3[[#This Row],[FRAME_NUMBER]]</f>
        <v/>
      </c>
      <c r="C154" t="str">
        <f>customer_bikes__3[[#This Row],[SIZE]]</f>
        <v>L</v>
      </c>
      <c r="D154" t="str">
        <f>customer_bikes__3[[#This Row],[COLOR]]</f>
        <v xml:space="preserve">Rouge/ Noir </v>
      </c>
      <c r="E154" t="str">
        <f>customer_bikes__3[[#This Row],[CONTRACT_TYPE]]</f>
        <v>stock</v>
      </c>
      <c r="F154" t="str">
        <f>customer_bikes__3[[#This Row],[CONTRACT_START]]</f>
        <v>NULL</v>
      </c>
      <c r="G154" t="str">
        <f>customer_bikes__3[[#This Row],[CONTRACT_END]]</f>
        <v>NULL</v>
      </c>
      <c r="H154" t="str">
        <f>customer_bikes__3[[#This Row],[ESTIMATED_DELIVERY_DATE]]</f>
        <v>2021-07-30</v>
      </c>
      <c r="I154" t="str">
        <f>customer_bikes__3[[#This Row],[DELIVERY_DATE]]</f>
        <v>2021-07-23</v>
      </c>
      <c r="J154" t="str">
        <f>customer_bikes__3[[#This Row],[SELLING_DATE]]</f>
        <v>NULL</v>
      </c>
      <c r="K154" t="str">
        <f>customer_bikes__3[[#This Row],[MODEL]]</f>
        <v>Cairon S 429</v>
      </c>
      <c r="L154" t="str">
        <f>customer_bikes__3[[#This Row],[FRAME_REFERENCE]]</f>
        <v>CCR21000016344</v>
      </c>
      <c r="M154" t="str">
        <f>customer_bikes__3[[#This Row],[BIKE_KEY_REFERENCE]]</f>
        <v/>
      </c>
      <c r="N154" t="str">
        <f>customer_bikes__3[[#This Row],[LOCKER_REFERENCE]]</f>
        <v>-</v>
      </c>
      <c r="O154" t="str">
        <f>customer_bikes__3[[#This Row],[PLATE_NUMBER]]</f>
        <v/>
      </c>
      <c r="P154" t="str">
        <f>customer_bikes__3[[#This Row],[BILLING_TYPE]]</f>
        <v>paid</v>
      </c>
      <c r="Q154" t="str">
        <f>customer_bikes__3[[#This Row],[LEASING_PRICE]]</f>
        <v>0</v>
      </c>
      <c r="R154">
        <f>customer_bikes__3[[#This Row],[SOLD_PRICE]]</f>
        <v>0</v>
      </c>
      <c r="S154" t="str">
        <f>customer_bikes__3[[#This Row],[STATUS]]</f>
        <v>OK</v>
      </c>
      <c r="T154" t="str">
        <f>customer_bikes__3[[#This Row],[INSURANCE]]</f>
        <v>N</v>
      </c>
      <c r="U154">
        <f>customer_bikes__3[[#This Row],[INSURANCE_INDIVIDUAL]]</f>
        <v>0</v>
      </c>
      <c r="V154">
        <f>customer_bikes__3[[#This Row],[INSURANCE_CIVIL_RESPONSIBILITY]]</f>
        <v>0</v>
      </c>
      <c r="W154" t="str">
        <f>customer_bikes__3[[#This Row],[INSURANCE_CIVIL_RESPONSIBILITY_CONTRACT]]</f>
        <v>NULL</v>
      </c>
      <c r="X154">
        <f>customer_bikes__3[[#This Row],[BIKE_PRICE]]</f>
        <v>1734.64</v>
      </c>
      <c r="Y154" t="str">
        <f>customer_bikes__3[[#This Row],[BIKE_BUYING_DATE]]</f>
        <v>2021-01-26</v>
      </c>
      <c r="Z154">
        <f>customer_bikes__3[[#This Row],[BILLING_GROUP]]</f>
        <v>1</v>
      </c>
      <c r="AA154" t="str">
        <f>customer_bikes__3[[#This Row],[GPS_ID]]</f>
        <v>-</v>
      </c>
      <c r="AB154" t="str">
        <f>customer_bikes__3[[#This Row],[LOCALISATION]]</f>
        <v>Sauveniere</v>
      </c>
      <c r="AC154" t="str">
        <f>customer_bikes__3[[#This Row],[COMMENT_BILLING]]</f>
        <v>NULL</v>
      </c>
      <c r="AD154" t="str">
        <f>customer_bikes__3[[#This Row],[ADDRESS]]</f>
        <v>NULL</v>
      </c>
      <c r="AE154" t="str">
        <f>customer_bikes__3[[#This Row],[DISPLAY_GROUP]]</f>
        <v>1generic</v>
      </c>
      <c r="AG154">
        <f>customer_bikes__3[[#This Row],[TYPE]]</f>
        <v>402</v>
      </c>
      <c r="AH154">
        <f>customer_bikes__3[[#This Row],[ID_1]]</f>
        <v>12</v>
      </c>
      <c r="AI154" s="2">
        <f>customer_bikes__3[[#This Row],[HEU_MAJ]]</f>
        <v>44412.734826388885</v>
      </c>
      <c r="AJ154" s="2">
        <f>customer_bikes__3[[#This Row],[HEU_MAJ]]</f>
        <v>44412.734826388885</v>
      </c>
    </row>
    <row r="155" spans="1:36" x14ac:dyDescent="0.25">
      <c r="A155">
        <f>customer_bikes__3[[#This Row],[ID]]</f>
        <v>607</v>
      </c>
      <c r="B155" t="str">
        <f>customer_bikes__3[[#This Row],[FRAME_NUMBER]]</f>
        <v/>
      </c>
      <c r="C155" t="str">
        <f>customer_bikes__3[[#This Row],[SIZE]]</f>
        <v>XL</v>
      </c>
      <c r="D155" t="str">
        <f>customer_bikes__3[[#This Row],[COLOR]]</f>
        <v xml:space="preserve">Rouge/ Noir </v>
      </c>
      <c r="E155" t="str">
        <f>customer_bikes__3[[#This Row],[CONTRACT_TYPE]]</f>
        <v>selling</v>
      </c>
      <c r="F155" t="str">
        <f>customer_bikes__3[[#This Row],[CONTRACT_START]]</f>
        <v>NULL</v>
      </c>
      <c r="G155" t="str">
        <f>customer_bikes__3[[#This Row],[CONTRACT_END]]</f>
        <v>NULL</v>
      </c>
      <c r="H155" t="str">
        <f>customer_bikes__3[[#This Row],[ESTIMATED_DELIVERY_DATE]]</f>
        <v>2021-09-10</v>
      </c>
      <c r="I155" t="str">
        <f>customer_bikes__3[[#This Row],[DELIVERY_DATE]]</f>
        <v>2021-09-01</v>
      </c>
      <c r="J155" t="str">
        <f>customer_bikes__3[[#This Row],[SELLING_DATE]]</f>
        <v>2021-09-04</v>
      </c>
      <c r="K155" t="str">
        <f>customer_bikes__3[[#This Row],[MODEL]]</f>
        <v>Cairon S 429</v>
      </c>
      <c r="L155" t="str">
        <f>customer_bikes__3[[#This Row],[FRAME_REFERENCE]]</f>
        <v>CCR21000013018</v>
      </c>
      <c r="M155" t="str">
        <f>customer_bikes__3[[#This Row],[BIKE_KEY_REFERENCE]]</f>
        <v>-</v>
      </c>
      <c r="N155" t="str">
        <f>customer_bikes__3[[#This Row],[LOCKER_REFERENCE]]</f>
        <v>-</v>
      </c>
      <c r="O155" t="str">
        <f>customer_bikes__3[[#This Row],[PLATE_NUMBER]]</f>
        <v/>
      </c>
      <c r="P155" t="str">
        <f>customer_bikes__3[[#This Row],[BILLING_TYPE]]</f>
        <v>monthly</v>
      </c>
      <c r="Q155" t="str">
        <f>customer_bikes__3[[#This Row],[LEASING_PRICE]]</f>
        <v>0</v>
      </c>
      <c r="R155">
        <f>customer_bikes__3[[#This Row],[SOLD_PRICE]]</f>
        <v>2231.36</v>
      </c>
      <c r="S155" t="str">
        <f>customer_bikes__3[[#This Row],[STATUS]]</f>
        <v>OK</v>
      </c>
      <c r="T155" t="str">
        <f>customer_bikes__3[[#This Row],[INSURANCE]]</f>
        <v>N</v>
      </c>
      <c r="U155">
        <f>customer_bikes__3[[#This Row],[INSURANCE_INDIVIDUAL]]</f>
        <v>0</v>
      </c>
      <c r="V155">
        <f>customer_bikes__3[[#This Row],[INSURANCE_CIVIL_RESPONSIBILITY]]</f>
        <v>0</v>
      </c>
      <c r="W155" t="str">
        <f>customer_bikes__3[[#This Row],[INSURANCE_CIVIL_RESPONSIBILITY_CONTRACT]]</f>
        <v>NULL</v>
      </c>
      <c r="X155">
        <f>customer_bikes__3[[#This Row],[BIKE_PRICE]]</f>
        <v>1734.64</v>
      </c>
      <c r="Y155" t="str">
        <f>customer_bikes__3[[#This Row],[BIKE_BUYING_DATE]]</f>
        <v>2021-01-26</v>
      </c>
      <c r="Z155">
        <f>customer_bikes__3[[#This Row],[BILLING_GROUP]]</f>
        <v>1</v>
      </c>
      <c r="AA155" t="str">
        <f>customer_bikes__3[[#This Row],[GPS_ID]]</f>
        <v>-</v>
      </c>
      <c r="AB155" t="str">
        <f>customer_bikes__3[[#This Row],[LOCALISATION]]</f>
        <v>NULL</v>
      </c>
      <c r="AC155" t="str">
        <f>customer_bikes__3[[#This Row],[COMMENT_BILLING]]</f>
        <v>NULL</v>
      </c>
      <c r="AD155" t="str">
        <f>customer_bikes__3[[#This Row],[ADDRESS]]</f>
        <v>NULL</v>
      </c>
      <c r="AE155" t="str">
        <f>customer_bikes__3[[#This Row],[DISPLAY_GROUP]]</f>
        <v>1generic</v>
      </c>
      <c r="AG155">
        <f>customer_bikes__3[[#This Row],[TYPE]]</f>
        <v>402</v>
      </c>
      <c r="AH155">
        <f>customer_bikes__3[[#This Row],[ID_1]]</f>
        <v>378</v>
      </c>
      <c r="AI155" s="2">
        <f>customer_bikes__3[[#This Row],[HEU_MAJ]]</f>
        <v>44443.421886574077</v>
      </c>
      <c r="AJ155" s="2">
        <f>customer_bikes__3[[#This Row],[HEU_MAJ]]</f>
        <v>44443.421886574077</v>
      </c>
    </row>
    <row r="156" spans="1:36" x14ac:dyDescent="0.25">
      <c r="A156">
        <f>customer_bikes__3[[#This Row],[ID]]</f>
        <v>608</v>
      </c>
      <c r="B156" t="str">
        <f>customer_bikes__3[[#This Row],[FRAME_NUMBER]]</f>
        <v/>
      </c>
      <c r="C156" t="str">
        <f>customer_bikes__3[[#This Row],[SIZE]]</f>
        <v>XL</v>
      </c>
      <c r="D156" t="str">
        <f>customer_bikes__3[[#This Row],[COLOR]]</f>
        <v xml:space="preserve">Rouge/ Noir </v>
      </c>
      <c r="E156" t="str">
        <f>customer_bikes__3[[#This Row],[CONTRACT_TYPE]]</f>
        <v>stock</v>
      </c>
      <c r="F156" t="str">
        <f>customer_bikes__3[[#This Row],[CONTRACT_START]]</f>
        <v>NULL</v>
      </c>
      <c r="G156" t="str">
        <f>customer_bikes__3[[#This Row],[CONTRACT_END]]</f>
        <v>NULL</v>
      </c>
      <c r="H156" t="str">
        <f>customer_bikes__3[[#This Row],[ESTIMATED_DELIVERY_DATE]]</f>
        <v>2021-09-10</v>
      </c>
      <c r="I156" t="str">
        <f>customer_bikes__3[[#This Row],[DELIVERY_DATE]]</f>
        <v>2021-09-01</v>
      </c>
      <c r="J156" t="str">
        <f>customer_bikes__3[[#This Row],[SELLING_DATE]]</f>
        <v>NULL</v>
      </c>
      <c r="K156" t="str">
        <f>customer_bikes__3[[#This Row],[MODEL]]</f>
        <v>Cairon S 429</v>
      </c>
      <c r="L156" t="str">
        <f>customer_bikes__3[[#This Row],[FRAME_REFERENCE]]</f>
        <v>CCR21000013029</v>
      </c>
      <c r="M156" t="str">
        <f>customer_bikes__3[[#This Row],[BIKE_KEY_REFERENCE]]</f>
        <v/>
      </c>
      <c r="N156" t="str">
        <f>customer_bikes__3[[#This Row],[LOCKER_REFERENCE]]</f>
        <v>-4750V</v>
      </c>
      <c r="O156" t="str">
        <f>customer_bikes__3[[#This Row],[PLATE_NUMBER]]</f>
        <v/>
      </c>
      <c r="P156" t="str">
        <f>customer_bikes__3[[#This Row],[BILLING_TYPE]]</f>
        <v>paid</v>
      </c>
      <c r="Q156" t="str">
        <f>customer_bikes__3[[#This Row],[LEASING_PRICE]]</f>
        <v>0</v>
      </c>
      <c r="R156">
        <f>customer_bikes__3[[#This Row],[SOLD_PRICE]]</f>
        <v>0</v>
      </c>
      <c r="S156" t="str">
        <f>customer_bikes__3[[#This Row],[STATUS]]</f>
        <v>OK</v>
      </c>
      <c r="T156" t="str">
        <f>customer_bikes__3[[#This Row],[INSURANCE]]</f>
        <v>N</v>
      </c>
      <c r="U156">
        <f>customer_bikes__3[[#This Row],[INSURANCE_INDIVIDUAL]]</f>
        <v>0</v>
      </c>
      <c r="V156">
        <f>customer_bikes__3[[#This Row],[INSURANCE_CIVIL_RESPONSIBILITY]]</f>
        <v>0</v>
      </c>
      <c r="W156" t="str">
        <f>customer_bikes__3[[#This Row],[INSURANCE_CIVIL_RESPONSIBILITY_CONTRACT]]</f>
        <v>NULL</v>
      </c>
      <c r="X156">
        <f>customer_bikes__3[[#This Row],[BIKE_PRICE]]</f>
        <v>1734.64</v>
      </c>
      <c r="Y156" t="str">
        <f>customer_bikes__3[[#This Row],[BIKE_BUYING_DATE]]</f>
        <v>2021-01-26</v>
      </c>
      <c r="Z156">
        <f>customer_bikes__3[[#This Row],[BILLING_GROUP]]</f>
        <v>1</v>
      </c>
      <c r="AA156" t="str">
        <f>customer_bikes__3[[#This Row],[GPS_ID]]</f>
        <v>-</v>
      </c>
      <c r="AB156" t="str">
        <f>customer_bikes__3[[#This Row],[LOCALISATION]]</f>
        <v>KAMEO</v>
      </c>
      <c r="AC156" t="str">
        <f>customer_bikes__3[[#This Row],[COMMENT_BILLING]]</f>
        <v>NULL</v>
      </c>
      <c r="AD156" t="str">
        <f>customer_bikes__3[[#This Row],[ADDRESS]]</f>
        <v>NULL</v>
      </c>
      <c r="AE156" t="str">
        <f>customer_bikes__3[[#This Row],[DISPLAY_GROUP]]</f>
        <v>1generic</v>
      </c>
      <c r="AG156">
        <f>customer_bikes__3[[#This Row],[TYPE]]</f>
        <v>402</v>
      </c>
      <c r="AH156">
        <f>customer_bikes__3[[#This Row],[ID_1]]</f>
        <v>12</v>
      </c>
      <c r="AI156" s="2">
        <f>customer_bikes__3[[#This Row],[HEU_MAJ]]</f>
        <v>44530.659351851849</v>
      </c>
      <c r="AJ156" s="2">
        <f>customer_bikes__3[[#This Row],[HEU_MAJ]]</f>
        <v>44530.659351851849</v>
      </c>
    </row>
    <row r="157" spans="1:36" x14ac:dyDescent="0.25">
      <c r="A157">
        <f>customer_bikes__3[[#This Row],[ID]]</f>
        <v>609</v>
      </c>
      <c r="B157" t="str">
        <f>customer_bikes__3[[#This Row],[FRAME_NUMBER]]</f>
        <v/>
      </c>
      <c r="C157" t="str">
        <f>customer_bikes__3[[#This Row],[SIZE]]</f>
        <v>L</v>
      </c>
      <c r="D157" t="str">
        <f>customer_bikes__3[[#This Row],[COLOR]]</f>
        <v>Bleu/Noir</v>
      </c>
      <c r="E157" t="str">
        <f>customer_bikes__3[[#This Row],[CONTRACT_TYPE]]</f>
        <v>stock</v>
      </c>
      <c r="F157" t="str">
        <f>customer_bikes__3[[#This Row],[CONTRACT_START]]</f>
        <v>NULL</v>
      </c>
      <c r="G157" t="str">
        <f>customer_bikes__3[[#This Row],[CONTRACT_END]]</f>
        <v>NULL</v>
      </c>
      <c r="H157" t="str">
        <f>customer_bikes__3[[#This Row],[ESTIMATED_DELIVERY_DATE]]</f>
        <v>2021-10-11</v>
      </c>
      <c r="I157" t="str">
        <f>customer_bikes__3[[#This Row],[DELIVERY_DATE]]</f>
        <v>2021-10-25</v>
      </c>
      <c r="J157" t="str">
        <f>customer_bikes__3[[#This Row],[SELLING_DATE]]</f>
        <v>NULL</v>
      </c>
      <c r="K157" t="str">
        <f>customer_bikes__3[[#This Row],[MODEL]]</f>
        <v>Xyron S 527</v>
      </c>
      <c r="L157" t="str">
        <f>customer_bikes__3[[#This Row],[FRAME_REFERENCE]]</f>
        <v>CSW210300010710</v>
      </c>
      <c r="M157" t="str">
        <f>customer_bikes__3[[#This Row],[BIKE_KEY_REFERENCE]]</f>
        <v>-</v>
      </c>
      <c r="N157" t="str">
        <f>customer_bikes__3[[#This Row],[LOCKER_REFERENCE]]</f>
        <v>-</v>
      </c>
      <c r="O157" t="str">
        <f>customer_bikes__3[[#This Row],[PLATE_NUMBER]]</f>
        <v/>
      </c>
      <c r="P157" t="str">
        <f>customer_bikes__3[[#This Row],[BILLING_TYPE]]</f>
        <v>paid</v>
      </c>
      <c r="Q157" t="str">
        <f>customer_bikes__3[[#This Row],[LEASING_PRICE]]</f>
        <v>0</v>
      </c>
      <c r="R157">
        <f>customer_bikes__3[[#This Row],[SOLD_PRICE]]</f>
        <v>0</v>
      </c>
      <c r="S157" t="str">
        <f>customer_bikes__3[[#This Row],[STATUS]]</f>
        <v>OK</v>
      </c>
      <c r="T157" t="str">
        <f>customer_bikes__3[[#This Row],[INSURANCE]]</f>
        <v>N</v>
      </c>
      <c r="U157">
        <f>customer_bikes__3[[#This Row],[INSURANCE_INDIVIDUAL]]</f>
        <v>0</v>
      </c>
      <c r="V157">
        <f>customer_bikes__3[[#This Row],[INSURANCE_CIVIL_RESPONSIBILITY]]</f>
        <v>0</v>
      </c>
      <c r="W157" t="str">
        <f>customer_bikes__3[[#This Row],[INSURANCE_CIVIL_RESPONSIBILITY_CONTRACT]]</f>
        <v>NULL</v>
      </c>
      <c r="X157">
        <f>customer_bikes__3[[#This Row],[BIKE_PRICE]]</f>
        <v>3132.99</v>
      </c>
      <c r="Y157" t="str">
        <f>customer_bikes__3[[#This Row],[BIKE_BUYING_DATE]]</f>
        <v>2021-01-26</v>
      </c>
      <c r="Z157">
        <f>customer_bikes__3[[#This Row],[BILLING_GROUP]]</f>
        <v>1</v>
      </c>
      <c r="AA157" t="str">
        <f>customer_bikes__3[[#This Row],[GPS_ID]]</f>
        <v>-</v>
      </c>
      <c r="AB157" t="str">
        <f>customer_bikes__3[[#This Row],[LOCALISATION]]</f>
        <v>KAMEO</v>
      </c>
      <c r="AC157" t="str">
        <f>customer_bikes__3[[#This Row],[COMMENT_BILLING]]</f>
        <v>NULL</v>
      </c>
      <c r="AD157" t="str">
        <f>customer_bikes__3[[#This Row],[ADDRESS]]</f>
        <v>NULL</v>
      </c>
      <c r="AE157" t="str">
        <f>customer_bikes__3[[#This Row],[DISPLAY_GROUP]]</f>
        <v>1generic</v>
      </c>
      <c r="AG157">
        <f>customer_bikes__3[[#This Row],[TYPE]]</f>
        <v>347</v>
      </c>
      <c r="AH157">
        <f>customer_bikes__3[[#This Row],[ID_1]]</f>
        <v>12</v>
      </c>
      <c r="AI157" s="2">
        <f>customer_bikes__3[[#This Row],[HEU_MAJ]]</f>
        <v>44497.757974537039</v>
      </c>
      <c r="AJ157" s="2">
        <f>customer_bikes__3[[#This Row],[HEU_MAJ]]</f>
        <v>44497.757974537039</v>
      </c>
    </row>
    <row r="158" spans="1:36" x14ac:dyDescent="0.25">
      <c r="A158">
        <f>customer_bikes__3[[#This Row],[ID]]</f>
        <v>610</v>
      </c>
      <c r="B158" t="str">
        <f>customer_bikes__3[[#This Row],[FRAME_NUMBER]]</f>
        <v/>
      </c>
      <c r="C158" t="str">
        <f>customer_bikes__3[[#This Row],[SIZE]]</f>
        <v>XL</v>
      </c>
      <c r="D158" t="str">
        <f>customer_bikes__3[[#This Row],[COLOR]]</f>
        <v>Bleu/Noir</v>
      </c>
      <c r="E158" t="str">
        <f>customer_bikes__3[[#This Row],[CONTRACT_TYPE]]</f>
        <v>selling</v>
      </c>
      <c r="F158" t="str">
        <f>customer_bikes__3[[#This Row],[CONTRACT_START]]</f>
        <v>NULL</v>
      </c>
      <c r="G158" t="str">
        <f>customer_bikes__3[[#This Row],[CONTRACT_END]]</f>
        <v>NULL</v>
      </c>
      <c r="H158" t="str">
        <f>customer_bikes__3[[#This Row],[ESTIMATED_DELIVERY_DATE]]</f>
        <v>2021-07-30</v>
      </c>
      <c r="I158" t="str">
        <f>customer_bikes__3[[#This Row],[DELIVERY_DATE]]</f>
        <v>2021-08-05</v>
      </c>
      <c r="J158" t="str">
        <f>customer_bikes__3[[#This Row],[SELLING_DATE]]</f>
        <v>2021-12-07</v>
      </c>
      <c r="K158" t="str">
        <f>customer_bikes__3[[#This Row],[MODEL]]</f>
        <v>Xyron S 527</v>
      </c>
      <c r="L158" t="str">
        <f>customer_bikes__3[[#This Row],[FRAME_REFERENCE]]</f>
        <v>CSW211200009014</v>
      </c>
      <c r="M158" t="str">
        <f>customer_bikes__3[[#This Row],[BIKE_KEY_REFERENCE]]</f>
        <v>353611</v>
      </c>
      <c r="N158" t="str">
        <f>customer_bikes__3[[#This Row],[LOCKER_REFERENCE]]</f>
        <v>-3316V</v>
      </c>
      <c r="O158" t="str">
        <f>customer_bikes__3[[#This Row],[PLATE_NUMBER]]</f>
        <v/>
      </c>
      <c r="P158" t="str">
        <f>customer_bikes__3[[#This Row],[BILLING_TYPE]]</f>
        <v>paid</v>
      </c>
      <c r="Q158" t="str">
        <f>customer_bikes__3[[#This Row],[LEASING_PRICE]]</f>
        <v>0</v>
      </c>
      <c r="R158">
        <f>customer_bikes__3[[#This Row],[SOLD_PRICE]]</f>
        <v>4462.76</v>
      </c>
      <c r="S158" t="str">
        <f>customer_bikes__3[[#This Row],[STATUS]]</f>
        <v>OK</v>
      </c>
      <c r="T158" t="str">
        <f>customer_bikes__3[[#This Row],[INSURANCE]]</f>
        <v>N</v>
      </c>
      <c r="U158">
        <f>customer_bikes__3[[#This Row],[INSURANCE_INDIVIDUAL]]</f>
        <v>0</v>
      </c>
      <c r="V158">
        <f>customer_bikes__3[[#This Row],[INSURANCE_CIVIL_RESPONSIBILITY]]</f>
        <v>0</v>
      </c>
      <c r="W158" t="str">
        <f>customer_bikes__3[[#This Row],[INSURANCE_CIVIL_RESPONSIBILITY_CONTRACT]]</f>
        <v>NULL</v>
      </c>
      <c r="X158">
        <f>customer_bikes__3[[#This Row],[BIKE_PRICE]]</f>
        <v>3132.99</v>
      </c>
      <c r="Y158" t="str">
        <f>customer_bikes__3[[#This Row],[BIKE_BUYING_DATE]]</f>
        <v>2021-01-26</v>
      </c>
      <c r="Z158">
        <f>customer_bikes__3[[#This Row],[BILLING_GROUP]]</f>
        <v>1</v>
      </c>
      <c r="AA158" t="str">
        <f>customer_bikes__3[[#This Row],[GPS_ID]]</f>
        <v>-</v>
      </c>
      <c r="AB158" t="str">
        <f>customer_bikes__3[[#This Row],[LOCALISATION]]</f>
        <v>KAMEO</v>
      </c>
      <c r="AC158" t="str">
        <f>customer_bikes__3[[#This Row],[COMMENT_BILLING]]</f>
        <v>NULL</v>
      </c>
      <c r="AD158" t="str">
        <f>customer_bikes__3[[#This Row],[ADDRESS]]</f>
        <v>NULL</v>
      </c>
      <c r="AE158" t="str">
        <f>customer_bikes__3[[#This Row],[DISPLAY_GROUP]]</f>
        <v>1generic</v>
      </c>
      <c r="AG158">
        <f>customer_bikes__3[[#This Row],[TYPE]]</f>
        <v>347</v>
      </c>
      <c r="AH158">
        <f>customer_bikes__3[[#This Row],[ID_1]]</f>
        <v>418</v>
      </c>
      <c r="AI158" s="2">
        <f>customer_bikes__3[[#This Row],[HEU_MAJ]]</f>
        <v>44537.662048611113</v>
      </c>
      <c r="AJ158" s="2">
        <f>customer_bikes__3[[#This Row],[HEU_MAJ]]</f>
        <v>44537.662048611113</v>
      </c>
    </row>
    <row r="159" spans="1:36" x14ac:dyDescent="0.25">
      <c r="A159">
        <f>customer_bikes__3[[#This Row],[ID]]</f>
        <v>611</v>
      </c>
      <c r="B159" t="str">
        <f>customer_bikes__3[[#This Row],[FRAME_NUMBER]]</f>
        <v/>
      </c>
      <c r="C159" t="str">
        <f>customer_bikes__3[[#This Row],[SIZE]]</f>
        <v>XL</v>
      </c>
      <c r="D159" t="str">
        <f>customer_bikes__3[[#This Row],[COLOR]]</f>
        <v>Bleu/Noir</v>
      </c>
      <c r="E159" t="str">
        <f>customer_bikes__3[[#This Row],[CONTRACT_TYPE]]</f>
        <v>stolen</v>
      </c>
      <c r="F159" t="str">
        <f>customer_bikes__3[[#This Row],[CONTRACT_START]]</f>
        <v>2021-10-30</v>
      </c>
      <c r="G159" t="str">
        <f>customer_bikes__3[[#This Row],[CONTRACT_END]]</f>
        <v>NULL</v>
      </c>
      <c r="H159" t="str">
        <f>customer_bikes__3[[#This Row],[ESTIMATED_DELIVERY_DATE]]</f>
        <v>2021-07-30</v>
      </c>
      <c r="I159" t="str">
        <f>customer_bikes__3[[#This Row],[DELIVERY_DATE]]</f>
        <v>2021-08-05</v>
      </c>
      <c r="J159" t="str">
        <f>customer_bikes__3[[#This Row],[SELLING_DATE]]</f>
        <v>NULL</v>
      </c>
      <c r="K159" t="str">
        <f>customer_bikes__3[[#This Row],[MODEL]]</f>
        <v>Xyron S 527</v>
      </c>
      <c r="L159" t="str">
        <f>customer_bikes__3[[#This Row],[FRAME_REFERENCE]]</f>
        <v>CSW211200009044</v>
      </c>
      <c r="M159" t="str">
        <f>customer_bikes__3[[#This Row],[BIKE_KEY_REFERENCE]]</f>
        <v/>
      </c>
      <c r="N159" t="str">
        <f>customer_bikes__3[[#This Row],[LOCKER_REFERENCE]]</f>
        <v>-2999V</v>
      </c>
      <c r="O159" t="str">
        <f>customer_bikes__3[[#This Row],[PLATE_NUMBER]]</f>
        <v/>
      </c>
      <c r="P159" t="str">
        <f>customer_bikes__3[[#This Row],[BILLING_TYPE]]</f>
        <v>paid</v>
      </c>
      <c r="Q159" t="str">
        <f>customer_bikes__3[[#This Row],[LEASING_PRICE]]</f>
        <v>0</v>
      </c>
      <c r="R159">
        <f>customer_bikes__3[[#This Row],[SOLD_PRICE]]</f>
        <v>3193.83</v>
      </c>
      <c r="S159" t="str">
        <f>customer_bikes__3[[#This Row],[STATUS]]</f>
        <v>OK</v>
      </c>
      <c r="T159" t="str">
        <f>customer_bikes__3[[#This Row],[INSURANCE]]</f>
        <v>N</v>
      </c>
      <c r="U159">
        <f>customer_bikes__3[[#This Row],[INSURANCE_INDIVIDUAL]]</f>
        <v>0</v>
      </c>
      <c r="V159">
        <f>customer_bikes__3[[#This Row],[INSURANCE_CIVIL_RESPONSIBILITY]]</f>
        <v>0</v>
      </c>
      <c r="W159" t="str">
        <f>customer_bikes__3[[#This Row],[INSURANCE_CIVIL_RESPONSIBILITY_CONTRACT]]</f>
        <v>NULL</v>
      </c>
      <c r="X159">
        <f>customer_bikes__3[[#This Row],[BIKE_PRICE]]</f>
        <v>3132.99</v>
      </c>
      <c r="Y159" t="str">
        <f>customer_bikes__3[[#This Row],[BIKE_BUYING_DATE]]</f>
        <v>2021-01-26</v>
      </c>
      <c r="Z159">
        <f>customer_bikes__3[[#This Row],[BILLING_GROUP]]</f>
        <v>1</v>
      </c>
      <c r="AA159" t="str">
        <f>customer_bikes__3[[#This Row],[GPS_ID]]</f>
        <v>-</v>
      </c>
      <c r="AB159" t="str">
        <f>customer_bikes__3[[#This Row],[LOCALISATION]]</f>
        <v>NULL</v>
      </c>
      <c r="AC159" t="str">
        <f>customer_bikes__3[[#This Row],[COMMENT_BILLING]]</f>
        <v>NULL</v>
      </c>
      <c r="AD159" t="str">
        <f>customer_bikes__3[[#This Row],[ADDRESS]]</f>
        <v>NULL</v>
      </c>
      <c r="AE159" t="str">
        <f>customer_bikes__3[[#This Row],[DISPLAY_GROUP]]</f>
        <v>1generic</v>
      </c>
      <c r="AG159">
        <f>customer_bikes__3[[#This Row],[TYPE]]</f>
        <v>347</v>
      </c>
      <c r="AH159">
        <f>customer_bikes__3[[#This Row],[ID_1]]</f>
        <v>12</v>
      </c>
      <c r="AI159" s="2">
        <f>customer_bikes__3[[#This Row],[HEU_MAJ]]</f>
        <v>44502.388553240744</v>
      </c>
      <c r="AJ159" s="2">
        <f>customer_bikes__3[[#This Row],[HEU_MAJ]]</f>
        <v>44502.388553240744</v>
      </c>
    </row>
    <row r="160" spans="1:36" x14ac:dyDescent="0.25">
      <c r="A160">
        <f>customer_bikes__3[[#This Row],[ID]]</f>
        <v>612</v>
      </c>
      <c r="B160" t="str">
        <f>customer_bikes__3[[#This Row],[FRAME_NUMBER]]</f>
        <v/>
      </c>
      <c r="C160" t="str">
        <f>customer_bikes__3[[#This Row],[SIZE]]</f>
        <v>XL</v>
      </c>
      <c r="D160" t="str">
        <f>customer_bikes__3[[#This Row],[COLOR]]</f>
        <v>Bleu/Noir</v>
      </c>
      <c r="E160" t="str">
        <f>customer_bikes__3[[#This Row],[CONTRACT_TYPE]]</f>
        <v>stock</v>
      </c>
      <c r="F160" t="str">
        <f>customer_bikes__3[[#This Row],[CONTRACT_START]]</f>
        <v>NULL</v>
      </c>
      <c r="G160" t="str">
        <f>customer_bikes__3[[#This Row],[CONTRACT_END]]</f>
        <v>NULL</v>
      </c>
      <c r="H160" t="str">
        <f>customer_bikes__3[[#This Row],[ESTIMATED_DELIVERY_DATE]]</f>
        <v>2021-07-30</v>
      </c>
      <c r="I160" t="str">
        <f>customer_bikes__3[[#This Row],[DELIVERY_DATE]]</f>
        <v>2021-08-05</v>
      </c>
      <c r="J160" t="str">
        <f>customer_bikes__3[[#This Row],[SELLING_DATE]]</f>
        <v>NULL</v>
      </c>
      <c r="K160" t="str">
        <f>customer_bikes__3[[#This Row],[MODEL]]</f>
        <v>Xyron S 527</v>
      </c>
      <c r="L160" t="str">
        <f>customer_bikes__3[[#This Row],[FRAME_REFERENCE]]</f>
        <v>CWS211200009051</v>
      </c>
      <c r="M160" t="str">
        <f>customer_bikes__3[[#This Row],[BIKE_KEY_REFERENCE]]</f>
        <v/>
      </c>
      <c r="N160" t="str">
        <f>customer_bikes__3[[#This Row],[LOCKER_REFERENCE]]</f>
        <v>-</v>
      </c>
      <c r="O160" t="str">
        <f>customer_bikes__3[[#This Row],[PLATE_NUMBER]]</f>
        <v/>
      </c>
      <c r="P160" t="str">
        <f>customer_bikes__3[[#This Row],[BILLING_TYPE]]</f>
        <v>paid</v>
      </c>
      <c r="Q160" t="str">
        <f>customer_bikes__3[[#This Row],[LEASING_PRICE]]</f>
        <v>0</v>
      </c>
      <c r="R160">
        <f>customer_bikes__3[[#This Row],[SOLD_PRICE]]</f>
        <v>0</v>
      </c>
      <c r="S160" t="str">
        <f>customer_bikes__3[[#This Row],[STATUS]]</f>
        <v>OK</v>
      </c>
      <c r="T160" t="str">
        <f>customer_bikes__3[[#This Row],[INSURANCE]]</f>
        <v>N</v>
      </c>
      <c r="U160">
        <f>customer_bikes__3[[#This Row],[INSURANCE_INDIVIDUAL]]</f>
        <v>0</v>
      </c>
      <c r="V160">
        <f>customer_bikes__3[[#This Row],[INSURANCE_CIVIL_RESPONSIBILITY]]</f>
        <v>0</v>
      </c>
      <c r="W160" t="str">
        <f>customer_bikes__3[[#This Row],[INSURANCE_CIVIL_RESPONSIBILITY_CONTRACT]]</f>
        <v>NULL</v>
      </c>
      <c r="X160">
        <f>customer_bikes__3[[#This Row],[BIKE_PRICE]]</f>
        <v>3132.99</v>
      </c>
      <c r="Y160" t="str">
        <f>customer_bikes__3[[#This Row],[BIKE_BUYING_DATE]]</f>
        <v>2021-01-26</v>
      </c>
      <c r="Z160">
        <f>customer_bikes__3[[#This Row],[BILLING_GROUP]]</f>
        <v>1</v>
      </c>
      <c r="AA160" t="str">
        <f>customer_bikes__3[[#This Row],[GPS_ID]]</f>
        <v>-</v>
      </c>
      <c r="AB160" t="str">
        <f>customer_bikes__3[[#This Row],[LOCALISATION]]</f>
        <v>Sauveniere</v>
      </c>
      <c r="AC160" t="str">
        <f>customer_bikes__3[[#This Row],[COMMENT_BILLING]]</f>
        <v>NULL</v>
      </c>
      <c r="AD160" t="str">
        <f>customer_bikes__3[[#This Row],[ADDRESS]]</f>
        <v>NULL</v>
      </c>
      <c r="AE160" t="str">
        <f>customer_bikes__3[[#This Row],[DISPLAY_GROUP]]</f>
        <v>1generic</v>
      </c>
      <c r="AG160">
        <f>customer_bikes__3[[#This Row],[TYPE]]</f>
        <v>347</v>
      </c>
      <c r="AH160">
        <f>customer_bikes__3[[#This Row],[ID_1]]</f>
        <v>12</v>
      </c>
      <c r="AI160" s="2">
        <f>customer_bikes__3[[#This Row],[HEU_MAJ]]</f>
        <v>44497.604143518518</v>
      </c>
      <c r="AJ160" s="2">
        <f>customer_bikes__3[[#This Row],[HEU_MAJ]]</f>
        <v>44497.604143518518</v>
      </c>
    </row>
    <row r="161" spans="1:36" x14ac:dyDescent="0.25">
      <c r="A161">
        <f>customer_bikes__3[[#This Row],[ID]]</f>
        <v>614</v>
      </c>
      <c r="B161" t="str">
        <f>customer_bikes__3[[#This Row],[FRAME_NUMBER]]</f>
        <v/>
      </c>
      <c r="C161" t="str">
        <f>customer_bikes__3[[#This Row],[SIZE]]</f>
        <v>L</v>
      </c>
      <c r="D161" t="str">
        <f>customer_bikes__3[[#This Row],[COLOR]]</f>
        <v>Orange/Bleu</v>
      </c>
      <c r="E161" t="str">
        <f>customer_bikes__3[[#This Row],[CONTRACT_TYPE]]</f>
        <v>stolen</v>
      </c>
      <c r="F161" t="str">
        <f>customer_bikes__3[[#This Row],[CONTRACT_START]]</f>
        <v>2021-10-30</v>
      </c>
      <c r="G161" t="str">
        <f>customer_bikes__3[[#This Row],[CONTRACT_END]]</f>
        <v>NULL</v>
      </c>
      <c r="H161" t="str">
        <f>customer_bikes__3[[#This Row],[ESTIMATED_DELIVERY_DATE]]</f>
        <v>2021-07-26</v>
      </c>
      <c r="I161" t="str">
        <f>customer_bikes__3[[#This Row],[DELIVERY_DATE]]</f>
        <v>2021-07-30</v>
      </c>
      <c r="J161" t="str">
        <f>customer_bikes__3[[#This Row],[SELLING_DATE]]</f>
        <v>NULL</v>
      </c>
      <c r="K161" t="str">
        <f>customer_bikes__3[[#This Row],[MODEL]]</f>
        <v>Xyron S 827</v>
      </c>
      <c r="L161" t="str">
        <f>customer_bikes__3[[#This Row],[FRAME_REFERENCE]]</f>
        <v>CCO210A00000069</v>
      </c>
      <c r="M161" t="str">
        <f>customer_bikes__3[[#This Row],[BIKE_KEY_REFERENCE]]</f>
        <v/>
      </c>
      <c r="N161" t="str">
        <f>customer_bikes__3[[#This Row],[LOCKER_REFERENCE]]</f>
        <v>2611V</v>
      </c>
      <c r="O161" t="str">
        <f>customer_bikes__3[[#This Row],[PLATE_NUMBER]]</f>
        <v/>
      </c>
      <c r="P161" t="str">
        <f>customer_bikes__3[[#This Row],[BILLING_TYPE]]</f>
        <v>paid</v>
      </c>
      <c r="Q161" t="str">
        <f>customer_bikes__3[[#This Row],[LEASING_PRICE]]</f>
        <v>0</v>
      </c>
      <c r="R161">
        <f>customer_bikes__3[[#This Row],[SOLD_PRICE]]</f>
        <v>3608.78</v>
      </c>
      <c r="S161" t="str">
        <f>customer_bikes__3[[#This Row],[STATUS]]</f>
        <v>OK</v>
      </c>
      <c r="T161" t="str">
        <f>customer_bikes__3[[#This Row],[INSURANCE]]</f>
        <v>N</v>
      </c>
      <c r="U161">
        <f>customer_bikes__3[[#This Row],[INSURANCE_INDIVIDUAL]]</f>
        <v>0</v>
      </c>
      <c r="V161">
        <f>customer_bikes__3[[#This Row],[INSURANCE_CIVIL_RESPONSIBILITY]]</f>
        <v>0</v>
      </c>
      <c r="W161" t="str">
        <f>customer_bikes__3[[#This Row],[INSURANCE_CIVIL_RESPONSIBILITY_CONTRACT]]</f>
        <v>NULL</v>
      </c>
      <c r="X161">
        <f>customer_bikes__3[[#This Row],[BIKE_PRICE]]</f>
        <v>3540.84</v>
      </c>
      <c r="Y161" t="str">
        <f>customer_bikes__3[[#This Row],[BIKE_BUYING_DATE]]</f>
        <v>2021-01-26</v>
      </c>
      <c r="Z161">
        <f>customer_bikes__3[[#This Row],[BILLING_GROUP]]</f>
        <v>1</v>
      </c>
      <c r="AA161" t="str">
        <f>customer_bikes__3[[#This Row],[GPS_ID]]</f>
        <v>-</v>
      </c>
      <c r="AB161" t="str">
        <f>customer_bikes__3[[#This Row],[LOCALISATION]]</f>
        <v>NULL</v>
      </c>
      <c r="AC161" t="str">
        <f>customer_bikes__3[[#This Row],[COMMENT_BILLING]]</f>
        <v>NULL</v>
      </c>
      <c r="AD161" t="str">
        <f>customer_bikes__3[[#This Row],[ADDRESS]]</f>
        <v>NULL</v>
      </c>
      <c r="AE161" t="str">
        <f>customer_bikes__3[[#This Row],[DISPLAY_GROUP]]</f>
        <v>1generic</v>
      </c>
      <c r="AG161">
        <f>customer_bikes__3[[#This Row],[TYPE]]</f>
        <v>349</v>
      </c>
      <c r="AH161">
        <f>customer_bikes__3[[#This Row],[ID_1]]</f>
        <v>12</v>
      </c>
      <c r="AI161" s="2">
        <f>customer_bikes__3[[#This Row],[HEU_MAJ]]</f>
        <v>44575.646412037036</v>
      </c>
      <c r="AJ161" s="2">
        <f>customer_bikes__3[[#This Row],[HEU_MAJ]]</f>
        <v>44575.646412037036</v>
      </c>
    </row>
    <row r="162" spans="1:36" x14ac:dyDescent="0.25">
      <c r="A162">
        <f>customer_bikes__3[[#This Row],[ID]]</f>
        <v>615</v>
      </c>
      <c r="B162" t="str">
        <f>customer_bikes__3[[#This Row],[FRAME_NUMBER]]</f>
        <v/>
      </c>
      <c r="C162" t="str">
        <f>customer_bikes__3[[#This Row],[SIZE]]</f>
        <v>L</v>
      </c>
      <c r="D162" t="str">
        <f>customer_bikes__3[[#This Row],[COLOR]]</f>
        <v>Orange/Bleu</v>
      </c>
      <c r="E162" t="str">
        <f>customer_bikes__3[[#This Row],[CONTRACT_TYPE]]</f>
        <v>selling</v>
      </c>
      <c r="F162" t="str">
        <f>customer_bikes__3[[#This Row],[CONTRACT_START]]</f>
        <v>NULL</v>
      </c>
      <c r="G162" t="str">
        <f>customer_bikes__3[[#This Row],[CONTRACT_END]]</f>
        <v>NULL</v>
      </c>
      <c r="H162" t="str">
        <f>customer_bikes__3[[#This Row],[ESTIMATED_DELIVERY_DATE]]</f>
        <v>2021-07-26</v>
      </c>
      <c r="I162" t="str">
        <f>customer_bikes__3[[#This Row],[DELIVERY_DATE]]</f>
        <v>2021-07-30</v>
      </c>
      <c r="J162" t="str">
        <f>customer_bikes__3[[#This Row],[SELLING_DATE]]</f>
        <v>2021-11-19</v>
      </c>
      <c r="K162" t="str">
        <f>customer_bikes__3[[#This Row],[MODEL]]</f>
        <v>Xyron S 827</v>
      </c>
      <c r="L162" t="str">
        <f>customer_bikes__3[[#This Row],[FRAME_REFERENCE]]</f>
        <v>CC0210A00000022</v>
      </c>
      <c r="M162" t="str">
        <f>customer_bikes__3[[#This Row],[BIKE_KEY_REFERENCE]]</f>
        <v>335266</v>
      </c>
      <c r="N162" t="str">
        <f>customer_bikes__3[[#This Row],[LOCKER_REFERENCE]]</f>
        <v>2616V</v>
      </c>
      <c r="O162" t="str">
        <f>customer_bikes__3[[#This Row],[PLATE_NUMBER]]</f>
        <v/>
      </c>
      <c r="P162" t="str">
        <f>customer_bikes__3[[#This Row],[BILLING_TYPE]]</f>
        <v>paid</v>
      </c>
      <c r="Q162" t="str">
        <f>customer_bikes__3[[#This Row],[LEASING_PRICE]]</f>
        <v>0</v>
      </c>
      <c r="R162">
        <f>customer_bikes__3[[#This Row],[SOLD_PRICE]]</f>
        <v>4537.1499999999996</v>
      </c>
      <c r="S162" t="str">
        <f>customer_bikes__3[[#This Row],[STATUS]]</f>
        <v>OK</v>
      </c>
      <c r="T162" t="str">
        <f>customer_bikes__3[[#This Row],[INSURANCE]]</f>
        <v>N</v>
      </c>
      <c r="U162">
        <f>customer_bikes__3[[#This Row],[INSURANCE_INDIVIDUAL]]</f>
        <v>0</v>
      </c>
      <c r="V162">
        <f>customer_bikes__3[[#This Row],[INSURANCE_CIVIL_RESPONSIBILITY]]</f>
        <v>0</v>
      </c>
      <c r="W162" t="str">
        <f>customer_bikes__3[[#This Row],[INSURANCE_CIVIL_RESPONSIBILITY_CONTRACT]]</f>
        <v>NULL</v>
      </c>
      <c r="X162">
        <f>customer_bikes__3[[#This Row],[BIKE_PRICE]]</f>
        <v>3540.84</v>
      </c>
      <c r="Y162" t="str">
        <f>customer_bikes__3[[#This Row],[BIKE_BUYING_DATE]]</f>
        <v>2021-01-26</v>
      </c>
      <c r="Z162">
        <f>customer_bikes__3[[#This Row],[BILLING_GROUP]]</f>
        <v>1</v>
      </c>
      <c r="AA162" t="str">
        <f>customer_bikes__3[[#This Row],[GPS_ID]]</f>
        <v>-</v>
      </c>
      <c r="AB162" t="str">
        <f>customer_bikes__3[[#This Row],[LOCALISATION]]</f>
        <v>NULL</v>
      </c>
      <c r="AC162" t="str">
        <f>customer_bikes__3[[#This Row],[COMMENT_BILLING]]</f>
        <v>NULL</v>
      </c>
      <c r="AD162" t="str">
        <f>customer_bikes__3[[#This Row],[ADDRESS]]</f>
        <v>NULL</v>
      </c>
      <c r="AE162" t="str">
        <f>customer_bikes__3[[#This Row],[DISPLAY_GROUP]]</f>
        <v>1generic</v>
      </c>
      <c r="AG162">
        <f>customer_bikes__3[[#This Row],[TYPE]]</f>
        <v>349</v>
      </c>
      <c r="AH162">
        <f>customer_bikes__3[[#This Row],[ID_1]]</f>
        <v>720</v>
      </c>
      <c r="AI162" s="2">
        <f>customer_bikes__3[[#This Row],[HEU_MAJ]]</f>
        <v>44519.436412037037</v>
      </c>
      <c r="AJ162" s="2">
        <f>customer_bikes__3[[#This Row],[HEU_MAJ]]</f>
        <v>44519.436412037037</v>
      </c>
    </row>
    <row r="163" spans="1:36" x14ac:dyDescent="0.25">
      <c r="A163">
        <f>customer_bikes__3[[#This Row],[ID]]</f>
        <v>616</v>
      </c>
      <c r="B163" t="str">
        <f>customer_bikes__3[[#This Row],[FRAME_NUMBER]]</f>
        <v/>
      </c>
      <c r="C163" t="str">
        <f>customer_bikes__3[[#This Row],[SIZE]]</f>
        <v>L</v>
      </c>
      <c r="D163" t="str">
        <f>customer_bikes__3[[#This Row],[COLOR]]</f>
        <v>Orange/Bleu</v>
      </c>
      <c r="E163" t="str">
        <f>customer_bikes__3[[#This Row],[CONTRACT_TYPE]]</f>
        <v>stock</v>
      </c>
      <c r="F163" t="str">
        <f>customer_bikes__3[[#This Row],[CONTRACT_START]]</f>
        <v>NULL</v>
      </c>
      <c r="G163" t="str">
        <f>customer_bikes__3[[#This Row],[CONTRACT_END]]</f>
        <v>NULL</v>
      </c>
      <c r="H163" t="str">
        <f>customer_bikes__3[[#This Row],[ESTIMATED_DELIVERY_DATE]]</f>
        <v>2021-07-26</v>
      </c>
      <c r="I163" t="str">
        <f>customer_bikes__3[[#This Row],[DELIVERY_DATE]]</f>
        <v>2021-07-30</v>
      </c>
      <c r="J163" t="str">
        <f>customer_bikes__3[[#This Row],[SELLING_DATE]]</f>
        <v>NULL</v>
      </c>
      <c r="K163" t="str">
        <f>customer_bikes__3[[#This Row],[MODEL]]</f>
        <v>Xyron S 827</v>
      </c>
      <c r="L163" t="str">
        <f>customer_bikes__3[[#This Row],[FRAME_REFERENCE]]</f>
        <v>CCO210A00000023</v>
      </c>
      <c r="M163" t="str">
        <f>customer_bikes__3[[#This Row],[BIKE_KEY_REFERENCE]]</f>
        <v/>
      </c>
      <c r="N163" t="str">
        <f>customer_bikes__3[[#This Row],[LOCKER_REFERENCE]]</f>
        <v>-</v>
      </c>
      <c r="O163" t="str">
        <f>customer_bikes__3[[#This Row],[PLATE_NUMBER]]</f>
        <v/>
      </c>
      <c r="P163" t="str">
        <f>customer_bikes__3[[#This Row],[BILLING_TYPE]]</f>
        <v>paid</v>
      </c>
      <c r="Q163" t="str">
        <f>customer_bikes__3[[#This Row],[LEASING_PRICE]]</f>
        <v>0</v>
      </c>
      <c r="R163">
        <f>customer_bikes__3[[#This Row],[SOLD_PRICE]]</f>
        <v>0</v>
      </c>
      <c r="S163" t="str">
        <f>customer_bikes__3[[#This Row],[STATUS]]</f>
        <v>OK</v>
      </c>
      <c r="T163" t="str">
        <f>customer_bikes__3[[#This Row],[INSURANCE]]</f>
        <v>N</v>
      </c>
      <c r="U163">
        <f>customer_bikes__3[[#This Row],[INSURANCE_INDIVIDUAL]]</f>
        <v>0</v>
      </c>
      <c r="V163">
        <f>customer_bikes__3[[#This Row],[INSURANCE_CIVIL_RESPONSIBILITY]]</f>
        <v>0</v>
      </c>
      <c r="W163" t="str">
        <f>customer_bikes__3[[#This Row],[INSURANCE_CIVIL_RESPONSIBILITY_CONTRACT]]</f>
        <v>NULL</v>
      </c>
      <c r="X163">
        <f>customer_bikes__3[[#This Row],[BIKE_PRICE]]</f>
        <v>3540.84</v>
      </c>
      <c r="Y163" t="str">
        <f>customer_bikes__3[[#This Row],[BIKE_BUYING_DATE]]</f>
        <v>2021-01-26</v>
      </c>
      <c r="Z163">
        <f>customer_bikes__3[[#This Row],[BILLING_GROUP]]</f>
        <v>1</v>
      </c>
      <c r="AA163" t="str">
        <f>customer_bikes__3[[#This Row],[GPS_ID]]</f>
        <v>-</v>
      </c>
      <c r="AB163" t="str">
        <f>customer_bikes__3[[#This Row],[LOCALISATION]]</f>
        <v>Sauveniere</v>
      </c>
      <c r="AC163" t="str">
        <f>customer_bikes__3[[#This Row],[COMMENT_BILLING]]</f>
        <v>NULL</v>
      </c>
      <c r="AD163" t="str">
        <f>customer_bikes__3[[#This Row],[ADDRESS]]</f>
        <v>NULL</v>
      </c>
      <c r="AE163" t="str">
        <f>customer_bikes__3[[#This Row],[DISPLAY_GROUP]]</f>
        <v>1generic</v>
      </c>
      <c r="AG163">
        <f>customer_bikes__3[[#This Row],[TYPE]]</f>
        <v>349</v>
      </c>
      <c r="AH163">
        <f>customer_bikes__3[[#This Row],[ID_1]]</f>
        <v>12</v>
      </c>
      <c r="AI163" s="2">
        <f>customer_bikes__3[[#This Row],[HEU_MAJ]]</f>
        <v>44500.751099537039</v>
      </c>
      <c r="AJ163" s="2">
        <f>customer_bikes__3[[#This Row],[HEU_MAJ]]</f>
        <v>44500.751099537039</v>
      </c>
    </row>
    <row r="164" spans="1:36" x14ac:dyDescent="0.25">
      <c r="A164">
        <f>customer_bikes__3[[#This Row],[ID]]</f>
        <v>617</v>
      </c>
      <c r="B164" t="str">
        <f>customer_bikes__3[[#This Row],[FRAME_NUMBER]]</f>
        <v/>
      </c>
      <c r="C164" t="str">
        <f>customer_bikes__3[[#This Row],[SIZE]]</f>
        <v>M</v>
      </c>
      <c r="D164" t="str">
        <f>customer_bikes__3[[#This Row],[COLOR]]</f>
        <v>Noir</v>
      </c>
      <c r="E164" t="str">
        <f>customer_bikes__3[[#This Row],[CONTRACT_TYPE]]</f>
        <v>stock</v>
      </c>
      <c r="F164" t="str">
        <f>customer_bikes__3[[#This Row],[CONTRACT_START]]</f>
        <v>NULL</v>
      </c>
      <c r="G164" t="str">
        <f>customer_bikes__3[[#This Row],[CONTRACT_END]]</f>
        <v>NULL</v>
      </c>
      <c r="H164" t="str">
        <f>customer_bikes__3[[#This Row],[ESTIMATED_DELIVERY_DATE]]</f>
        <v>2021-10-15</v>
      </c>
      <c r="I164" t="str">
        <f>customer_bikes__3[[#This Row],[DELIVERY_DATE]]</f>
        <v>2021-12-03</v>
      </c>
      <c r="J164" t="str">
        <f>customer_bikes__3[[#This Row],[SELLING_DATE]]</f>
        <v>NULL</v>
      </c>
      <c r="K164" t="str">
        <f>customer_bikes__3[[#This Row],[MODEL]]</f>
        <v>eAdventure 12,8</v>
      </c>
      <c r="L164" t="str">
        <f>customer_bikes__3[[#This Row],[FRAME_REFERENCE]]</f>
        <v>-21G28H531284</v>
      </c>
      <c r="M164" t="str">
        <f>customer_bikes__3[[#This Row],[BIKE_KEY_REFERENCE]]</f>
        <v/>
      </c>
      <c r="N164" t="str">
        <f>customer_bikes__3[[#This Row],[LOCKER_REFERENCE]]</f>
        <v>-</v>
      </c>
      <c r="O164" t="str">
        <f>customer_bikes__3[[#This Row],[PLATE_NUMBER]]</f>
        <v/>
      </c>
      <c r="P164" t="str">
        <f>customer_bikes__3[[#This Row],[BILLING_TYPE]]</f>
        <v>paid</v>
      </c>
      <c r="Q164" t="str">
        <f>customer_bikes__3[[#This Row],[LEASING_PRICE]]</f>
        <v>0</v>
      </c>
      <c r="R164">
        <f>customer_bikes__3[[#This Row],[SOLD_PRICE]]</f>
        <v>0</v>
      </c>
      <c r="S164" t="str">
        <f>customer_bikes__3[[#This Row],[STATUS]]</f>
        <v>OK</v>
      </c>
      <c r="T164" t="str">
        <f>customer_bikes__3[[#This Row],[INSURANCE]]</f>
        <v>N</v>
      </c>
      <c r="U164">
        <f>customer_bikes__3[[#This Row],[INSURANCE_INDIVIDUAL]]</f>
        <v>0</v>
      </c>
      <c r="V164">
        <f>customer_bikes__3[[#This Row],[INSURANCE_CIVIL_RESPONSIBILITY]]</f>
        <v>0</v>
      </c>
      <c r="W164" t="str">
        <f>customer_bikes__3[[#This Row],[INSURANCE_CIVIL_RESPONSIBILITY_CONTRACT]]</f>
        <v>NULL</v>
      </c>
      <c r="X164">
        <f>customer_bikes__3[[#This Row],[BIKE_PRICE]]</f>
        <v>2041.8</v>
      </c>
      <c r="Y164" t="str">
        <f>customer_bikes__3[[#This Row],[BIKE_BUYING_DATE]]</f>
        <v>2021-01-26</v>
      </c>
      <c r="Z164">
        <f>customer_bikes__3[[#This Row],[BILLING_GROUP]]</f>
        <v>1</v>
      </c>
      <c r="AA164" t="str">
        <f>customer_bikes__3[[#This Row],[GPS_ID]]</f>
        <v>-</v>
      </c>
      <c r="AB164" t="str">
        <f>customer_bikes__3[[#This Row],[LOCALISATION]]</f>
        <v>KAMEO</v>
      </c>
      <c r="AC164" t="str">
        <f>customer_bikes__3[[#This Row],[COMMENT_BILLING]]</f>
        <v>NULL</v>
      </c>
      <c r="AD164" t="str">
        <f>customer_bikes__3[[#This Row],[ADDRESS]]</f>
        <v>NULL</v>
      </c>
      <c r="AE164" t="str">
        <f>customer_bikes__3[[#This Row],[DISPLAY_GROUP]]</f>
        <v>1generic</v>
      </c>
      <c r="AG164">
        <f>customer_bikes__3[[#This Row],[TYPE]]</f>
        <v>527</v>
      </c>
      <c r="AH164">
        <f>customer_bikes__3[[#This Row],[ID_1]]</f>
        <v>12</v>
      </c>
      <c r="AI164" s="2">
        <f>customer_bikes__3[[#This Row],[HEU_MAJ]]</f>
        <v>44533.499664351853</v>
      </c>
      <c r="AJ164" s="2">
        <f>customer_bikes__3[[#This Row],[HEU_MAJ]]</f>
        <v>44533.499664351853</v>
      </c>
    </row>
    <row r="165" spans="1:36" x14ac:dyDescent="0.25">
      <c r="A165">
        <f>customer_bikes__3[[#This Row],[ID]]</f>
        <v>618</v>
      </c>
      <c r="B165" t="str">
        <f>customer_bikes__3[[#This Row],[FRAME_NUMBER]]</f>
        <v/>
      </c>
      <c r="C165" t="str">
        <f>customer_bikes__3[[#This Row],[SIZE]]</f>
        <v>M</v>
      </c>
      <c r="D165" t="str">
        <f>customer_bikes__3[[#This Row],[COLOR]]</f>
        <v>Noir</v>
      </c>
      <c r="E165" t="str">
        <f>customer_bikes__3[[#This Row],[CONTRACT_TYPE]]</f>
        <v>stock</v>
      </c>
      <c r="F165" t="str">
        <f>customer_bikes__3[[#This Row],[CONTRACT_START]]</f>
        <v>NULL</v>
      </c>
      <c r="G165" t="str">
        <f>customer_bikes__3[[#This Row],[CONTRACT_END]]</f>
        <v>NULL</v>
      </c>
      <c r="H165" t="str">
        <f>customer_bikes__3[[#This Row],[ESTIMATED_DELIVERY_DATE]]</f>
        <v>2021-10-15</v>
      </c>
      <c r="I165" t="str">
        <f>customer_bikes__3[[#This Row],[DELIVERY_DATE]]</f>
        <v>2021-12-03</v>
      </c>
      <c r="J165" t="str">
        <f>customer_bikes__3[[#This Row],[SELLING_DATE]]</f>
        <v>NULL</v>
      </c>
      <c r="K165" t="str">
        <f>customer_bikes__3[[#This Row],[MODEL]]</f>
        <v>eAdventure 12,8</v>
      </c>
      <c r="L165" t="str">
        <f>customer_bikes__3[[#This Row],[FRAME_REFERENCE]]</f>
        <v>-21G28H531281</v>
      </c>
      <c r="M165" t="str">
        <f>customer_bikes__3[[#This Row],[BIKE_KEY_REFERENCE]]</f>
        <v/>
      </c>
      <c r="N165" t="str">
        <f>customer_bikes__3[[#This Row],[LOCKER_REFERENCE]]</f>
        <v>-</v>
      </c>
      <c r="O165" t="str">
        <f>customer_bikes__3[[#This Row],[PLATE_NUMBER]]</f>
        <v/>
      </c>
      <c r="P165" t="str">
        <f>customer_bikes__3[[#This Row],[BILLING_TYPE]]</f>
        <v>paid</v>
      </c>
      <c r="Q165" t="str">
        <f>customer_bikes__3[[#This Row],[LEASING_PRICE]]</f>
        <v>0</v>
      </c>
      <c r="R165">
        <f>customer_bikes__3[[#This Row],[SOLD_PRICE]]</f>
        <v>0</v>
      </c>
      <c r="S165" t="str">
        <f>customer_bikes__3[[#This Row],[STATUS]]</f>
        <v>OK</v>
      </c>
      <c r="T165" t="str">
        <f>customer_bikes__3[[#This Row],[INSURANCE]]</f>
        <v>N</v>
      </c>
      <c r="U165">
        <f>customer_bikes__3[[#This Row],[INSURANCE_INDIVIDUAL]]</f>
        <v>0</v>
      </c>
      <c r="V165">
        <f>customer_bikes__3[[#This Row],[INSURANCE_CIVIL_RESPONSIBILITY]]</f>
        <v>0</v>
      </c>
      <c r="W165" t="str">
        <f>customer_bikes__3[[#This Row],[INSURANCE_CIVIL_RESPONSIBILITY_CONTRACT]]</f>
        <v>NULL</v>
      </c>
      <c r="X165">
        <f>customer_bikes__3[[#This Row],[BIKE_PRICE]]</f>
        <v>2041.8</v>
      </c>
      <c r="Y165" t="str">
        <f>customer_bikes__3[[#This Row],[BIKE_BUYING_DATE]]</f>
        <v>2021-01-26</v>
      </c>
      <c r="Z165">
        <f>customer_bikes__3[[#This Row],[BILLING_GROUP]]</f>
        <v>1</v>
      </c>
      <c r="AA165" t="str">
        <f>customer_bikes__3[[#This Row],[GPS_ID]]</f>
        <v>-</v>
      </c>
      <c r="AB165" t="str">
        <f>customer_bikes__3[[#This Row],[LOCALISATION]]</f>
        <v>KAMEO</v>
      </c>
      <c r="AC165" t="str">
        <f>customer_bikes__3[[#This Row],[COMMENT_BILLING]]</f>
        <v>NULL</v>
      </c>
      <c r="AD165" t="str">
        <f>customer_bikes__3[[#This Row],[ADDRESS]]</f>
        <v>NULL</v>
      </c>
      <c r="AE165" t="str">
        <f>customer_bikes__3[[#This Row],[DISPLAY_GROUP]]</f>
        <v>1generic</v>
      </c>
      <c r="AG165">
        <f>customer_bikes__3[[#This Row],[TYPE]]</f>
        <v>527</v>
      </c>
      <c r="AH165">
        <f>customer_bikes__3[[#This Row],[ID_1]]</f>
        <v>12</v>
      </c>
      <c r="AI165" s="2">
        <f>customer_bikes__3[[#This Row],[HEU_MAJ]]</f>
        <v>44533.498877314814</v>
      </c>
      <c r="AJ165" s="2">
        <f>customer_bikes__3[[#This Row],[HEU_MAJ]]</f>
        <v>44533.498877314814</v>
      </c>
    </row>
    <row r="166" spans="1:36" x14ac:dyDescent="0.25">
      <c r="A166">
        <f>customer_bikes__3[[#This Row],[ID]]</f>
        <v>619</v>
      </c>
      <c r="B166" t="str">
        <f>customer_bikes__3[[#This Row],[FRAME_NUMBER]]</f>
        <v/>
      </c>
      <c r="C166" t="str">
        <f>customer_bikes__3[[#This Row],[SIZE]]</f>
        <v>M</v>
      </c>
      <c r="D166" t="str">
        <f>customer_bikes__3[[#This Row],[COLOR]]</f>
        <v>Noir</v>
      </c>
      <c r="E166" t="str">
        <f>customer_bikes__3[[#This Row],[CONTRACT_TYPE]]</f>
        <v>stock</v>
      </c>
      <c r="F166" t="str">
        <f>customer_bikes__3[[#This Row],[CONTRACT_START]]</f>
        <v>NULL</v>
      </c>
      <c r="G166" t="str">
        <f>customer_bikes__3[[#This Row],[CONTRACT_END]]</f>
        <v>NULL</v>
      </c>
      <c r="H166" t="str">
        <f>customer_bikes__3[[#This Row],[ESTIMATED_DELIVERY_DATE]]</f>
        <v>2021-10-15</v>
      </c>
      <c r="I166" t="str">
        <f>customer_bikes__3[[#This Row],[DELIVERY_DATE]]</f>
        <v>2021-12-03</v>
      </c>
      <c r="J166" t="str">
        <f>customer_bikes__3[[#This Row],[SELLING_DATE]]</f>
        <v>NULL</v>
      </c>
      <c r="K166" t="str">
        <f>customer_bikes__3[[#This Row],[MODEL]]</f>
        <v>eAdventure 12,8</v>
      </c>
      <c r="L166" t="str">
        <f>customer_bikes__3[[#This Row],[FRAME_REFERENCE]]</f>
        <v>-21G28H532225</v>
      </c>
      <c r="M166" t="str">
        <f>customer_bikes__3[[#This Row],[BIKE_KEY_REFERENCE]]</f>
        <v/>
      </c>
      <c r="N166" t="str">
        <f>customer_bikes__3[[#This Row],[LOCKER_REFERENCE]]</f>
        <v>-</v>
      </c>
      <c r="O166" t="str">
        <f>customer_bikes__3[[#This Row],[PLATE_NUMBER]]</f>
        <v/>
      </c>
      <c r="P166" t="str">
        <f>customer_bikes__3[[#This Row],[BILLING_TYPE]]</f>
        <v>paid</v>
      </c>
      <c r="Q166" t="str">
        <f>customer_bikes__3[[#This Row],[LEASING_PRICE]]</f>
        <v>0</v>
      </c>
      <c r="R166">
        <f>customer_bikes__3[[#This Row],[SOLD_PRICE]]</f>
        <v>0</v>
      </c>
      <c r="S166" t="str">
        <f>customer_bikes__3[[#This Row],[STATUS]]</f>
        <v>OK</v>
      </c>
      <c r="T166" t="str">
        <f>customer_bikes__3[[#This Row],[INSURANCE]]</f>
        <v>N</v>
      </c>
      <c r="U166">
        <f>customer_bikes__3[[#This Row],[INSURANCE_INDIVIDUAL]]</f>
        <v>0</v>
      </c>
      <c r="V166">
        <f>customer_bikes__3[[#This Row],[INSURANCE_CIVIL_RESPONSIBILITY]]</f>
        <v>0</v>
      </c>
      <c r="W166" t="str">
        <f>customer_bikes__3[[#This Row],[INSURANCE_CIVIL_RESPONSIBILITY_CONTRACT]]</f>
        <v>NULL</v>
      </c>
      <c r="X166">
        <f>customer_bikes__3[[#This Row],[BIKE_PRICE]]</f>
        <v>2041.8</v>
      </c>
      <c r="Y166" t="str">
        <f>customer_bikes__3[[#This Row],[BIKE_BUYING_DATE]]</f>
        <v>2021-01-26</v>
      </c>
      <c r="Z166">
        <f>customer_bikes__3[[#This Row],[BILLING_GROUP]]</f>
        <v>1</v>
      </c>
      <c r="AA166" t="str">
        <f>customer_bikes__3[[#This Row],[GPS_ID]]</f>
        <v>-</v>
      </c>
      <c r="AB166" t="str">
        <f>customer_bikes__3[[#This Row],[LOCALISATION]]</f>
        <v>KAMEO</v>
      </c>
      <c r="AC166" t="str">
        <f>customer_bikes__3[[#This Row],[COMMENT_BILLING]]</f>
        <v>NULL</v>
      </c>
      <c r="AD166" t="str">
        <f>customer_bikes__3[[#This Row],[ADDRESS]]</f>
        <v>NULL</v>
      </c>
      <c r="AE166" t="str">
        <f>customer_bikes__3[[#This Row],[DISPLAY_GROUP]]</f>
        <v>1generic</v>
      </c>
      <c r="AG166">
        <f>customer_bikes__3[[#This Row],[TYPE]]</f>
        <v>527</v>
      </c>
      <c r="AH166">
        <f>customer_bikes__3[[#This Row],[ID_1]]</f>
        <v>12</v>
      </c>
      <c r="AI166" s="2">
        <f>customer_bikes__3[[#This Row],[HEU_MAJ]]</f>
        <v>44533.49690972222</v>
      </c>
      <c r="AJ166" s="2">
        <f>customer_bikes__3[[#This Row],[HEU_MAJ]]</f>
        <v>44533.49690972222</v>
      </c>
    </row>
    <row r="167" spans="1:36" x14ac:dyDescent="0.25">
      <c r="A167">
        <f>customer_bikes__3[[#This Row],[ID]]</f>
        <v>620</v>
      </c>
      <c r="B167" t="str">
        <f>customer_bikes__3[[#This Row],[FRAME_NUMBER]]</f>
        <v/>
      </c>
      <c r="C167" t="str">
        <f>customer_bikes__3[[#This Row],[SIZE]]</f>
        <v>L</v>
      </c>
      <c r="D167" t="str">
        <f>customer_bikes__3[[#This Row],[COLOR]]</f>
        <v>Noir</v>
      </c>
      <c r="E167" t="str">
        <f>customer_bikes__3[[#This Row],[CONTRACT_TYPE]]</f>
        <v>stock</v>
      </c>
      <c r="F167" t="str">
        <f>customer_bikes__3[[#This Row],[CONTRACT_START]]</f>
        <v>NULL</v>
      </c>
      <c r="G167" t="str">
        <f>customer_bikes__3[[#This Row],[CONTRACT_END]]</f>
        <v>NULL</v>
      </c>
      <c r="H167" t="str">
        <f>customer_bikes__3[[#This Row],[ESTIMATED_DELIVERY_DATE]]</f>
        <v>2021-10-22</v>
      </c>
      <c r="I167" t="str">
        <f>customer_bikes__3[[#This Row],[DELIVERY_DATE]]</f>
        <v>2021-12-03</v>
      </c>
      <c r="J167" t="str">
        <f>customer_bikes__3[[#This Row],[SELLING_DATE]]</f>
        <v>NULL</v>
      </c>
      <c r="K167" t="str">
        <f>customer_bikes__3[[#This Row],[MODEL]]</f>
        <v>eAdventure 12,8</v>
      </c>
      <c r="L167" t="str">
        <f>customer_bikes__3[[#This Row],[FRAME_REFERENCE]]</f>
        <v>-21G28H582367</v>
      </c>
      <c r="M167" t="str">
        <f>customer_bikes__3[[#This Row],[BIKE_KEY_REFERENCE]]</f>
        <v/>
      </c>
      <c r="N167" t="str">
        <f>customer_bikes__3[[#This Row],[LOCKER_REFERENCE]]</f>
        <v>-</v>
      </c>
      <c r="O167" t="str">
        <f>customer_bikes__3[[#This Row],[PLATE_NUMBER]]</f>
        <v/>
      </c>
      <c r="P167" t="str">
        <f>customer_bikes__3[[#This Row],[BILLING_TYPE]]</f>
        <v>paid</v>
      </c>
      <c r="Q167" t="str">
        <f>customer_bikes__3[[#This Row],[LEASING_PRICE]]</f>
        <v>0</v>
      </c>
      <c r="R167">
        <f>customer_bikes__3[[#This Row],[SOLD_PRICE]]</f>
        <v>0</v>
      </c>
      <c r="S167" t="str">
        <f>customer_bikes__3[[#This Row],[STATUS]]</f>
        <v>OK</v>
      </c>
      <c r="T167" t="str">
        <f>customer_bikes__3[[#This Row],[INSURANCE]]</f>
        <v>N</v>
      </c>
      <c r="U167">
        <f>customer_bikes__3[[#This Row],[INSURANCE_INDIVIDUAL]]</f>
        <v>0</v>
      </c>
      <c r="V167">
        <f>customer_bikes__3[[#This Row],[INSURANCE_CIVIL_RESPONSIBILITY]]</f>
        <v>0</v>
      </c>
      <c r="W167" t="str">
        <f>customer_bikes__3[[#This Row],[INSURANCE_CIVIL_RESPONSIBILITY_CONTRACT]]</f>
        <v>NULL</v>
      </c>
      <c r="X167">
        <f>customer_bikes__3[[#This Row],[BIKE_PRICE]]</f>
        <v>2041.8</v>
      </c>
      <c r="Y167" t="str">
        <f>customer_bikes__3[[#This Row],[BIKE_BUYING_DATE]]</f>
        <v>2021-01-26</v>
      </c>
      <c r="Z167">
        <f>customer_bikes__3[[#This Row],[BILLING_GROUP]]</f>
        <v>1</v>
      </c>
      <c r="AA167" t="str">
        <f>customer_bikes__3[[#This Row],[GPS_ID]]</f>
        <v>-</v>
      </c>
      <c r="AB167" t="str">
        <f>customer_bikes__3[[#This Row],[LOCALISATION]]</f>
        <v>KAMEO</v>
      </c>
      <c r="AC167" t="str">
        <f>customer_bikes__3[[#This Row],[COMMENT_BILLING]]</f>
        <v>NULL</v>
      </c>
      <c r="AD167" t="str">
        <f>customer_bikes__3[[#This Row],[ADDRESS]]</f>
        <v>NULL</v>
      </c>
      <c r="AE167" t="str">
        <f>customer_bikes__3[[#This Row],[DISPLAY_GROUP]]</f>
        <v>1generic</v>
      </c>
      <c r="AG167">
        <f>customer_bikes__3[[#This Row],[TYPE]]</f>
        <v>527</v>
      </c>
      <c r="AH167">
        <f>customer_bikes__3[[#This Row],[ID_1]]</f>
        <v>12</v>
      </c>
      <c r="AI167" s="2">
        <f>customer_bikes__3[[#This Row],[HEU_MAJ]]</f>
        <v>44533.495613425926</v>
      </c>
      <c r="AJ167" s="2">
        <f>customer_bikes__3[[#This Row],[HEU_MAJ]]</f>
        <v>44533.495613425926</v>
      </c>
    </row>
    <row r="168" spans="1:36" x14ac:dyDescent="0.25">
      <c r="A168">
        <f>customer_bikes__3[[#This Row],[ID]]</f>
        <v>621</v>
      </c>
      <c r="B168" t="str">
        <f>customer_bikes__3[[#This Row],[FRAME_NUMBER]]</f>
        <v/>
      </c>
      <c r="C168" t="str">
        <f>customer_bikes__3[[#This Row],[SIZE]]</f>
        <v>L</v>
      </c>
      <c r="D168" t="str">
        <f>customer_bikes__3[[#This Row],[COLOR]]</f>
        <v>Noir</v>
      </c>
      <c r="E168" t="str">
        <f>customer_bikes__3[[#This Row],[CONTRACT_TYPE]]</f>
        <v>stock</v>
      </c>
      <c r="F168" t="str">
        <f>customer_bikes__3[[#This Row],[CONTRACT_START]]</f>
        <v>NULL</v>
      </c>
      <c r="G168" t="str">
        <f>customer_bikes__3[[#This Row],[CONTRACT_END]]</f>
        <v>NULL</v>
      </c>
      <c r="H168" t="str">
        <f>customer_bikes__3[[#This Row],[ESTIMATED_DELIVERY_DATE]]</f>
        <v>2021-10-22</v>
      </c>
      <c r="I168" t="str">
        <f>customer_bikes__3[[#This Row],[DELIVERY_DATE]]</f>
        <v>2021-12-03</v>
      </c>
      <c r="J168" t="str">
        <f>customer_bikes__3[[#This Row],[SELLING_DATE]]</f>
        <v>NULL</v>
      </c>
      <c r="K168" t="str">
        <f>customer_bikes__3[[#This Row],[MODEL]]</f>
        <v>eAdventure 12,8</v>
      </c>
      <c r="L168" t="str">
        <f>customer_bikes__3[[#This Row],[FRAME_REFERENCE]]</f>
        <v>-21G28H582361</v>
      </c>
      <c r="M168" t="str">
        <f>customer_bikes__3[[#This Row],[BIKE_KEY_REFERENCE]]</f>
        <v/>
      </c>
      <c r="N168" t="str">
        <f>customer_bikes__3[[#This Row],[LOCKER_REFERENCE]]</f>
        <v>-</v>
      </c>
      <c r="O168" t="str">
        <f>customer_bikes__3[[#This Row],[PLATE_NUMBER]]</f>
        <v/>
      </c>
      <c r="P168" t="str">
        <f>customer_bikes__3[[#This Row],[BILLING_TYPE]]</f>
        <v>paid</v>
      </c>
      <c r="Q168" t="str">
        <f>customer_bikes__3[[#This Row],[LEASING_PRICE]]</f>
        <v>0</v>
      </c>
      <c r="R168">
        <f>customer_bikes__3[[#This Row],[SOLD_PRICE]]</f>
        <v>0</v>
      </c>
      <c r="S168" t="str">
        <f>customer_bikes__3[[#This Row],[STATUS]]</f>
        <v>OK</v>
      </c>
      <c r="T168" t="str">
        <f>customer_bikes__3[[#This Row],[INSURANCE]]</f>
        <v>N</v>
      </c>
      <c r="U168">
        <f>customer_bikes__3[[#This Row],[INSURANCE_INDIVIDUAL]]</f>
        <v>0</v>
      </c>
      <c r="V168">
        <f>customer_bikes__3[[#This Row],[INSURANCE_CIVIL_RESPONSIBILITY]]</f>
        <v>0</v>
      </c>
      <c r="W168" t="str">
        <f>customer_bikes__3[[#This Row],[INSURANCE_CIVIL_RESPONSIBILITY_CONTRACT]]</f>
        <v>NULL</v>
      </c>
      <c r="X168">
        <f>customer_bikes__3[[#This Row],[BIKE_PRICE]]</f>
        <v>2041.8</v>
      </c>
      <c r="Y168" t="str">
        <f>customer_bikes__3[[#This Row],[BIKE_BUYING_DATE]]</f>
        <v>2021-01-26</v>
      </c>
      <c r="Z168">
        <f>customer_bikes__3[[#This Row],[BILLING_GROUP]]</f>
        <v>1</v>
      </c>
      <c r="AA168" t="str">
        <f>customer_bikes__3[[#This Row],[GPS_ID]]</f>
        <v>-</v>
      </c>
      <c r="AB168" t="str">
        <f>customer_bikes__3[[#This Row],[LOCALISATION]]</f>
        <v>KAMEO</v>
      </c>
      <c r="AC168" t="str">
        <f>customer_bikes__3[[#This Row],[COMMENT_BILLING]]</f>
        <v>NULL</v>
      </c>
      <c r="AD168" t="str">
        <f>customer_bikes__3[[#This Row],[ADDRESS]]</f>
        <v>NULL</v>
      </c>
      <c r="AE168" t="str">
        <f>customer_bikes__3[[#This Row],[DISPLAY_GROUP]]</f>
        <v>1generic</v>
      </c>
      <c r="AG168">
        <f>customer_bikes__3[[#This Row],[TYPE]]</f>
        <v>527</v>
      </c>
      <c r="AH168">
        <f>customer_bikes__3[[#This Row],[ID_1]]</f>
        <v>12</v>
      </c>
      <c r="AI168" s="2">
        <f>customer_bikes__3[[#This Row],[HEU_MAJ]]</f>
        <v>44533.494849537034</v>
      </c>
      <c r="AJ168" s="2">
        <f>customer_bikes__3[[#This Row],[HEU_MAJ]]</f>
        <v>44533.494849537034</v>
      </c>
    </row>
    <row r="169" spans="1:36" x14ac:dyDescent="0.25">
      <c r="A169">
        <f>customer_bikes__3[[#This Row],[ID]]</f>
        <v>622</v>
      </c>
      <c r="B169" t="str">
        <f>customer_bikes__3[[#This Row],[FRAME_NUMBER]]</f>
        <v/>
      </c>
      <c r="C169" t="str">
        <f>customer_bikes__3[[#This Row],[SIZE]]</f>
        <v>L</v>
      </c>
      <c r="D169" t="str">
        <f>customer_bikes__3[[#This Row],[COLOR]]</f>
        <v>Noir</v>
      </c>
      <c r="E169" t="str">
        <f>customer_bikes__3[[#This Row],[CONTRACT_TYPE]]</f>
        <v>stock</v>
      </c>
      <c r="F169" t="str">
        <f>customer_bikes__3[[#This Row],[CONTRACT_START]]</f>
        <v>NULL</v>
      </c>
      <c r="G169" t="str">
        <f>customer_bikes__3[[#This Row],[CONTRACT_END]]</f>
        <v>NULL</v>
      </c>
      <c r="H169" t="str">
        <f>customer_bikes__3[[#This Row],[ESTIMATED_DELIVERY_DATE]]</f>
        <v>2021-10-22</v>
      </c>
      <c r="I169" t="str">
        <f>customer_bikes__3[[#This Row],[DELIVERY_DATE]]</f>
        <v>2021-12-03</v>
      </c>
      <c r="J169" t="str">
        <f>customer_bikes__3[[#This Row],[SELLING_DATE]]</f>
        <v>NULL</v>
      </c>
      <c r="K169" t="str">
        <f>customer_bikes__3[[#This Row],[MODEL]]</f>
        <v>eAdventure 12,8</v>
      </c>
      <c r="L169" t="str">
        <f>customer_bikes__3[[#This Row],[FRAME_REFERENCE]]</f>
        <v>-21G28H2371</v>
      </c>
      <c r="M169" t="str">
        <f>customer_bikes__3[[#This Row],[BIKE_KEY_REFERENCE]]</f>
        <v/>
      </c>
      <c r="N169" t="str">
        <f>customer_bikes__3[[#This Row],[LOCKER_REFERENCE]]</f>
        <v>-</v>
      </c>
      <c r="O169" t="str">
        <f>customer_bikes__3[[#This Row],[PLATE_NUMBER]]</f>
        <v/>
      </c>
      <c r="P169" t="str">
        <f>customer_bikes__3[[#This Row],[BILLING_TYPE]]</f>
        <v>paid</v>
      </c>
      <c r="Q169" t="str">
        <f>customer_bikes__3[[#This Row],[LEASING_PRICE]]</f>
        <v>0</v>
      </c>
      <c r="R169">
        <f>customer_bikes__3[[#This Row],[SOLD_PRICE]]</f>
        <v>0</v>
      </c>
      <c r="S169" t="str">
        <f>customer_bikes__3[[#This Row],[STATUS]]</f>
        <v>OK</v>
      </c>
      <c r="T169" t="str">
        <f>customer_bikes__3[[#This Row],[INSURANCE]]</f>
        <v>N</v>
      </c>
      <c r="U169">
        <f>customer_bikes__3[[#This Row],[INSURANCE_INDIVIDUAL]]</f>
        <v>0</v>
      </c>
      <c r="V169">
        <f>customer_bikes__3[[#This Row],[INSURANCE_CIVIL_RESPONSIBILITY]]</f>
        <v>0</v>
      </c>
      <c r="W169" t="str">
        <f>customer_bikes__3[[#This Row],[INSURANCE_CIVIL_RESPONSIBILITY_CONTRACT]]</f>
        <v>NULL</v>
      </c>
      <c r="X169">
        <f>customer_bikes__3[[#This Row],[BIKE_PRICE]]</f>
        <v>2041.8</v>
      </c>
      <c r="Y169" t="str">
        <f>customer_bikes__3[[#This Row],[BIKE_BUYING_DATE]]</f>
        <v>2021-01-26</v>
      </c>
      <c r="Z169">
        <f>customer_bikes__3[[#This Row],[BILLING_GROUP]]</f>
        <v>1</v>
      </c>
      <c r="AA169" t="str">
        <f>customer_bikes__3[[#This Row],[GPS_ID]]</f>
        <v>-</v>
      </c>
      <c r="AB169" t="str">
        <f>customer_bikes__3[[#This Row],[LOCALISATION]]</f>
        <v>KAMEO</v>
      </c>
      <c r="AC169" t="str">
        <f>customer_bikes__3[[#This Row],[COMMENT_BILLING]]</f>
        <v>NULL</v>
      </c>
      <c r="AD169" t="str">
        <f>customer_bikes__3[[#This Row],[ADDRESS]]</f>
        <v>NULL</v>
      </c>
      <c r="AE169" t="str">
        <f>customer_bikes__3[[#This Row],[DISPLAY_GROUP]]</f>
        <v>1generic</v>
      </c>
      <c r="AG169">
        <f>customer_bikes__3[[#This Row],[TYPE]]</f>
        <v>527</v>
      </c>
      <c r="AH169">
        <f>customer_bikes__3[[#This Row],[ID_1]]</f>
        <v>12</v>
      </c>
      <c r="AI169" s="2">
        <f>customer_bikes__3[[#This Row],[HEU_MAJ]]</f>
        <v>44533.493923611109</v>
      </c>
      <c r="AJ169" s="2">
        <f>customer_bikes__3[[#This Row],[HEU_MAJ]]</f>
        <v>44533.493923611109</v>
      </c>
    </row>
    <row r="170" spans="1:36" x14ac:dyDescent="0.25">
      <c r="A170">
        <f>customer_bikes__3[[#This Row],[ID]]</f>
        <v>623</v>
      </c>
      <c r="B170" t="str">
        <f>customer_bikes__3[[#This Row],[FRAME_NUMBER]]</f>
        <v/>
      </c>
      <c r="C170" t="str">
        <f>customer_bikes__3[[#This Row],[SIZE]]</f>
        <v>L</v>
      </c>
      <c r="D170" t="str">
        <f>customer_bikes__3[[#This Row],[COLOR]]</f>
        <v>Noir</v>
      </c>
      <c r="E170" t="str">
        <f>customer_bikes__3[[#This Row],[CONTRACT_TYPE]]</f>
        <v>stock</v>
      </c>
      <c r="F170" t="str">
        <f>customer_bikes__3[[#This Row],[CONTRACT_START]]</f>
        <v>NULL</v>
      </c>
      <c r="G170" t="str">
        <f>customer_bikes__3[[#This Row],[CONTRACT_END]]</f>
        <v>NULL</v>
      </c>
      <c r="H170" t="str">
        <f>customer_bikes__3[[#This Row],[ESTIMATED_DELIVERY_DATE]]</f>
        <v>2021-10-22</v>
      </c>
      <c r="I170" t="str">
        <f>customer_bikes__3[[#This Row],[DELIVERY_DATE]]</f>
        <v>2021-12-03</v>
      </c>
      <c r="J170" t="str">
        <f>customer_bikes__3[[#This Row],[SELLING_DATE]]</f>
        <v>NULL</v>
      </c>
      <c r="K170" t="str">
        <f>customer_bikes__3[[#This Row],[MODEL]]</f>
        <v>eAdventure 12,8</v>
      </c>
      <c r="L170" t="str">
        <f>customer_bikes__3[[#This Row],[FRAME_REFERENCE]]</f>
        <v>-21G28H582363</v>
      </c>
      <c r="M170" t="str">
        <f>customer_bikes__3[[#This Row],[BIKE_KEY_REFERENCE]]</f>
        <v/>
      </c>
      <c r="N170" t="str">
        <f>customer_bikes__3[[#This Row],[LOCKER_REFERENCE]]</f>
        <v>-</v>
      </c>
      <c r="O170" t="str">
        <f>customer_bikes__3[[#This Row],[PLATE_NUMBER]]</f>
        <v/>
      </c>
      <c r="P170" t="str">
        <f>customer_bikes__3[[#This Row],[BILLING_TYPE]]</f>
        <v>paid</v>
      </c>
      <c r="Q170" t="str">
        <f>customer_bikes__3[[#This Row],[LEASING_PRICE]]</f>
        <v>0</v>
      </c>
      <c r="R170">
        <f>customer_bikes__3[[#This Row],[SOLD_PRICE]]</f>
        <v>0</v>
      </c>
      <c r="S170" t="str">
        <f>customer_bikes__3[[#This Row],[STATUS]]</f>
        <v>OK</v>
      </c>
      <c r="T170" t="str">
        <f>customer_bikes__3[[#This Row],[INSURANCE]]</f>
        <v>N</v>
      </c>
      <c r="U170">
        <f>customer_bikes__3[[#This Row],[INSURANCE_INDIVIDUAL]]</f>
        <v>0</v>
      </c>
      <c r="V170">
        <f>customer_bikes__3[[#This Row],[INSURANCE_CIVIL_RESPONSIBILITY]]</f>
        <v>0</v>
      </c>
      <c r="W170" t="str">
        <f>customer_bikes__3[[#This Row],[INSURANCE_CIVIL_RESPONSIBILITY_CONTRACT]]</f>
        <v>NULL</v>
      </c>
      <c r="X170">
        <f>customer_bikes__3[[#This Row],[BIKE_PRICE]]</f>
        <v>2041.8</v>
      </c>
      <c r="Y170" t="str">
        <f>customer_bikes__3[[#This Row],[BIKE_BUYING_DATE]]</f>
        <v>2021-01-26</v>
      </c>
      <c r="Z170">
        <f>customer_bikes__3[[#This Row],[BILLING_GROUP]]</f>
        <v>1</v>
      </c>
      <c r="AA170" t="str">
        <f>customer_bikes__3[[#This Row],[GPS_ID]]</f>
        <v>-</v>
      </c>
      <c r="AB170" t="str">
        <f>customer_bikes__3[[#This Row],[LOCALISATION]]</f>
        <v>KAMEO</v>
      </c>
      <c r="AC170" t="str">
        <f>customer_bikes__3[[#This Row],[COMMENT_BILLING]]</f>
        <v>NULL</v>
      </c>
      <c r="AD170" t="str">
        <f>customer_bikes__3[[#This Row],[ADDRESS]]</f>
        <v>NULL</v>
      </c>
      <c r="AE170" t="str">
        <f>customer_bikes__3[[#This Row],[DISPLAY_GROUP]]</f>
        <v>1generic</v>
      </c>
      <c r="AG170">
        <f>customer_bikes__3[[#This Row],[TYPE]]</f>
        <v>527</v>
      </c>
      <c r="AH170">
        <f>customer_bikes__3[[#This Row],[ID_1]]</f>
        <v>12</v>
      </c>
      <c r="AI170" s="2">
        <f>customer_bikes__3[[#This Row],[HEU_MAJ]]</f>
        <v>44533.493067129632</v>
      </c>
      <c r="AJ170" s="2">
        <f>customer_bikes__3[[#This Row],[HEU_MAJ]]</f>
        <v>44533.493067129632</v>
      </c>
    </row>
    <row r="171" spans="1:36" x14ac:dyDescent="0.25">
      <c r="A171">
        <f>customer_bikes__3[[#This Row],[ID]]</f>
        <v>624</v>
      </c>
      <c r="B171" t="str">
        <f>customer_bikes__3[[#This Row],[FRAME_NUMBER]]</f>
        <v/>
      </c>
      <c r="C171" t="str">
        <f>customer_bikes__3[[#This Row],[SIZE]]</f>
        <v>S</v>
      </c>
      <c r="D171" t="str">
        <f>customer_bikes__3[[#This Row],[COLOR]]</f>
        <v>Noir</v>
      </c>
      <c r="E171" t="str">
        <f>customer_bikes__3[[#This Row],[CONTRACT_TYPE]]</f>
        <v>stock</v>
      </c>
      <c r="F171" t="str">
        <f>customer_bikes__3[[#This Row],[CONTRACT_START]]</f>
        <v>NULL</v>
      </c>
      <c r="G171" t="str">
        <f>customer_bikes__3[[#This Row],[CONTRACT_END]]</f>
        <v>NULL</v>
      </c>
      <c r="H171" t="str">
        <f>customer_bikes__3[[#This Row],[ESTIMATED_DELIVERY_DATE]]</f>
        <v>2021-10-22</v>
      </c>
      <c r="I171" t="str">
        <f>customer_bikes__3[[#This Row],[DELIVERY_DATE]]</f>
        <v>2021-12-03</v>
      </c>
      <c r="J171" t="str">
        <f>customer_bikes__3[[#This Row],[SELLING_DATE]]</f>
        <v>NULL</v>
      </c>
      <c r="K171" t="str">
        <f>customer_bikes__3[[#This Row],[MODEL]]</f>
        <v>eAdventure 12,8</v>
      </c>
      <c r="L171" t="str">
        <f>customer_bikes__3[[#This Row],[FRAME_REFERENCE]]</f>
        <v>-21w28h461334</v>
      </c>
      <c r="M171" t="str">
        <f>customer_bikes__3[[#This Row],[BIKE_KEY_REFERENCE]]</f>
        <v/>
      </c>
      <c r="N171" t="str">
        <f>customer_bikes__3[[#This Row],[LOCKER_REFERENCE]]</f>
        <v>-</v>
      </c>
      <c r="O171" t="str">
        <f>customer_bikes__3[[#This Row],[PLATE_NUMBER]]</f>
        <v/>
      </c>
      <c r="P171" t="str">
        <f>customer_bikes__3[[#This Row],[BILLING_TYPE]]</f>
        <v>paid</v>
      </c>
      <c r="Q171" t="str">
        <f>customer_bikes__3[[#This Row],[LEASING_PRICE]]</f>
        <v>0</v>
      </c>
      <c r="R171">
        <f>customer_bikes__3[[#This Row],[SOLD_PRICE]]</f>
        <v>0</v>
      </c>
      <c r="S171" t="str">
        <f>customer_bikes__3[[#This Row],[STATUS]]</f>
        <v>OK</v>
      </c>
      <c r="T171" t="str">
        <f>customer_bikes__3[[#This Row],[INSURANCE]]</f>
        <v>N</v>
      </c>
      <c r="U171">
        <f>customer_bikes__3[[#This Row],[INSURANCE_INDIVIDUAL]]</f>
        <v>0</v>
      </c>
      <c r="V171">
        <f>customer_bikes__3[[#This Row],[INSURANCE_CIVIL_RESPONSIBILITY]]</f>
        <v>0</v>
      </c>
      <c r="W171" t="str">
        <f>customer_bikes__3[[#This Row],[INSURANCE_CIVIL_RESPONSIBILITY_CONTRACT]]</f>
        <v>NULL</v>
      </c>
      <c r="X171">
        <f>customer_bikes__3[[#This Row],[BIKE_PRICE]]</f>
        <v>2041.8</v>
      </c>
      <c r="Y171" t="str">
        <f>customer_bikes__3[[#This Row],[BIKE_BUYING_DATE]]</f>
        <v>2021-01-26</v>
      </c>
      <c r="Z171">
        <f>customer_bikes__3[[#This Row],[BILLING_GROUP]]</f>
        <v>1</v>
      </c>
      <c r="AA171" t="str">
        <f>customer_bikes__3[[#This Row],[GPS_ID]]</f>
        <v>-</v>
      </c>
      <c r="AB171" t="str">
        <f>customer_bikes__3[[#This Row],[LOCALISATION]]</f>
        <v>KAMEO</v>
      </c>
      <c r="AC171" t="str">
        <f>customer_bikes__3[[#This Row],[COMMENT_BILLING]]</f>
        <v>NULL</v>
      </c>
      <c r="AD171" t="str">
        <f>customer_bikes__3[[#This Row],[ADDRESS]]</f>
        <v>NULL</v>
      </c>
      <c r="AE171" t="str">
        <f>customer_bikes__3[[#This Row],[DISPLAY_GROUP]]</f>
        <v>1generic</v>
      </c>
      <c r="AG171">
        <f>customer_bikes__3[[#This Row],[TYPE]]</f>
        <v>528</v>
      </c>
      <c r="AH171">
        <f>customer_bikes__3[[#This Row],[ID_1]]</f>
        <v>12</v>
      </c>
      <c r="AI171" s="2">
        <f>customer_bikes__3[[#This Row],[HEU_MAJ]]</f>
        <v>44533.490949074076</v>
      </c>
      <c r="AJ171" s="2">
        <f>customer_bikes__3[[#This Row],[HEU_MAJ]]</f>
        <v>44533.490949074076</v>
      </c>
    </row>
    <row r="172" spans="1:36" x14ac:dyDescent="0.25">
      <c r="A172">
        <f>customer_bikes__3[[#This Row],[ID]]</f>
        <v>625</v>
      </c>
      <c r="B172" t="str">
        <f>customer_bikes__3[[#This Row],[FRAME_NUMBER]]</f>
        <v/>
      </c>
      <c r="C172" t="str">
        <f>customer_bikes__3[[#This Row],[SIZE]]</f>
        <v>S</v>
      </c>
      <c r="D172" t="str">
        <f>customer_bikes__3[[#This Row],[COLOR]]</f>
        <v>Noir</v>
      </c>
      <c r="E172" t="str">
        <f>customer_bikes__3[[#This Row],[CONTRACT_TYPE]]</f>
        <v>stock</v>
      </c>
      <c r="F172" t="str">
        <f>customer_bikes__3[[#This Row],[CONTRACT_START]]</f>
        <v>NULL</v>
      </c>
      <c r="G172" t="str">
        <f>customer_bikes__3[[#This Row],[CONTRACT_END]]</f>
        <v>NULL</v>
      </c>
      <c r="H172" t="str">
        <f>customer_bikes__3[[#This Row],[ESTIMATED_DELIVERY_DATE]]</f>
        <v>2021-10-22</v>
      </c>
      <c r="I172" t="str">
        <f>customer_bikes__3[[#This Row],[DELIVERY_DATE]]</f>
        <v>2021-12-03</v>
      </c>
      <c r="J172" t="str">
        <f>customer_bikes__3[[#This Row],[SELLING_DATE]]</f>
        <v>NULL</v>
      </c>
      <c r="K172" t="str">
        <f>customer_bikes__3[[#This Row],[MODEL]]</f>
        <v>eAdventure 12,8</v>
      </c>
      <c r="L172" t="str">
        <f>customer_bikes__3[[#This Row],[FRAME_REFERENCE]]</f>
        <v>-21w28h461301</v>
      </c>
      <c r="M172" t="str">
        <f>customer_bikes__3[[#This Row],[BIKE_KEY_REFERENCE]]</f>
        <v/>
      </c>
      <c r="N172" t="str">
        <f>customer_bikes__3[[#This Row],[LOCKER_REFERENCE]]</f>
        <v>-</v>
      </c>
      <c r="O172" t="str">
        <f>customer_bikes__3[[#This Row],[PLATE_NUMBER]]</f>
        <v/>
      </c>
      <c r="P172" t="str">
        <f>customer_bikes__3[[#This Row],[BILLING_TYPE]]</f>
        <v>paid</v>
      </c>
      <c r="Q172" t="str">
        <f>customer_bikes__3[[#This Row],[LEASING_PRICE]]</f>
        <v>0</v>
      </c>
      <c r="R172">
        <f>customer_bikes__3[[#This Row],[SOLD_PRICE]]</f>
        <v>0</v>
      </c>
      <c r="S172" t="str">
        <f>customer_bikes__3[[#This Row],[STATUS]]</f>
        <v>OK</v>
      </c>
      <c r="T172" t="str">
        <f>customer_bikes__3[[#This Row],[INSURANCE]]</f>
        <v>N</v>
      </c>
      <c r="U172">
        <f>customer_bikes__3[[#This Row],[INSURANCE_INDIVIDUAL]]</f>
        <v>0</v>
      </c>
      <c r="V172">
        <f>customer_bikes__3[[#This Row],[INSURANCE_CIVIL_RESPONSIBILITY]]</f>
        <v>0</v>
      </c>
      <c r="W172" t="str">
        <f>customer_bikes__3[[#This Row],[INSURANCE_CIVIL_RESPONSIBILITY_CONTRACT]]</f>
        <v>NULL</v>
      </c>
      <c r="X172">
        <f>customer_bikes__3[[#This Row],[BIKE_PRICE]]</f>
        <v>2041.8</v>
      </c>
      <c r="Y172" t="str">
        <f>customer_bikes__3[[#This Row],[BIKE_BUYING_DATE]]</f>
        <v>2021-01-26</v>
      </c>
      <c r="Z172">
        <f>customer_bikes__3[[#This Row],[BILLING_GROUP]]</f>
        <v>1</v>
      </c>
      <c r="AA172" t="str">
        <f>customer_bikes__3[[#This Row],[GPS_ID]]</f>
        <v>-</v>
      </c>
      <c r="AB172" t="str">
        <f>customer_bikes__3[[#This Row],[LOCALISATION]]</f>
        <v>KAMEO</v>
      </c>
      <c r="AC172" t="str">
        <f>customer_bikes__3[[#This Row],[COMMENT_BILLING]]</f>
        <v>NULL</v>
      </c>
      <c r="AD172" t="str">
        <f>customer_bikes__3[[#This Row],[ADDRESS]]</f>
        <v>NULL</v>
      </c>
      <c r="AE172" t="str">
        <f>customer_bikes__3[[#This Row],[DISPLAY_GROUP]]</f>
        <v>1generic</v>
      </c>
      <c r="AG172">
        <f>customer_bikes__3[[#This Row],[TYPE]]</f>
        <v>528</v>
      </c>
      <c r="AH172">
        <f>customer_bikes__3[[#This Row],[ID_1]]</f>
        <v>12</v>
      </c>
      <c r="AI172" s="2">
        <f>customer_bikes__3[[#This Row],[HEU_MAJ]]</f>
        <v>44533.488946759258</v>
      </c>
      <c r="AJ172" s="2">
        <f>customer_bikes__3[[#This Row],[HEU_MAJ]]</f>
        <v>44533.488946759258</v>
      </c>
    </row>
    <row r="173" spans="1:36" x14ac:dyDescent="0.25">
      <c r="A173">
        <f>customer_bikes__3[[#This Row],[ID]]</f>
        <v>626</v>
      </c>
      <c r="B173" t="str">
        <f>customer_bikes__3[[#This Row],[FRAME_NUMBER]]</f>
        <v/>
      </c>
      <c r="C173" t="str">
        <f>customer_bikes__3[[#This Row],[SIZE]]</f>
        <v>S</v>
      </c>
      <c r="D173" t="str">
        <f>customer_bikes__3[[#This Row],[COLOR]]</f>
        <v>Noir</v>
      </c>
      <c r="E173" t="str">
        <f>customer_bikes__3[[#This Row],[CONTRACT_TYPE]]</f>
        <v>stock</v>
      </c>
      <c r="F173" t="str">
        <f>customer_bikes__3[[#This Row],[CONTRACT_START]]</f>
        <v>NULL</v>
      </c>
      <c r="G173" t="str">
        <f>customer_bikes__3[[#This Row],[CONTRACT_END]]</f>
        <v>NULL</v>
      </c>
      <c r="H173" t="str">
        <f>customer_bikes__3[[#This Row],[ESTIMATED_DELIVERY_DATE]]</f>
        <v>2021-10-22</v>
      </c>
      <c r="I173" t="str">
        <f>customer_bikes__3[[#This Row],[DELIVERY_DATE]]</f>
        <v>2021-12-03</v>
      </c>
      <c r="J173" t="str">
        <f>customer_bikes__3[[#This Row],[SELLING_DATE]]</f>
        <v>NULL</v>
      </c>
      <c r="K173" t="str">
        <f>customer_bikes__3[[#This Row],[MODEL]]</f>
        <v>eAdventure 12,8</v>
      </c>
      <c r="L173" t="str">
        <f>customer_bikes__3[[#This Row],[FRAME_REFERENCE]]</f>
        <v>-21w28h46</v>
      </c>
      <c r="M173" t="str">
        <f>customer_bikes__3[[#This Row],[BIKE_KEY_REFERENCE]]</f>
        <v/>
      </c>
      <c r="N173" t="str">
        <f>customer_bikes__3[[#This Row],[LOCKER_REFERENCE]]</f>
        <v>-</v>
      </c>
      <c r="O173" t="str">
        <f>customer_bikes__3[[#This Row],[PLATE_NUMBER]]</f>
        <v/>
      </c>
      <c r="P173" t="str">
        <f>customer_bikes__3[[#This Row],[BILLING_TYPE]]</f>
        <v>paid</v>
      </c>
      <c r="Q173" t="str">
        <f>customer_bikes__3[[#This Row],[LEASING_PRICE]]</f>
        <v>0</v>
      </c>
      <c r="R173">
        <f>customer_bikes__3[[#This Row],[SOLD_PRICE]]</f>
        <v>0</v>
      </c>
      <c r="S173" t="str">
        <f>customer_bikes__3[[#This Row],[STATUS]]</f>
        <v>OK</v>
      </c>
      <c r="T173" t="str">
        <f>customer_bikes__3[[#This Row],[INSURANCE]]</f>
        <v>N</v>
      </c>
      <c r="U173">
        <f>customer_bikes__3[[#This Row],[INSURANCE_INDIVIDUAL]]</f>
        <v>0</v>
      </c>
      <c r="V173">
        <f>customer_bikes__3[[#This Row],[INSURANCE_CIVIL_RESPONSIBILITY]]</f>
        <v>0</v>
      </c>
      <c r="W173" t="str">
        <f>customer_bikes__3[[#This Row],[INSURANCE_CIVIL_RESPONSIBILITY_CONTRACT]]</f>
        <v>NULL</v>
      </c>
      <c r="X173">
        <f>customer_bikes__3[[#This Row],[BIKE_PRICE]]</f>
        <v>2041.8</v>
      </c>
      <c r="Y173" t="str">
        <f>customer_bikes__3[[#This Row],[BIKE_BUYING_DATE]]</f>
        <v>2021-01-26</v>
      </c>
      <c r="Z173">
        <f>customer_bikes__3[[#This Row],[BILLING_GROUP]]</f>
        <v>1</v>
      </c>
      <c r="AA173" t="str">
        <f>customer_bikes__3[[#This Row],[GPS_ID]]</f>
        <v>-</v>
      </c>
      <c r="AB173" t="str">
        <f>customer_bikes__3[[#This Row],[LOCALISATION]]</f>
        <v>KAMEO</v>
      </c>
      <c r="AC173" t="str">
        <f>customer_bikes__3[[#This Row],[COMMENT_BILLING]]</f>
        <v>NULL</v>
      </c>
      <c r="AD173" t="str">
        <f>customer_bikes__3[[#This Row],[ADDRESS]]</f>
        <v>NULL</v>
      </c>
      <c r="AE173" t="str">
        <f>customer_bikes__3[[#This Row],[DISPLAY_GROUP]]</f>
        <v>1generic</v>
      </c>
      <c r="AG173">
        <f>customer_bikes__3[[#This Row],[TYPE]]</f>
        <v>528</v>
      </c>
      <c r="AH173">
        <f>customer_bikes__3[[#This Row],[ID_1]]</f>
        <v>12</v>
      </c>
      <c r="AI173" s="2">
        <f>customer_bikes__3[[#This Row],[HEU_MAJ]]</f>
        <v>44533.488298611112</v>
      </c>
      <c r="AJ173" s="2">
        <f>customer_bikes__3[[#This Row],[HEU_MAJ]]</f>
        <v>44533.488298611112</v>
      </c>
    </row>
    <row r="174" spans="1:36" x14ac:dyDescent="0.25">
      <c r="A174">
        <f>customer_bikes__3[[#This Row],[ID]]</f>
        <v>627</v>
      </c>
      <c r="B174" t="str">
        <f>customer_bikes__3[[#This Row],[FRAME_NUMBER]]</f>
        <v/>
      </c>
      <c r="C174" t="str">
        <f>customer_bikes__3[[#This Row],[SIZE]]</f>
        <v>M</v>
      </c>
      <c r="D174" t="str">
        <f>customer_bikes__3[[#This Row],[COLOR]]</f>
        <v>Noir</v>
      </c>
      <c r="E174" t="str">
        <f>customer_bikes__3[[#This Row],[CONTRACT_TYPE]]</f>
        <v>stock</v>
      </c>
      <c r="F174" t="str">
        <f>customer_bikes__3[[#This Row],[CONTRACT_START]]</f>
        <v>NULL</v>
      </c>
      <c r="G174" t="str">
        <f>customer_bikes__3[[#This Row],[CONTRACT_END]]</f>
        <v>NULL</v>
      </c>
      <c r="H174" t="str">
        <f>customer_bikes__3[[#This Row],[ESTIMATED_DELIVERY_DATE]]</f>
        <v>2021-10-22</v>
      </c>
      <c r="I174" t="str">
        <f>customer_bikes__3[[#This Row],[DELIVERY_DATE]]</f>
        <v>2021-12-03</v>
      </c>
      <c r="J174" t="str">
        <f>customer_bikes__3[[#This Row],[SELLING_DATE]]</f>
        <v>NULL</v>
      </c>
      <c r="K174" t="str">
        <f>customer_bikes__3[[#This Row],[MODEL]]</f>
        <v>eAdventure 12,8</v>
      </c>
      <c r="L174" t="str">
        <f>customer_bikes__3[[#This Row],[FRAME_REFERENCE]]</f>
        <v>-21w28h510511</v>
      </c>
      <c r="M174" t="str">
        <f>customer_bikes__3[[#This Row],[BIKE_KEY_REFERENCE]]</f>
        <v/>
      </c>
      <c r="N174" t="str">
        <f>customer_bikes__3[[#This Row],[LOCKER_REFERENCE]]</f>
        <v>-</v>
      </c>
      <c r="O174" t="str">
        <f>customer_bikes__3[[#This Row],[PLATE_NUMBER]]</f>
        <v/>
      </c>
      <c r="P174" t="str">
        <f>customer_bikes__3[[#This Row],[BILLING_TYPE]]</f>
        <v>paid</v>
      </c>
      <c r="Q174" t="str">
        <f>customer_bikes__3[[#This Row],[LEASING_PRICE]]</f>
        <v>0</v>
      </c>
      <c r="R174">
        <f>customer_bikes__3[[#This Row],[SOLD_PRICE]]</f>
        <v>0</v>
      </c>
      <c r="S174" t="str">
        <f>customer_bikes__3[[#This Row],[STATUS]]</f>
        <v>OK</v>
      </c>
      <c r="T174" t="str">
        <f>customer_bikes__3[[#This Row],[INSURANCE]]</f>
        <v>N</v>
      </c>
      <c r="U174">
        <f>customer_bikes__3[[#This Row],[INSURANCE_INDIVIDUAL]]</f>
        <v>0</v>
      </c>
      <c r="V174">
        <f>customer_bikes__3[[#This Row],[INSURANCE_CIVIL_RESPONSIBILITY]]</f>
        <v>0</v>
      </c>
      <c r="W174" t="str">
        <f>customer_bikes__3[[#This Row],[INSURANCE_CIVIL_RESPONSIBILITY_CONTRACT]]</f>
        <v>NULL</v>
      </c>
      <c r="X174">
        <f>customer_bikes__3[[#This Row],[BIKE_PRICE]]</f>
        <v>2041.8</v>
      </c>
      <c r="Y174" t="str">
        <f>customer_bikes__3[[#This Row],[BIKE_BUYING_DATE]]</f>
        <v>2021-01-26</v>
      </c>
      <c r="Z174">
        <f>customer_bikes__3[[#This Row],[BILLING_GROUP]]</f>
        <v>1</v>
      </c>
      <c r="AA174" t="str">
        <f>customer_bikes__3[[#This Row],[GPS_ID]]</f>
        <v>-</v>
      </c>
      <c r="AB174" t="str">
        <f>customer_bikes__3[[#This Row],[LOCALISATION]]</f>
        <v>KAMEO</v>
      </c>
      <c r="AC174" t="str">
        <f>customer_bikes__3[[#This Row],[COMMENT_BILLING]]</f>
        <v>NULL</v>
      </c>
      <c r="AD174" t="str">
        <f>customer_bikes__3[[#This Row],[ADDRESS]]</f>
        <v>NULL</v>
      </c>
      <c r="AE174" t="str">
        <f>customer_bikes__3[[#This Row],[DISPLAY_GROUP]]</f>
        <v>1generic</v>
      </c>
      <c r="AG174">
        <f>customer_bikes__3[[#This Row],[TYPE]]</f>
        <v>528</v>
      </c>
      <c r="AH174">
        <f>customer_bikes__3[[#This Row],[ID_1]]</f>
        <v>12</v>
      </c>
      <c r="AI174" s="2">
        <f>customer_bikes__3[[#This Row],[HEU_MAJ]]</f>
        <v>44533.486168981479</v>
      </c>
      <c r="AJ174" s="2">
        <f>customer_bikes__3[[#This Row],[HEU_MAJ]]</f>
        <v>44533.486168981479</v>
      </c>
    </row>
    <row r="175" spans="1:36" x14ac:dyDescent="0.25">
      <c r="A175">
        <f>customer_bikes__3[[#This Row],[ID]]</f>
        <v>628</v>
      </c>
      <c r="B175" t="str">
        <f>customer_bikes__3[[#This Row],[FRAME_NUMBER]]</f>
        <v/>
      </c>
      <c r="C175" t="str">
        <f>customer_bikes__3[[#This Row],[SIZE]]</f>
        <v>M</v>
      </c>
      <c r="D175" t="str">
        <f>customer_bikes__3[[#This Row],[COLOR]]</f>
        <v>Noir</v>
      </c>
      <c r="E175" t="str">
        <f>customer_bikes__3[[#This Row],[CONTRACT_TYPE]]</f>
        <v>selling</v>
      </c>
      <c r="F175" t="str">
        <f>customer_bikes__3[[#This Row],[CONTRACT_START]]</f>
        <v>NULL</v>
      </c>
      <c r="G175" t="str">
        <f>customer_bikes__3[[#This Row],[CONTRACT_END]]</f>
        <v>NULL</v>
      </c>
      <c r="H175" t="str">
        <f>customer_bikes__3[[#This Row],[ESTIMATED_DELIVERY_DATE]]</f>
        <v>2021-10-22</v>
      </c>
      <c r="I175" t="str">
        <f>customer_bikes__3[[#This Row],[DELIVERY_DATE]]</f>
        <v>2021-12-03</v>
      </c>
      <c r="J175" t="str">
        <f>customer_bikes__3[[#This Row],[SELLING_DATE]]</f>
        <v>2022-01-21</v>
      </c>
      <c r="K175" t="str">
        <f>customer_bikes__3[[#This Row],[MODEL]]</f>
        <v>eAdventure 12,8</v>
      </c>
      <c r="L175" t="str">
        <f>customer_bikes__3[[#This Row],[FRAME_REFERENCE]]</f>
        <v>-21w28h512037</v>
      </c>
      <c r="M175" t="str">
        <f>customer_bikes__3[[#This Row],[BIKE_KEY_REFERENCE]]</f>
        <v>ABUS 265163</v>
      </c>
      <c r="N175" t="str">
        <f>customer_bikes__3[[#This Row],[LOCKER_REFERENCE]]</f>
        <v>ABUS T82 1878</v>
      </c>
      <c r="O175" t="str">
        <f>customer_bikes__3[[#This Row],[PLATE_NUMBER]]</f>
        <v/>
      </c>
      <c r="P175" t="str">
        <f>customer_bikes__3[[#This Row],[BILLING_TYPE]]</f>
        <v>paid</v>
      </c>
      <c r="Q175" t="str">
        <f>customer_bikes__3[[#This Row],[LEASING_PRICE]]</f>
        <v>0</v>
      </c>
      <c r="R175">
        <f>customer_bikes__3[[#This Row],[SOLD_PRICE]]</f>
        <v>2974</v>
      </c>
      <c r="S175" t="str">
        <f>customer_bikes__3[[#This Row],[STATUS]]</f>
        <v>OK</v>
      </c>
      <c r="T175" t="str">
        <f>customer_bikes__3[[#This Row],[INSURANCE]]</f>
        <v>N</v>
      </c>
      <c r="U175">
        <f>customer_bikes__3[[#This Row],[INSURANCE_INDIVIDUAL]]</f>
        <v>0</v>
      </c>
      <c r="V175">
        <f>customer_bikes__3[[#This Row],[INSURANCE_CIVIL_RESPONSIBILITY]]</f>
        <v>0</v>
      </c>
      <c r="W175" t="str">
        <f>customer_bikes__3[[#This Row],[INSURANCE_CIVIL_RESPONSIBILITY_CONTRACT]]</f>
        <v>NULL</v>
      </c>
      <c r="X175">
        <f>customer_bikes__3[[#This Row],[BIKE_PRICE]]</f>
        <v>2041.8</v>
      </c>
      <c r="Y175" t="str">
        <f>customer_bikes__3[[#This Row],[BIKE_BUYING_DATE]]</f>
        <v>2021-01-26</v>
      </c>
      <c r="Z175">
        <f>customer_bikes__3[[#This Row],[BILLING_GROUP]]</f>
        <v>1</v>
      </c>
      <c r="AA175" t="str">
        <f>customer_bikes__3[[#This Row],[GPS_ID]]</f>
        <v>-</v>
      </c>
      <c r="AB175" t="str">
        <f>customer_bikes__3[[#This Row],[LOCALISATION]]</f>
        <v>KAMEO</v>
      </c>
      <c r="AC175" t="str">
        <f>customer_bikes__3[[#This Row],[COMMENT_BILLING]]</f>
        <v>NULL</v>
      </c>
      <c r="AD175" t="str">
        <f>customer_bikes__3[[#This Row],[ADDRESS]]</f>
        <v>NULL</v>
      </c>
      <c r="AE175" t="str">
        <f>customer_bikes__3[[#This Row],[DISPLAY_GROUP]]</f>
        <v>1generic</v>
      </c>
      <c r="AG175">
        <f>customer_bikes__3[[#This Row],[TYPE]]</f>
        <v>528</v>
      </c>
      <c r="AH175">
        <f>customer_bikes__3[[#This Row],[ID_1]]</f>
        <v>765</v>
      </c>
      <c r="AI175" s="2">
        <f>customer_bikes__3[[#This Row],[HEU_MAJ]]</f>
        <v>44582.430034722223</v>
      </c>
      <c r="AJ175" s="2">
        <f>customer_bikes__3[[#This Row],[HEU_MAJ]]</f>
        <v>44582.430034722223</v>
      </c>
    </row>
    <row r="176" spans="1:36" x14ac:dyDescent="0.25">
      <c r="A176">
        <f>customer_bikes__3[[#This Row],[ID]]</f>
        <v>629</v>
      </c>
      <c r="B176" t="str">
        <f>customer_bikes__3[[#This Row],[FRAME_NUMBER]]</f>
        <v/>
      </c>
      <c r="C176" t="str">
        <f>customer_bikes__3[[#This Row],[SIZE]]</f>
        <v>M</v>
      </c>
      <c r="D176" t="str">
        <f>customer_bikes__3[[#This Row],[COLOR]]</f>
        <v>Noir</v>
      </c>
      <c r="E176" t="str">
        <f>customer_bikes__3[[#This Row],[CONTRACT_TYPE]]</f>
        <v>selling</v>
      </c>
      <c r="F176" t="str">
        <f>customer_bikes__3[[#This Row],[CONTRACT_START]]</f>
        <v>2022-01-10</v>
      </c>
      <c r="G176" t="str">
        <f>customer_bikes__3[[#This Row],[CONTRACT_END]]</f>
        <v>NULL</v>
      </c>
      <c r="H176" t="str">
        <f>customer_bikes__3[[#This Row],[ESTIMATED_DELIVERY_DATE]]</f>
        <v>2021-10-22</v>
      </c>
      <c r="I176" t="str">
        <f>customer_bikes__3[[#This Row],[DELIVERY_DATE]]</f>
        <v>2021-12-03</v>
      </c>
      <c r="J176" t="str">
        <f>customer_bikes__3[[#This Row],[SELLING_DATE]]</f>
        <v>2022-01-10</v>
      </c>
      <c r="K176" t="str">
        <f>customer_bikes__3[[#This Row],[MODEL]]</f>
        <v>eAdventure 12,8</v>
      </c>
      <c r="L176" t="str">
        <f>customer_bikes__3[[#This Row],[FRAME_REFERENCE]]</f>
        <v>-21W28H510536</v>
      </c>
      <c r="M176" t="str">
        <f>customer_bikes__3[[#This Row],[BIKE_KEY_REFERENCE]]</f>
        <v/>
      </c>
      <c r="N176" t="str">
        <f>customer_bikes__3[[#This Row],[LOCKER_REFERENCE]]</f>
        <v>T82 3779</v>
      </c>
      <c r="O176" t="str">
        <f>customer_bikes__3[[#This Row],[PLATE_NUMBER]]</f>
        <v/>
      </c>
      <c r="P176" t="str">
        <f>customer_bikes__3[[#This Row],[BILLING_TYPE]]</f>
        <v>paid</v>
      </c>
      <c r="Q176" t="str">
        <f>customer_bikes__3[[#This Row],[LEASING_PRICE]]</f>
        <v>0</v>
      </c>
      <c r="R176">
        <f>customer_bikes__3[[#This Row],[SOLD_PRICE]]</f>
        <v>2974</v>
      </c>
      <c r="S176" t="str">
        <f>customer_bikes__3[[#This Row],[STATUS]]</f>
        <v>OK</v>
      </c>
      <c r="T176" t="str">
        <f>customer_bikes__3[[#This Row],[INSURANCE]]</f>
        <v>N</v>
      </c>
      <c r="U176">
        <f>customer_bikes__3[[#This Row],[INSURANCE_INDIVIDUAL]]</f>
        <v>0</v>
      </c>
      <c r="V176">
        <f>customer_bikes__3[[#This Row],[INSURANCE_CIVIL_RESPONSIBILITY]]</f>
        <v>0</v>
      </c>
      <c r="W176" t="str">
        <f>customer_bikes__3[[#This Row],[INSURANCE_CIVIL_RESPONSIBILITY_CONTRACT]]</f>
        <v>NULL</v>
      </c>
      <c r="X176">
        <f>customer_bikes__3[[#This Row],[BIKE_PRICE]]</f>
        <v>2041.8</v>
      </c>
      <c r="Y176" t="str">
        <f>customer_bikes__3[[#This Row],[BIKE_BUYING_DATE]]</f>
        <v>2021-01-26</v>
      </c>
      <c r="Z176">
        <f>customer_bikes__3[[#This Row],[BILLING_GROUP]]</f>
        <v>1</v>
      </c>
      <c r="AA176" t="str">
        <f>customer_bikes__3[[#This Row],[GPS_ID]]</f>
        <v>-</v>
      </c>
      <c r="AB176" t="str">
        <f>customer_bikes__3[[#This Row],[LOCALISATION]]</f>
        <v>NULL</v>
      </c>
      <c r="AC176" t="str">
        <f>customer_bikes__3[[#This Row],[COMMENT_BILLING]]</f>
        <v>NULL</v>
      </c>
      <c r="AD176" t="str">
        <f>customer_bikes__3[[#This Row],[ADDRESS]]</f>
        <v>NULL</v>
      </c>
      <c r="AE176" t="str">
        <f>customer_bikes__3[[#This Row],[DISPLAY_GROUP]]</f>
        <v>1generic</v>
      </c>
      <c r="AG176">
        <f>customer_bikes__3[[#This Row],[TYPE]]</f>
        <v>528</v>
      </c>
      <c r="AH176">
        <f>customer_bikes__3[[#This Row],[ID_1]]</f>
        <v>752</v>
      </c>
      <c r="AI176" s="2">
        <f>customer_bikes__3[[#This Row],[HEU_MAJ]]</f>
        <v>44571.515266203707</v>
      </c>
      <c r="AJ176" s="2">
        <f>customer_bikes__3[[#This Row],[HEU_MAJ]]</f>
        <v>44571.515266203707</v>
      </c>
    </row>
    <row r="177" spans="1:36" x14ac:dyDescent="0.25">
      <c r="A177">
        <f>customer_bikes__3[[#This Row],[ID]]</f>
        <v>630</v>
      </c>
      <c r="B177" t="str">
        <f>customer_bikes__3[[#This Row],[FRAME_NUMBER]]</f>
        <v/>
      </c>
      <c r="C177" t="str">
        <f>customer_bikes__3[[#This Row],[SIZE]]</f>
        <v>M</v>
      </c>
      <c r="D177" t="str">
        <f>customer_bikes__3[[#This Row],[COLOR]]</f>
        <v>Noir</v>
      </c>
      <c r="E177" t="str">
        <f>customer_bikes__3[[#This Row],[CONTRACT_TYPE]]</f>
        <v>stock</v>
      </c>
      <c r="F177" t="str">
        <f>customer_bikes__3[[#This Row],[CONTRACT_START]]</f>
        <v>NULL</v>
      </c>
      <c r="G177" t="str">
        <f>customer_bikes__3[[#This Row],[CONTRACT_END]]</f>
        <v>NULL</v>
      </c>
      <c r="H177" t="str">
        <f>customer_bikes__3[[#This Row],[ESTIMATED_DELIVERY_DATE]]</f>
        <v>2021-10-22</v>
      </c>
      <c r="I177" t="str">
        <f>customer_bikes__3[[#This Row],[DELIVERY_DATE]]</f>
        <v>2021-12-03</v>
      </c>
      <c r="J177" t="str">
        <f>customer_bikes__3[[#This Row],[SELLING_DATE]]</f>
        <v>NULL</v>
      </c>
      <c r="K177" t="str">
        <f>customer_bikes__3[[#This Row],[MODEL]]</f>
        <v>eAdventure 12,8</v>
      </c>
      <c r="L177" t="str">
        <f>customer_bikes__3[[#This Row],[FRAME_REFERENCE]]</f>
        <v>21W28H510514</v>
      </c>
      <c r="M177" t="str">
        <f>customer_bikes__3[[#This Row],[BIKE_KEY_REFERENCE]]</f>
        <v/>
      </c>
      <c r="N177" t="str">
        <f>customer_bikes__3[[#This Row],[LOCKER_REFERENCE]]</f>
        <v>-T82 1844</v>
      </c>
      <c r="O177" t="str">
        <f>customer_bikes__3[[#This Row],[PLATE_NUMBER]]</f>
        <v/>
      </c>
      <c r="P177" t="str">
        <f>customer_bikes__3[[#This Row],[BILLING_TYPE]]</f>
        <v>paid</v>
      </c>
      <c r="Q177" t="str">
        <f>customer_bikes__3[[#This Row],[LEASING_PRICE]]</f>
        <v>0</v>
      </c>
      <c r="R177">
        <f>customer_bikes__3[[#This Row],[SOLD_PRICE]]</f>
        <v>0</v>
      </c>
      <c r="S177" t="str">
        <f>customer_bikes__3[[#This Row],[STATUS]]</f>
        <v>OK</v>
      </c>
      <c r="T177" t="str">
        <f>customer_bikes__3[[#This Row],[INSURANCE]]</f>
        <v>N</v>
      </c>
      <c r="U177">
        <f>customer_bikes__3[[#This Row],[INSURANCE_INDIVIDUAL]]</f>
        <v>0</v>
      </c>
      <c r="V177">
        <f>customer_bikes__3[[#This Row],[INSURANCE_CIVIL_RESPONSIBILITY]]</f>
        <v>0</v>
      </c>
      <c r="W177" t="str">
        <f>customer_bikes__3[[#This Row],[INSURANCE_CIVIL_RESPONSIBILITY_CONTRACT]]</f>
        <v>NULL</v>
      </c>
      <c r="X177">
        <f>customer_bikes__3[[#This Row],[BIKE_PRICE]]</f>
        <v>2041.8</v>
      </c>
      <c r="Y177" t="str">
        <f>customer_bikes__3[[#This Row],[BIKE_BUYING_DATE]]</f>
        <v>2021-01-26</v>
      </c>
      <c r="Z177">
        <f>customer_bikes__3[[#This Row],[BILLING_GROUP]]</f>
        <v>1</v>
      </c>
      <c r="AA177" t="str">
        <f>customer_bikes__3[[#This Row],[GPS_ID]]</f>
        <v>-</v>
      </c>
      <c r="AB177" t="str">
        <f>customer_bikes__3[[#This Row],[LOCALISATION]]</f>
        <v>KAMEO</v>
      </c>
      <c r="AC177" t="str">
        <f>customer_bikes__3[[#This Row],[COMMENT_BILLING]]</f>
        <v>NULL</v>
      </c>
      <c r="AD177" t="str">
        <f>customer_bikes__3[[#This Row],[ADDRESS]]</f>
        <v>NULL</v>
      </c>
      <c r="AE177" t="str">
        <f>customer_bikes__3[[#This Row],[DISPLAY_GROUP]]</f>
        <v>1generic</v>
      </c>
      <c r="AG177">
        <f>customer_bikes__3[[#This Row],[TYPE]]</f>
        <v>528</v>
      </c>
      <c r="AH177">
        <f>customer_bikes__3[[#This Row],[ID_1]]</f>
        <v>12</v>
      </c>
      <c r="AI177" s="2">
        <f>customer_bikes__3[[#This Row],[HEU_MAJ]]</f>
        <v>44538.475127314814</v>
      </c>
      <c r="AJ177" s="2">
        <f>customer_bikes__3[[#This Row],[HEU_MAJ]]</f>
        <v>44538.475127314814</v>
      </c>
    </row>
    <row r="178" spans="1:36" x14ac:dyDescent="0.25">
      <c r="A178">
        <f>customer_bikes__3[[#This Row],[ID]]</f>
        <v>631</v>
      </c>
      <c r="B178" t="str">
        <f>customer_bikes__3[[#This Row],[FRAME_NUMBER]]</f>
        <v/>
      </c>
      <c r="C178" t="str">
        <f>customer_bikes__3[[#This Row],[SIZE]]</f>
        <v>M</v>
      </c>
      <c r="D178" t="str">
        <f>customer_bikes__3[[#This Row],[COLOR]]</f>
        <v>Rouge/ Noir mat</v>
      </c>
      <c r="E178" t="str">
        <f>customer_bikes__3[[#This Row],[CONTRACT_TYPE]]</f>
        <v>stock</v>
      </c>
      <c r="F178" t="str">
        <f>customer_bikes__3[[#This Row],[CONTRACT_START]]</f>
        <v>NULL</v>
      </c>
      <c r="G178" t="str">
        <f>customer_bikes__3[[#This Row],[CONTRACT_END]]</f>
        <v>NULL</v>
      </c>
      <c r="H178" t="str">
        <f>customer_bikes__3[[#This Row],[ESTIMATED_DELIVERY_DATE]]</f>
        <v>0000-00-00</v>
      </c>
      <c r="I178" t="str">
        <f>customer_bikes__3[[#This Row],[DELIVERY_DATE]]</f>
        <v>2021-03-03</v>
      </c>
      <c r="J178" t="str">
        <f>customer_bikes__3[[#This Row],[SELLING_DATE]]</f>
        <v>NULL</v>
      </c>
      <c r="K178" t="str">
        <f>customer_bikes__3[[#This Row],[MODEL]]</f>
        <v>Cairon T 200</v>
      </c>
      <c r="L178" t="str">
        <f>customer_bikes__3[[#This Row],[FRAME_REFERENCE]]</f>
        <v>CCR21000010206</v>
      </c>
      <c r="M178" t="str">
        <f>customer_bikes__3[[#This Row],[BIKE_KEY_REFERENCE]]</f>
        <v>NULL</v>
      </c>
      <c r="N178" t="str">
        <f>customer_bikes__3[[#This Row],[LOCKER_REFERENCE]]</f>
        <v>-</v>
      </c>
      <c r="O178" t="str">
        <f>customer_bikes__3[[#This Row],[PLATE_NUMBER]]</f>
        <v>NULL</v>
      </c>
      <c r="P178" t="str">
        <f>customer_bikes__3[[#This Row],[BILLING_TYPE]]</f>
        <v>paid</v>
      </c>
      <c r="Q178" t="str">
        <f>customer_bikes__3[[#This Row],[LEASING_PRICE]]</f>
        <v>NULL</v>
      </c>
      <c r="R178">
        <f>customer_bikes__3[[#This Row],[SOLD_PRICE]]</f>
        <v>0</v>
      </c>
      <c r="S178" t="str">
        <f>customer_bikes__3[[#This Row],[STATUS]]</f>
        <v>OK</v>
      </c>
      <c r="T178" t="str">
        <f>customer_bikes__3[[#This Row],[INSURANCE]]</f>
        <v>N</v>
      </c>
      <c r="U178">
        <f>customer_bikes__3[[#This Row],[INSURANCE_INDIVIDUAL]]</f>
        <v>0</v>
      </c>
      <c r="V178">
        <f>customer_bikes__3[[#This Row],[INSURANCE_CIVIL_RESPONSIBILITY]]</f>
        <v>0</v>
      </c>
      <c r="W178" t="str">
        <f>customer_bikes__3[[#This Row],[INSURANCE_CIVIL_RESPONSIBILITY_CONTRACT]]</f>
        <v>NULL</v>
      </c>
      <c r="X178">
        <f>customer_bikes__3[[#This Row],[BIKE_PRICE]]</f>
        <v>1618.11</v>
      </c>
      <c r="Y178" t="str">
        <f>customer_bikes__3[[#This Row],[BIKE_BUYING_DATE]]</f>
        <v>2020-09-30</v>
      </c>
      <c r="Z178">
        <f>customer_bikes__3[[#This Row],[BILLING_GROUP]]</f>
        <v>1</v>
      </c>
      <c r="AA178" t="str">
        <f>customer_bikes__3[[#This Row],[GPS_ID]]</f>
        <v>NULL</v>
      </c>
      <c r="AB178" t="str">
        <f>customer_bikes__3[[#This Row],[LOCALISATION]]</f>
        <v>Sauveniere</v>
      </c>
      <c r="AC178" t="str">
        <f>customer_bikes__3[[#This Row],[COMMENT_BILLING]]</f>
        <v>NULL</v>
      </c>
      <c r="AD178" t="str">
        <f>customer_bikes__3[[#This Row],[ADDRESS]]</f>
        <v>NULL</v>
      </c>
      <c r="AE178" t="str">
        <f>customer_bikes__3[[#This Row],[DISPLAY_GROUP]]</f>
        <v>1generic</v>
      </c>
      <c r="AG178">
        <f>customer_bikes__3[[#This Row],[TYPE]]</f>
        <v>327</v>
      </c>
      <c r="AH178">
        <f>customer_bikes__3[[#This Row],[ID_1]]</f>
        <v>12</v>
      </c>
      <c r="AI178" s="2">
        <f>customer_bikes__3[[#This Row],[HEU_MAJ]]</f>
        <v>44259.431909722225</v>
      </c>
      <c r="AJ178" s="2">
        <f>customer_bikes__3[[#This Row],[HEU_MAJ]]</f>
        <v>44259.431909722225</v>
      </c>
    </row>
    <row r="179" spans="1:36" x14ac:dyDescent="0.25">
      <c r="A179">
        <f>customer_bikes__3[[#This Row],[ID]]</f>
        <v>632</v>
      </c>
      <c r="B179" t="str">
        <f>customer_bikes__3[[#This Row],[FRAME_NUMBER]]</f>
        <v/>
      </c>
      <c r="C179" t="str">
        <f>customer_bikes__3[[#This Row],[SIZE]]</f>
        <v>M</v>
      </c>
      <c r="D179" t="str">
        <f>customer_bikes__3[[#This Row],[COLOR]]</f>
        <v>Rouge/ Noir mat</v>
      </c>
      <c r="E179" t="str">
        <f>customer_bikes__3[[#This Row],[CONTRACT_TYPE]]</f>
        <v>stock</v>
      </c>
      <c r="F179" t="str">
        <f>customer_bikes__3[[#This Row],[CONTRACT_START]]</f>
        <v>NULL</v>
      </c>
      <c r="G179" t="str">
        <f>customer_bikes__3[[#This Row],[CONTRACT_END]]</f>
        <v>NULL</v>
      </c>
      <c r="H179" t="str">
        <f>customer_bikes__3[[#This Row],[ESTIMATED_DELIVERY_DATE]]</f>
        <v>0000-00-00</v>
      </c>
      <c r="I179" t="str">
        <f>customer_bikes__3[[#This Row],[DELIVERY_DATE]]</f>
        <v>2021-03-03</v>
      </c>
      <c r="J179" t="str">
        <f>customer_bikes__3[[#This Row],[SELLING_DATE]]</f>
        <v>NULL</v>
      </c>
      <c r="K179" t="str">
        <f>customer_bikes__3[[#This Row],[MODEL]]</f>
        <v>Cairon T 200</v>
      </c>
      <c r="L179" t="str">
        <f>customer_bikes__3[[#This Row],[FRAME_REFERENCE]]</f>
        <v>CCR21000010155</v>
      </c>
      <c r="M179" t="str">
        <f>customer_bikes__3[[#This Row],[BIKE_KEY_REFERENCE]]</f>
        <v>NULL</v>
      </c>
      <c r="N179" t="str">
        <f>customer_bikes__3[[#This Row],[LOCKER_REFERENCE]]</f>
        <v>-</v>
      </c>
      <c r="O179" t="str">
        <f>customer_bikes__3[[#This Row],[PLATE_NUMBER]]</f>
        <v>NULL</v>
      </c>
      <c r="P179" t="str">
        <f>customer_bikes__3[[#This Row],[BILLING_TYPE]]</f>
        <v>paid</v>
      </c>
      <c r="Q179" t="str">
        <f>customer_bikes__3[[#This Row],[LEASING_PRICE]]</f>
        <v>NULL</v>
      </c>
      <c r="R179">
        <f>customer_bikes__3[[#This Row],[SOLD_PRICE]]</f>
        <v>0</v>
      </c>
      <c r="S179" t="str">
        <f>customer_bikes__3[[#This Row],[STATUS]]</f>
        <v>OK</v>
      </c>
      <c r="T179" t="str">
        <f>customer_bikes__3[[#This Row],[INSURANCE]]</f>
        <v>N</v>
      </c>
      <c r="U179">
        <f>customer_bikes__3[[#This Row],[INSURANCE_INDIVIDUAL]]</f>
        <v>0</v>
      </c>
      <c r="V179">
        <f>customer_bikes__3[[#This Row],[INSURANCE_CIVIL_RESPONSIBILITY]]</f>
        <v>0</v>
      </c>
      <c r="W179" t="str">
        <f>customer_bikes__3[[#This Row],[INSURANCE_CIVIL_RESPONSIBILITY_CONTRACT]]</f>
        <v>NULL</v>
      </c>
      <c r="X179">
        <f>customer_bikes__3[[#This Row],[BIKE_PRICE]]</f>
        <v>1618.11</v>
      </c>
      <c r="Y179" t="str">
        <f>customer_bikes__3[[#This Row],[BIKE_BUYING_DATE]]</f>
        <v>2020-09-30</v>
      </c>
      <c r="Z179">
        <f>customer_bikes__3[[#This Row],[BILLING_GROUP]]</f>
        <v>1</v>
      </c>
      <c r="AA179" t="str">
        <f>customer_bikes__3[[#This Row],[GPS_ID]]</f>
        <v>NULL</v>
      </c>
      <c r="AB179" t="str">
        <f>customer_bikes__3[[#This Row],[LOCALISATION]]</f>
        <v>Sauveniere</v>
      </c>
      <c r="AC179" t="str">
        <f>customer_bikes__3[[#This Row],[COMMENT_BILLING]]</f>
        <v>NULL</v>
      </c>
      <c r="AD179" t="str">
        <f>customer_bikes__3[[#This Row],[ADDRESS]]</f>
        <v>NULL</v>
      </c>
      <c r="AE179" t="str">
        <f>customer_bikes__3[[#This Row],[DISPLAY_GROUP]]</f>
        <v>1generic</v>
      </c>
      <c r="AG179">
        <f>customer_bikes__3[[#This Row],[TYPE]]</f>
        <v>327</v>
      </c>
      <c r="AH179">
        <f>customer_bikes__3[[#This Row],[ID_1]]</f>
        <v>12</v>
      </c>
      <c r="AI179" s="2">
        <f>customer_bikes__3[[#This Row],[HEU_MAJ]]</f>
        <v>44259.432106481479</v>
      </c>
      <c r="AJ179" s="2">
        <f>customer_bikes__3[[#This Row],[HEU_MAJ]]</f>
        <v>44259.432106481479</v>
      </c>
    </row>
    <row r="180" spans="1:36" x14ac:dyDescent="0.25">
      <c r="A180">
        <f>customer_bikes__3[[#This Row],[ID]]</f>
        <v>633</v>
      </c>
      <c r="B180" t="str">
        <f>customer_bikes__3[[#This Row],[FRAME_NUMBER]]</f>
        <v/>
      </c>
      <c r="C180" t="str">
        <f>customer_bikes__3[[#This Row],[SIZE]]</f>
        <v>M</v>
      </c>
      <c r="D180" t="str">
        <f>customer_bikes__3[[#This Row],[COLOR]]</f>
        <v>Rouge/ Noir mat</v>
      </c>
      <c r="E180" t="str">
        <f>customer_bikes__3[[#This Row],[CONTRACT_TYPE]]</f>
        <v>stolen</v>
      </c>
      <c r="F180" t="str">
        <f>customer_bikes__3[[#This Row],[CONTRACT_START]]</f>
        <v>2021-10-30</v>
      </c>
      <c r="G180" t="str">
        <f>customer_bikes__3[[#This Row],[CONTRACT_END]]</f>
        <v>NULL</v>
      </c>
      <c r="H180" t="str">
        <f>customer_bikes__3[[#This Row],[ESTIMATED_DELIVERY_DATE]]</f>
        <v>0000-00-00</v>
      </c>
      <c r="I180" t="str">
        <f>customer_bikes__3[[#This Row],[DELIVERY_DATE]]</f>
        <v>2021-03-03</v>
      </c>
      <c r="J180" t="str">
        <f>customer_bikes__3[[#This Row],[SELLING_DATE]]</f>
        <v>NULL</v>
      </c>
      <c r="K180" t="str">
        <f>customer_bikes__3[[#This Row],[MODEL]]</f>
        <v>Cairon T 200</v>
      </c>
      <c r="L180" t="str">
        <f>customer_bikes__3[[#This Row],[FRAME_REFERENCE]]</f>
        <v>CCR21000010145</v>
      </c>
      <c r="M180" t="str">
        <f>customer_bikes__3[[#This Row],[BIKE_KEY_REFERENCE]]</f>
        <v/>
      </c>
      <c r="N180" t="str">
        <f>customer_bikes__3[[#This Row],[LOCKER_REFERENCE]]</f>
        <v>-</v>
      </c>
      <c r="O180" t="str">
        <f>customer_bikes__3[[#This Row],[PLATE_NUMBER]]</f>
        <v/>
      </c>
      <c r="P180" t="str">
        <f>customer_bikes__3[[#This Row],[BILLING_TYPE]]</f>
        <v>paid</v>
      </c>
      <c r="Q180" t="str">
        <f>customer_bikes__3[[#This Row],[LEASING_PRICE]]</f>
        <v>0</v>
      </c>
      <c r="R180">
        <f>customer_bikes__3[[#This Row],[SOLD_PRICE]]</f>
        <v>1703.9</v>
      </c>
      <c r="S180" t="str">
        <f>customer_bikes__3[[#This Row],[STATUS]]</f>
        <v>OK</v>
      </c>
      <c r="T180" t="str">
        <f>customer_bikes__3[[#This Row],[INSURANCE]]</f>
        <v>N</v>
      </c>
      <c r="U180">
        <f>customer_bikes__3[[#This Row],[INSURANCE_INDIVIDUAL]]</f>
        <v>0</v>
      </c>
      <c r="V180">
        <f>customer_bikes__3[[#This Row],[INSURANCE_CIVIL_RESPONSIBILITY]]</f>
        <v>0</v>
      </c>
      <c r="W180" t="str">
        <f>customer_bikes__3[[#This Row],[INSURANCE_CIVIL_RESPONSIBILITY_CONTRACT]]</f>
        <v>NULL</v>
      </c>
      <c r="X180">
        <f>customer_bikes__3[[#This Row],[BIKE_PRICE]]</f>
        <v>1618.11</v>
      </c>
      <c r="Y180" t="str">
        <f>customer_bikes__3[[#This Row],[BIKE_BUYING_DATE]]</f>
        <v>2020-09-30</v>
      </c>
      <c r="Z180">
        <f>customer_bikes__3[[#This Row],[BILLING_GROUP]]</f>
        <v>1</v>
      </c>
      <c r="AA180" t="str">
        <f>customer_bikes__3[[#This Row],[GPS_ID]]</f>
        <v/>
      </c>
      <c r="AB180" t="str">
        <f>customer_bikes__3[[#This Row],[LOCALISATION]]</f>
        <v>NULL</v>
      </c>
      <c r="AC180" t="str">
        <f>customer_bikes__3[[#This Row],[COMMENT_BILLING]]</f>
        <v>NULL</v>
      </c>
      <c r="AD180" t="str">
        <f>customer_bikes__3[[#This Row],[ADDRESS]]</f>
        <v>NULL</v>
      </c>
      <c r="AE180" t="str">
        <f>customer_bikes__3[[#This Row],[DISPLAY_GROUP]]</f>
        <v>1generic</v>
      </c>
      <c r="AG180">
        <f>customer_bikes__3[[#This Row],[TYPE]]</f>
        <v>327</v>
      </c>
      <c r="AH180">
        <f>customer_bikes__3[[#This Row],[ID_1]]</f>
        <v>12</v>
      </c>
      <c r="AI180" s="2">
        <f>customer_bikes__3[[#This Row],[HEU_MAJ]]</f>
        <v>44502.389826388891</v>
      </c>
      <c r="AJ180" s="2">
        <f>customer_bikes__3[[#This Row],[HEU_MAJ]]</f>
        <v>44502.389826388891</v>
      </c>
    </row>
    <row r="181" spans="1:36" x14ac:dyDescent="0.25">
      <c r="A181">
        <f>customer_bikes__3[[#This Row],[ID]]</f>
        <v>638</v>
      </c>
      <c r="B181" t="str">
        <f>customer_bikes__3[[#This Row],[FRAME_NUMBER]]</f>
        <v/>
      </c>
      <c r="C181" t="str">
        <f>customer_bikes__3[[#This Row],[SIZE]]</f>
        <v>M</v>
      </c>
      <c r="D181" t="str">
        <f>customer_bikes__3[[#This Row],[COLOR]]</f>
        <v>Rouge</v>
      </c>
      <c r="E181" t="str">
        <f>customer_bikes__3[[#This Row],[CONTRACT_TYPE]]</f>
        <v>selling</v>
      </c>
      <c r="F181" t="str">
        <f>customer_bikes__3[[#This Row],[CONTRACT_START]]</f>
        <v>NULL</v>
      </c>
      <c r="G181" t="str">
        <f>customer_bikes__3[[#This Row],[CONTRACT_END]]</f>
        <v>NULL</v>
      </c>
      <c r="H181" t="str">
        <f>customer_bikes__3[[#This Row],[ESTIMATED_DELIVERY_DATE]]</f>
        <v>0000-00-00</v>
      </c>
      <c r="I181" t="str">
        <f>customer_bikes__3[[#This Row],[DELIVERY_DATE]]</f>
        <v>2021-03-03</v>
      </c>
      <c r="J181" t="str">
        <f>customer_bikes__3[[#This Row],[SELLING_DATE]]</f>
        <v>2021-08-05</v>
      </c>
      <c r="K181" t="str">
        <f>customer_bikes__3[[#This Row],[MODEL]]</f>
        <v>eUrban 11,8</v>
      </c>
      <c r="L181" t="str">
        <f>customer_bikes__3[[#This Row],[FRAME_REFERENCE]]</f>
        <v>HHB01102003</v>
      </c>
      <c r="M181" t="str">
        <f>customer_bikes__3[[#This Row],[BIKE_KEY_REFERENCE]]</f>
        <v>ABUS 513651</v>
      </c>
      <c r="N181" t="str">
        <f>customer_bikes__3[[#This Row],[LOCKER_REFERENCE]]</f>
        <v>ABUS T82 2915</v>
      </c>
      <c r="O181" t="str">
        <f>customer_bikes__3[[#This Row],[PLATE_NUMBER]]</f>
        <v/>
      </c>
      <c r="P181" t="str">
        <f>customer_bikes__3[[#This Row],[BILLING_TYPE]]</f>
        <v>monthly</v>
      </c>
      <c r="Q181" t="str">
        <f>customer_bikes__3[[#This Row],[LEASING_PRICE]]</f>
        <v>0</v>
      </c>
      <c r="R181">
        <f>customer_bikes__3[[#This Row],[SOLD_PRICE]]</f>
        <v>2891</v>
      </c>
      <c r="S181" t="str">
        <f>customer_bikes__3[[#This Row],[STATUS]]</f>
        <v>OK</v>
      </c>
      <c r="T181" t="str">
        <f>customer_bikes__3[[#This Row],[INSURANCE]]</f>
        <v>N</v>
      </c>
      <c r="U181">
        <f>customer_bikes__3[[#This Row],[INSURANCE_INDIVIDUAL]]</f>
        <v>0</v>
      </c>
      <c r="V181">
        <f>customer_bikes__3[[#This Row],[INSURANCE_CIVIL_RESPONSIBILITY]]</f>
        <v>0</v>
      </c>
      <c r="W181" t="str">
        <f>customer_bikes__3[[#This Row],[INSURANCE_CIVIL_RESPONSIBILITY_CONTRACT]]</f>
        <v>NULL</v>
      </c>
      <c r="X181">
        <f>customer_bikes__3[[#This Row],[BIKE_PRICE]]</f>
        <v>2330</v>
      </c>
      <c r="Y181" t="str">
        <f>customer_bikes__3[[#This Row],[BIKE_BUYING_DATE]]</f>
        <v>2020-09-30</v>
      </c>
      <c r="Z181">
        <f>customer_bikes__3[[#This Row],[BILLING_GROUP]]</f>
        <v>1</v>
      </c>
      <c r="AA181" t="str">
        <f>customer_bikes__3[[#This Row],[GPS_ID]]</f>
        <v/>
      </c>
      <c r="AB181" t="str">
        <f>customer_bikes__3[[#This Row],[LOCALISATION]]</f>
        <v>NULL</v>
      </c>
      <c r="AC181" t="str">
        <f>customer_bikes__3[[#This Row],[COMMENT_BILLING]]</f>
        <v>NULL</v>
      </c>
      <c r="AD181" t="str">
        <f>customer_bikes__3[[#This Row],[ADDRESS]]</f>
        <v>NULL</v>
      </c>
      <c r="AE181" t="str">
        <f>customer_bikes__3[[#This Row],[DISPLAY_GROUP]]</f>
        <v>1generic</v>
      </c>
      <c r="AG181">
        <f>customer_bikes__3[[#This Row],[TYPE]]</f>
        <v>243</v>
      </c>
      <c r="AH181">
        <f>customer_bikes__3[[#This Row],[ID_1]]</f>
        <v>420</v>
      </c>
      <c r="AI181" s="2">
        <f>customer_bikes__3[[#This Row],[HEU_MAJ]]</f>
        <v>44413.41851851852</v>
      </c>
      <c r="AJ181" s="2">
        <f>customer_bikes__3[[#This Row],[HEU_MAJ]]</f>
        <v>44413.41851851852</v>
      </c>
    </row>
    <row r="182" spans="1:36" x14ac:dyDescent="0.25">
      <c r="A182">
        <f>customer_bikes__3[[#This Row],[ID]]</f>
        <v>640</v>
      </c>
      <c r="B182" t="str">
        <f>customer_bikes__3[[#This Row],[FRAME_NUMBER]]</f>
        <v/>
      </c>
      <c r="C182" t="str">
        <f>customer_bikes__3[[#This Row],[SIZE]]</f>
        <v>L</v>
      </c>
      <c r="D182" t="str">
        <f>customer_bikes__3[[#This Row],[COLOR]]</f>
        <v>Noir</v>
      </c>
      <c r="E182" t="str">
        <f>customer_bikes__3[[#This Row],[CONTRACT_TYPE]]</f>
        <v>stock</v>
      </c>
      <c r="F182" t="str">
        <f>customer_bikes__3[[#This Row],[CONTRACT_START]]</f>
        <v>NULL</v>
      </c>
      <c r="G182" t="str">
        <f>customer_bikes__3[[#This Row],[CONTRACT_END]]</f>
        <v>NULL</v>
      </c>
      <c r="H182" t="str">
        <f>customer_bikes__3[[#This Row],[ESTIMATED_DELIVERY_DATE]]</f>
        <v>0000-00-00</v>
      </c>
      <c r="I182" t="str">
        <f>customer_bikes__3[[#This Row],[DELIVERY_DATE]]</f>
        <v>2021-03-03</v>
      </c>
      <c r="J182" t="str">
        <f>customer_bikes__3[[#This Row],[SELLING_DATE]]</f>
        <v>NULL</v>
      </c>
      <c r="K182" t="str">
        <f>customer_bikes__3[[#This Row],[MODEL]]</f>
        <v>XD3 speed</v>
      </c>
      <c r="L182" t="str">
        <f>customer_bikes__3[[#This Row],[FRAME_REFERENCE]]</f>
        <v>-</v>
      </c>
      <c r="M182" t="str">
        <f>customer_bikes__3[[#This Row],[BIKE_KEY_REFERENCE]]</f>
        <v>NULL</v>
      </c>
      <c r="N182" t="str">
        <f>customer_bikes__3[[#This Row],[LOCKER_REFERENCE]]</f>
        <v>NULL</v>
      </c>
      <c r="O182" t="str">
        <f>customer_bikes__3[[#This Row],[PLATE_NUMBER]]</f>
        <v>NULL</v>
      </c>
      <c r="P182" t="str">
        <f>customer_bikes__3[[#This Row],[BILLING_TYPE]]</f>
        <v>paid</v>
      </c>
      <c r="Q182" t="str">
        <f>customer_bikes__3[[#This Row],[LEASING_PRICE]]</f>
        <v>NULL</v>
      </c>
      <c r="R182">
        <f>customer_bikes__3[[#This Row],[SOLD_PRICE]]</f>
        <v>0</v>
      </c>
      <c r="S182" t="str">
        <f>customer_bikes__3[[#This Row],[STATUS]]</f>
        <v>OK</v>
      </c>
      <c r="T182" t="str">
        <f>customer_bikes__3[[#This Row],[INSURANCE]]</f>
        <v>N</v>
      </c>
      <c r="U182">
        <f>customer_bikes__3[[#This Row],[INSURANCE_INDIVIDUAL]]</f>
        <v>0</v>
      </c>
      <c r="V182">
        <f>customer_bikes__3[[#This Row],[INSURANCE_CIVIL_RESPONSIBILITY]]</f>
        <v>0</v>
      </c>
      <c r="W182" t="str">
        <f>customer_bikes__3[[#This Row],[INSURANCE_CIVIL_RESPONSIBILITY_CONTRACT]]</f>
        <v>NULL</v>
      </c>
      <c r="X182">
        <f>customer_bikes__3[[#This Row],[BIKE_PRICE]]</f>
        <v>2775</v>
      </c>
      <c r="Y182" t="str">
        <f>customer_bikes__3[[#This Row],[BIKE_BUYING_DATE]]</f>
        <v>2021-02-01</v>
      </c>
      <c r="Z182">
        <f>customer_bikes__3[[#This Row],[BILLING_GROUP]]</f>
        <v>1</v>
      </c>
      <c r="AA182" t="str">
        <f>customer_bikes__3[[#This Row],[GPS_ID]]</f>
        <v>NULL</v>
      </c>
      <c r="AB182" t="str">
        <f>customer_bikes__3[[#This Row],[LOCALISATION]]</f>
        <v>Sauveniere</v>
      </c>
      <c r="AC182" t="str">
        <f>customer_bikes__3[[#This Row],[COMMENT_BILLING]]</f>
        <v>NULL</v>
      </c>
      <c r="AD182" t="str">
        <f>customer_bikes__3[[#This Row],[ADDRESS]]</f>
        <v>NULL</v>
      </c>
      <c r="AE182" t="str">
        <f>customer_bikes__3[[#This Row],[DISPLAY_GROUP]]</f>
        <v>1generic</v>
      </c>
      <c r="AG182">
        <f>customer_bikes__3[[#This Row],[TYPE]]</f>
        <v>53</v>
      </c>
      <c r="AH182">
        <f>customer_bikes__3[[#This Row],[ID_1]]</f>
        <v>12</v>
      </c>
      <c r="AI182" s="2">
        <f>customer_bikes__3[[#This Row],[HEU_MAJ]]</f>
        <v>44259.49527777778</v>
      </c>
      <c r="AJ182" s="2">
        <f>customer_bikes__3[[#This Row],[HEU_MAJ]]</f>
        <v>44259.49527777778</v>
      </c>
    </row>
    <row r="183" spans="1:36" x14ac:dyDescent="0.25">
      <c r="A183">
        <f>customer_bikes__3[[#This Row],[ID]]</f>
        <v>641</v>
      </c>
      <c r="B183" t="str">
        <f>customer_bikes__3[[#This Row],[FRAME_NUMBER]]</f>
        <v/>
      </c>
      <c r="C183" t="str">
        <f>customer_bikes__3[[#This Row],[SIZE]]</f>
        <v>L</v>
      </c>
      <c r="D183" t="str">
        <f>customer_bikes__3[[#This Row],[COLOR]]</f>
        <v>Noir</v>
      </c>
      <c r="E183" t="str">
        <f>customer_bikes__3[[#This Row],[CONTRACT_TYPE]]</f>
        <v>stock</v>
      </c>
      <c r="F183" t="str">
        <f>customer_bikes__3[[#This Row],[CONTRACT_START]]</f>
        <v>NULL</v>
      </c>
      <c r="G183" t="str">
        <f>customer_bikes__3[[#This Row],[CONTRACT_END]]</f>
        <v>NULL</v>
      </c>
      <c r="H183" t="str">
        <f>customer_bikes__3[[#This Row],[ESTIMATED_DELIVERY_DATE]]</f>
        <v>0000-00-00</v>
      </c>
      <c r="I183" t="str">
        <f>customer_bikes__3[[#This Row],[DELIVERY_DATE]]</f>
        <v>2021-03-03</v>
      </c>
      <c r="J183" t="str">
        <f>customer_bikes__3[[#This Row],[SELLING_DATE]]</f>
        <v>NULL</v>
      </c>
      <c r="K183" t="str">
        <f>customer_bikes__3[[#This Row],[MODEL]]</f>
        <v>XD3 speed</v>
      </c>
      <c r="L183" t="str">
        <f>customer_bikes__3[[#This Row],[FRAME_REFERENCE]]</f>
        <v>WEUHNF2BXKC03048</v>
      </c>
      <c r="M183" t="str">
        <f>customer_bikes__3[[#This Row],[BIKE_KEY_REFERENCE]]</f>
        <v>ABUS 361621</v>
      </c>
      <c r="N183" t="str">
        <f>customer_bikes__3[[#This Row],[LOCKER_REFERENCE]]</f>
        <v>ABUS 361621</v>
      </c>
      <c r="O183" t="str">
        <f>customer_bikes__3[[#This Row],[PLATE_NUMBER]]</f>
        <v>SPCT319</v>
      </c>
      <c r="P183" t="str">
        <f>customer_bikes__3[[#This Row],[BILLING_TYPE]]</f>
        <v>paid</v>
      </c>
      <c r="Q183" t="str">
        <f>customer_bikes__3[[#This Row],[LEASING_PRICE]]</f>
        <v>0</v>
      </c>
      <c r="R183">
        <f>customer_bikes__3[[#This Row],[SOLD_PRICE]]</f>
        <v>0</v>
      </c>
      <c r="S183" t="str">
        <f>customer_bikes__3[[#This Row],[STATUS]]</f>
        <v>OK</v>
      </c>
      <c r="T183" t="str">
        <f>customer_bikes__3[[#This Row],[INSURANCE]]</f>
        <v>N</v>
      </c>
      <c r="U183">
        <f>customer_bikes__3[[#This Row],[INSURANCE_INDIVIDUAL]]</f>
        <v>0</v>
      </c>
      <c r="V183">
        <f>customer_bikes__3[[#This Row],[INSURANCE_CIVIL_RESPONSIBILITY]]</f>
        <v>0</v>
      </c>
      <c r="W183" t="str">
        <f>customer_bikes__3[[#This Row],[INSURANCE_CIVIL_RESPONSIBILITY_CONTRACT]]</f>
        <v>NULL</v>
      </c>
      <c r="X183">
        <f>customer_bikes__3[[#This Row],[BIKE_PRICE]]</f>
        <v>2775</v>
      </c>
      <c r="Y183" t="str">
        <f>customer_bikes__3[[#This Row],[BIKE_BUYING_DATE]]</f>
        <v>2021-02-01</v>
      </c>
      <c r="Z183">
        <f>customer_bikes__3[[#This Row],[BILLING_GROUP]]</f>
        <v>1</v>
      </c>
      <c r="AA183" t="str">
        <f>customer_bikes__3[[#This Row],[GPS_ID]]</f>
        <v/>
      </c>
      <c r="AB183" t="str">
        <f>customer_bikes__3[[#This Row],[LOCALISATION]]</f>
        <v>KAMEO</v>
      </c>
      <c r="AC183" t="str">
        <f>customer_bikes__3[[#This Row],[COMMENT_BILLING]]</f>
        <v>NULL</v>
      </c>
      <c r="AD183" t="str">
        <f>customer_bikes__3[[#This Row],[ADDRESS]]</f>
        <v>NULL</v>
      </c>
      <c r="AE183" t="str">
        <f>customer_bikes__3[[#This Row],[DISPLAY_GROUP]]</f>
        <v>1generic</v>
      </c>
      <c r="AG183">
        <f>customer_bikes__3[[#This Row],[TYPE]]</f>
        <v>53</v>
      </c>
      <c r="AH183">
        <f>customer_bikes__3[[#This Row],[ID_1]]</f>
        <v>12</v>
      </c>
      <c r="AI183" s="2">
        <f>customer_bikes__3[[#This Row],[HEU_MAJ]]</f>
        <v>44589.682824074072</v>
      </c>
      <c r="AJ183" s="2">
        <f>customer_bikes__3[[#This Row],[HEU_MAJ]]</f>
        <v>44589.682824074072</v>
      </c>
    </row>
    <row r="184" spans="1:36" x14ac:dyDescent="0.25">
      <c r="A184">
        <f>customer_bikes__3[[#This Row],[ID]]</f>
        <v>647</v>
      </c>
      <c r="B184" t="str">
        <f>customer_bikes__3[[#This Row],[FRAME_NUMBER]]</f>
        <v/>
      </c>
      <c r="C184" t="str">
        <f>customer_bikes__3[[#This Row],[SIZE]]</f>
        <v>unique</v>
      </c>
      <c r="D184" t="str">
        <f>customer_bikes__3[[#This Row],[COLOR]]</f>
        <v>Bone grey</v>
      </c>
      <c r="E184" t="str">
        <f>customer_bikes__3[[#This Row],[CONTRACT_TYPE]]</f>
        <v>selling</v>
      </c>
      <c r="F184" t="str">
        <f>customer_bikes__3[[#This Row],[CONTRACT_START]]</f>
        <v>NULL</v>
      </c>
      <c r="G184" t="str">
        <f>customer_bikes__3[[#This Row],[CONTRACT_END]]</f>
        <v>NULL</v>
      </c>
      <c r="H184" t="str">
        <f>customer_bikes__3[[#This Row],[ESTIMATED_DELIVERY_DATE]]</f>
        <v>2021-06-01</v>
      </c>
      <c r="I184" t="str">
        <f>customer_bikes__3[[#This Row],[DELIVERY_DATE]]</f>
        <v>2021-09-10</v>
      </c>
      <c r="J184" t="str">
        <f>customer_bikes__3[[#This Row],[SELLING_DATE]]</f>
        <v>2021-11-18</v>
      </c>
      <c r="K184" t="str">
        <f>customer_bikes__3[[#This Row],[MODEL]]</f>
        <v>Boost E 10D performance CX</v>
      </c>
      <c r="L184" t="str">
        <f>customer_bikes__3[[#This Row],[FRAME_REFERENCE]]</f>
        <v>WNBK00448</v>
      </c>
      <c r="M184" t="str">
        <f>customer_bikes__3[[#This Row],[BIKE_KEY_REFERENCE]]</f>
        <v>344516</v>
      </c>
      <c r="N184" t="str">
        <f>customer_bikes__3[[#This Row],[LOCKER_REFERENCE]]</f>
        <v>5475</v>
      </c>
      <c r="O184" t="str">
        <f>customer_bikes__3[[#This Row],[PLATE_NUMBER]]</f>
        <v/>
      </c>
      <c r="P184" t="str">
        <f>customer_bikes__3[[#This Row],[BILLING_TYPE]]</f>
        <v>paid</v>
      </c>
      <c r="Q184" t="str">
        <f>customer_bikes__3[[#This Row],[LEASING_PRICE]]</f>
        <v>0</v>
      </c>
      <c r="R184">
        <f>customer_bikes__3[[#This Row],[SOLD_PRICE]]</f>
        <v>3635.54</v>
      </c>
      <c r="S184" t="str">
        <f>customer_bikes__3[[#This Row],[STATUS]]</f>
        <v>OK</v>
      </c>
      <c r="T184" t="str">
        <f>customer_bikes__3[[#This Row],[INSURANCE]]</f>
        <v>N</v>
      </c>
      <c r="U184">
        <f>customer_bikes__3[[#This Row],[INSURANCE_INDIVIDUAL]]</f>
        <v>0</v>
      </c>
      <c r="V184">
        <f>customer_bikes__3[[#This Row],[INSURANCE_CIVIL_RESPONSIBILITY]]</f>
        <v>0</v>
      </c>
      <c r="W184" t="str">
        <f>customer_bikes__3[[#This Row],[INSURANCE_CIVIL_RESPONSIBILITY_CONTRACT]]</f>
        <v>NULL</v>
      </c>
      <c r="X184">
        <f>customer_bikes__3[[#This Row],[BIKE_PRICE]]</f>
        <v>2587</v>
      </c>
      <c r="Y184" t="str">
        <f>customer_bikes__3[[#This Row],[BIKE_BUYING_DATE]]</f>
        <v>2021-03-12</v>
      </c>
      <c r="Z184">
        <f>customer_bikes__3[[#This Row],[BILLING_GROUP]]</f>
        <v>1</v>
      </c>
      <c r="AA184" t="str">
        <f>customer_bikes__3[[#This Row],[GPS_ID]]</f>
        <v/>
      </c>
      <c r="AB184" t="str">
        <f>customer_bikes__3[[#This Row],[LOCALISATION]]</f>
        <v>KAMEO</v>
      </c>
      <c r="AC184" t="str">
        <f>customer_bikes__3[[#This Row],[COMMENT_BILLING]]</f>
        <v>NULL</v>
      </c>
      <c r="AD184" t="str">
        <f>customer_bikes__3[[#This Row],[ADDRESS]]</f>
        <v>NULL</v>
      </c>
      <c r="AE184" t="str">
        <f>customer_bikes__3[[#This Row],[DISPLAY_GROUP]]</f>
        <v>1generic</v>
      </c>
      <c r="AG184">
        <f>customer_bikes__3[[#This Row],[TYPE]]</f>
        <v>622</v>
      </c>
      <c r="AH184">
        <f>customer_bikes__3[[#This Row],[ID_1]]</f>
        <v>691</v>
      </c>
      <c r="AI184" s="2">
        <f>customer_bikes__3[[#This Row],[HEU_MAJ]]</f>
        <v>44518.790138888886</v>
      </c>
      <c r="AJ184" s="2">
        <f>customer_bikes__3[[#This Row],[HEU_MAJ]]</f>
        <v>44518.790138888886</v>
      </c>
    </row>
    <row r="185" spans="1:36" x14ac:dyDescent="0.25">
      <c r="A185">
        <f>customer_bikes__3[[#This Row],[ID]]</f>
        <v>648</v>
      </c>
      <c r="B185" t="str">
        <f>customer_bikes__3[[#This Row],[FRAME_NUMBER]]</f>
        <v/>
      </c>
      <c r="C185" t="str">
        <f>customer_bikes__3[[#This Row],[SIZE]]</f>
        <v>unique</v>
      </c>
      <c r="D185" t="str">
        <f>customer_bikes__3[[#This Row],[COLOR]]</f>
        <v>Bone grey</v>
      </c>
      <c r="E185" t="str">
        <f>customer_bikes__3[[#This Row],[CONTRACT_TYPE]]</f>
        <v>stock</v>
      </c>
      <c r="F185" t="str">
        <f>customer_bikes__3[[#This Row],[CONTRACT_START]]</f>
        <v>NULL</v>
      </c>
      <c r="G185" t="str">
        <f>customer_bikes__3[[#This Row],[CONTRACT_END]]</f>
        <v>NULL</v>
      </c>
      <c r="H185" t="str">
        <f>customer_bikes__3[[#This Row],[ESTIMATED_DELIVERY_DATE]]</f>
        <v>2021-06-01</v>
      </c>
      <c r="I185" t="str">
        <f>customer_bikes__3[[#This Row],[DELIVERY_DATE]]</f>
        <v>2021-03-01</v>
      </c>
      <c r="J185" t="str">
        <f>customer_bikes__3[[#This Row],[SELLING_DATE]]</f>
        <v>NULL</v>
      </c>
      <c r="K185" t="str">
        <f>customer_bikes__3[[#This Row],[MODEL]]</f>
        <v xml:space="preserve">Boost E 10D performance </v>
      </c>
      <c r="L185" t="str">
        <f>customer_bikes__3[[#This Row],[FRAME_REFERENCE]]</f>
        <v>A verifier : WNAB01127</v>
      </c>
      <c r="M185" t="str">
        <f>customer_bikes__3[[#This Row],[BIKE_KEY_REFERENCE]]</f>
        <v/>
      </c>
      <c r="N185" t="str">
        <f>customer_bikes__3[[#This Row],[LOCKER_REFERENCE]]</f>
        <v/>
      </c>
      <c r="O185" t="str">
        <f>customer_bikes__3[[#This Row],[PLATE_NUMBER]]</f>
        <v/>
      </c>
      <c r="P185" t="str">
        <f>customer_bikes__3[[#This Row],[BILLING_TYPE]]</f>
        <v>paid</v>
      </c>
      <c r="Q185" t="str">
        <f>customer_bikes__3[[#This Row],[LEASING_PRICE]]</f>
        <v>0</v>
      </c>
      <c r="R185">
        <f>customer_bikes__3[[#This Row],[SOLD_PRICE]]</f>
        <v>0</v>
      </c>
      <c r="S185" t="str">
        <f>customer_bikes__3[[#This Row],[STATUS]]</f>
        <v>OK</v>
      </c>
      <c r="T185" t="str">
        <f>customer_bikes__3[[#This Row],[INSURANCE]]</f>
        <v>N</v>
      </c>
      <c r="U185">
        <f>customer_bikes__3[[#This Row],[INSURANCE_INDIVIDUAL]]</f>
        <v>0</v>
      </c>
      <c r="V185">
        <f>customer_bikes__3[[#This Row],[INSURANCE_CIVIL_RESPONSIBILITY]]</f>
        <v>0</v>
      </c>
      <c r="W185" t="str">
        <f>customer_bikes__3[[#This Row],[INSURANCE_CIVIL_RESPONSIBILITY_CONTRACT]]</f>
        <v>NULL</v>
      </c>
      <c r="X185">
        <f>customer_bikes__3[[#This Row],[BIKE_PRICE]]</f>
        <v>2411.7600000000002</v>
      </c>
      <c r="Y185" t="str">
        <f>customer_bikes__3[[#This Row],[BIKE_BUYING_DATE]]</f>
        <v>2021-03-12</v>
      </c>
      <c r="Z185">
        <f>customer_bikes__3[[#This Row],[BILLING_GROUP]]</f>
        <v>1</v>
      </c>
      <c r="AA185" t="str">
        <f>customer_bikes__3[[#This Row],[GPS_ID]]</f>
        <v/>
      </c>
      <c r="AB185" t="str">
        <f>customer_bikes__3[[#This Row],[LOCALISATION]]</f>
        <v>Sauveniere</v>
      </c>
      <c r="AC185" t="str">
        <f>customer_bikes__3[[#This Row],[COMMENT_BILLING]]</f>
        <v>NULL</v>
      </c>
      <c r="AD185" t="str">
        <f>customer_bikes__3[[#This Row],[ADDRESS]]</f>
        <v>NULL</v>
      </c>
      <c r="AE185" t="str">
        <f>customer_bikes__3[[#This Row],[DISPLAY_GROUP]]</f>
        <v>1generic</v>
      </c>
      <c r="AG185">
        <f>customer_bikes__3[[#This Row],[TYPE]]</f>
        <v>226</v>
      </c>
      <c r="AH185">
        <f>customer_bikes__3[[#This Row],[ID_1]]</f>
        <v>12</v>
      </c>
      <c r="AI185" s="2">
        <f>customer_bikes__3[[#This Row],[HEU_MAJ]]</f>
        <v>44397.494363425925</v>
      </c>
      <c r="AJ185" s="2">
        <f>customer_bikes__3[[#This Row],[HEU_MAJ]]</f>
        <v>44397.494363425925</v>
      </c>
    </row>
    <row r="186" spans="1:36" x14ac:dyDescent="0.25">
      <c r="A186">
        <f>customer_bikes__3[[#This Row],[ID]]</f>
        <v>652</v>
      </c>
      <c r="B186" t="str">
        <f>customer_bikes__3[[#This Row],[FRAME_NUMBER]]</f>
        <v/>
      </c>
      <c r="C186" t="str">
        <f>customer_bikes__3[[#This Row],[SIZE]]</f>
        <v>L</v>
      </c>
      <c r="D186" t="str">
        <f>customer_bikes__3[[#This Row],[COLOR]]</f>
        <v>Noir</v>
      </c>
      <c r="E186" t="str">
        <f>customer_bikes__3[[#This Row],[CONTRACT_TYPE]]</f>
        <v>stock</v>
      </c>
      <c r="F186" t="str">
        <f>customer_bikes__3[[#This Row],[CONTRACT_START]]</f>
        <v>NULL</v>
      </c>
      <c r="G186" t="str">
        <f>customer_bikes__3[[#This Row],[CONTRACT_END]]</f>
        <v>NULL</v>
      </c>
      <c r="H186" t="str">
        <f>customer_bikes__3[[#This Row],[ESTIMATED_DELIVERY_DATE]]</f>
        <v>2021-04-30</v>
      </c>
      <c r="I186" t="str">
        <f>customer_bikes__3[[#This Row],[DELIVERY_DATE]]</f>
        <v>2021-06-30</v>
      </c>
      <c r="J186" t="str">
        <f>customer_bikes__3[[#This Row],[SELLING_DATE]]</f>
        <v>NULL</v>
      </c>
      <c r="K186" t="str">
        <f>customer_bikes__3[[#This Row],[MODEL]]</f>
        <v>Milano</v>
      </c>
      <c r="L186" t="str">
        <f>customer_bikes__3[[#This Row],[FRAME_REFERENCE]]</f>
        <v>CDS20552121</v>
      </c>
      <c r="M186" t="str">
        <f>customer_bikes__3[[#This Row],[BIKE_KEY_REFERENCE]]</f>
        <v/>
      </c>
      <c r="N186" t="str">
        <f>customer_bikes__3[[#This Row],[LOCKER_REFERENCE]]</f>
        <v>-</v>
      </c>
      <c r="O186" t="str">
        <f>customer_bikes__3[[#This Row],[PLATE_NUMBER]]</f>
        <v/>
      </c>
      <c r="P186" t="str">
        <f>customer_bikes__3[[#This Row],[BILLING_TYPE]]</f>
        <v>paid</v>
      </c>
      <c r="Q186" t="str">
        <f>customer_bikes__3[[#This Row],[LEASING_PRICE]]</f>
        <v>0</v>
      </c>
      <c r="R186">
        <f>customer_bikes__3[[#This Row],[SOLD_PRICE]]</f>
        <v>0</v>
      </c>
      <c r="S186" t="str">
        <f>customer_bikes__3[[#This Row],[STATUS]]</f>
        <v>OK</v>
      </c>
      <c r="T186" t="str">
        <f>customer_bikes__3[[#This Row],[INSURANCE]]</f>
        <v>N</v>
      </c>
      <c r="U186">
        <f>customer_bikes__3[[#This Row],[INSURANCE_INDIVIDUAL]]</f>
        <v>0</v>
      </c>
      <c r="V186">
        <f>customer_bikes__3[[#This Row],[INSURANCE_CIVIL_RESPONSIBILITY]]</f>
        <v>0</v>
      </c>
      <c r="W186" t="str">
        <f>customer_bikes__3[[#This Row],[INSURANCE_CIVIL_RESPONSIBILITY_CONTRACT]]</f>
        <v>NULL</v>
      </c>
      <c r="X186">
        <f>customer_bikes__3[[#This Row],[BIKE_PRICE]]</f>
        <v>1850</v>
      </c>
      <c r="Y186" t="str">
        <f>customer_bikes__3[[#This Row],[BIKE_BUYING_DATE]]</f>
        <v>2020-10-01</v>
      </c>
      <c r="Z186">
        <f>customer_bikes__3[[#This Row],[BILLING_GROUP]]</f>
        <v>1</v>
      </c>
      <c r="AA186" t="str">
        <f>customer_bikes__3[[#This Row],[GPS_ID]]</f>
        <v>-</v>
      </c>
      <c r="AB186" t="str">
        <f>customer_bikes__3[[#This Row],[LOCALISATION]]</f>
        <v>Sauveniere</v>
      </c>
      <c r="AC186" t="str">
        <f>customer_bikes__3[[#This Row],[COMMENT_BILLING]]</f>
        <v>NULL</v>
      </c>
      <c r="AD186" t="str">
        <f>customer_bikes__3[[#This Row],[ADDRESS]]</f>
        <v>NULL</v>
      </c>
      <c r="AE186" t="str">
        <f>customer_bikes__3[[#This Row],[DISPLAY_GROUP]]</f>
        <v>1generic</v>
      </c>
      <c r="AG186">
        <f>customer_bikes__3[[#This Row],[TYPE]]</f>
        <v>633</v>
      </c>
      <c r="AH186">
        <f>customer_bikes__3[[#This Row],[ID_1]]</f>
        <v>12</v>
      </c>
      <c r="AI186" s="2">
        <f>customer_bikes__3[[#This Row],[HEU_MAJ]]</f>
        <v>44473.38863425926</v>
      </c>
      <c r="AJ186" s="2">
        <f>customer_bikes__3[[#This Row],[HEU_MAJ]]</f>
        <v>44473.38863425926</v>
      </c>
    </row>
    <row r="187" spans="1:36" x14ac:dyDescent="0.25">
      <c r="A187">
        <f>customer_bikes__3[[#This Row],[ID]]</f>
        <v>653</v>
      </c>
      <c r="B187" t="str">
        <f>customer_bikes__3[[#This Row],[FRAME_NUMBER]]</f>
        <v/>
      </c>
      <c r="C187" t="str">
        <f>customer_bikes__3[[#This Row],[SIZE]]</f>
        <v>L</v>
      </c>
      <c r="D187" t="str">
        <f>customer_bikes__3[[#This Row],[COLOR]]</f>
        <v>Noir</v>
      </c>
      <c r="E187" t="str">
        <f>customer_bikes__3[[#This Row],[CONTRACT_TYPE]]</f>
        <v>stock</v>
      </c>
      <c r="F187" t="str">
        <f>customer_bikes__3[[#This Row],[CONTRACT_START]]</f>
        <v>NULL</v>
      </c>
      <c r="G187" t="str">
        <f>customer_bikes__3[[#This Row],[CONTRACT_END]]</f>
        <v>NULL</v>
      </c>
      <c r="H187" t="str">
        <f>customer_bikes__3[[#This Row],[ESTIMATED_DELIVERY_DATE]]</f>
        <v>2021-04-30</v>
      </c>
      <c r="I187" t="str">
        <f>customer_bikes__3[[#This Row],[DELIVERY_DATE]]</f>
        <v>2021-06-30</v>
      </c>
      <c r="J187" t="str">
        <f>customer_bikes__3[[#This Row],[SELLING_DATE]]</f>
        <v>NULL</v>
      </c>
      <c r="K187" t="str">
        <f>customer_bikes__3[[#This Row],[MODEL]]</f>
        <v>Milano</v>
      </c>
      <c r="L187" t="str">
        <f>customer_bikes__3[[#This Row],[FRAME_REFERENCE]]</f>
        <v>CDS20552225</v>
      </c>
      <c r="M187" t="str">
        <f>customer_bikes__3[[#This Row],[BIKE_KEY_REFERENCE]]</f>
        <v/>
      </c>
      <c r="N187" t="str">
        <f>customer_bikes__3[[#This Row],[LOCKER_REFERENCE]]</f>
        <v>-</v>
      </c>
      <c r="O187" t="str">
        <f>customer_bikes__3[[#This Row],[PLATE_NUMBER]]</f>
        <v/>
      </c>
      <c r="P187" t="str">
        <f>customer_bikes__3[[#This Row],[BILLING_TYPE]]</f>
        <v>paid</v>
      </c>
      <c r="Q187" t="str">
        <f>customer_bikes__3[[#This Row],[LEASING_PRICE]]</f>
        <v>0</v>
      </c>
      <c r="R187">
        <f>customer_bikes__3[[#This Row],[SOLD_PRICE]]</f>
        <v>0</v>
      </c>
      <c r="S187" t="str">
        <f>customer_bikes__3[[#This Row],[STATUS]]</f>
        <v>OK</v>
      </c>
      <c r="T187" t="str">
        <f>customer_bikes__3[[#This Row],[INSURANCE]]</f>
        <v>N</v>
      </c>
      <c r="U187">
        <f>customer_bikes__3[[#This Row],[INSURANCE_INDIVIDUAL]]</f>
        <v>0</v>
      </c>
      <c r="V187">
        <f>customer_bikes__3[[#This Row],[INSURANCE_CIVIL_RESPONSIBILITY]]</f>
        <v>0</v>
      </c>
      <c r="W187" t="str">
        <f>customer_bikes__3[[#This Row],[INSURANCE_CIVIL_RESPONSIBILITY_CONTRACT]]</f>
        <v>NULL</v>
      </c>
      <c r="X187">
        <f>customer_bikes__3[[#This Row],[BIKE_PRICE]]</f>
        <v>1850</v>
      </c>
      <c r="Y187" t="str">
        <f>customer_bikes__3[[#This Row],[BIKE_BUYING_DATE]]</f>
        <v>2020-10-01</v>
      </c>
      <c r="Z187">
        <f>customer_bikes__3[[#This Row],[BILLING_GROUP]]</f>
        <v>1</v>
      </c>
      <c r="AA187" t="str">
        <f>customer_bikes__3[[#This Row],[GPS_ID]]</f>
        <v>-</v>
      </c>
      <c r="AB187" t="str">
        <f>customer_bikes__3[[#This Row],[LOCALISATION]]</f>
        <v>Sauveniere</v>
      </c>
      <c r="AC187" t="str">
        <f>customer_bikes__3[[#This Row],[COMMENT_BILLING]]</f>
        <v>NULL</v>
      </c>
      <c r="AD187" t="str">
        <f>customer_bikes__3[[#This Row],[ADDRESS]]</f>
        <v>NULL</v>
      </c>
      <c r="AE187" t="str">
        <f>customer_bikes__3[[#This Row],[DISPLAY_GROUP]]</f>
        <v>1generic</v>
      </c>
      <c r="AG187">
        <f>customer_bikes__3[[#This Row],[TYPE]]</f>
        <v>633</v>
      </c>
      <c r="AH187">
        <f>customer_bikes__3[[#This Row],[ID_1]]</f>
        <v>12</v>
      </c>
      <c r="AI187" s="2">
        <f>customer_bikes__3[[#This Row],[HEU_MAJ]]</f>
        <v>44473.385231481479</v>
      </c>
      <c r="AJ187" s="2">
        <f>customer_bikes__3[[#This Row],[HEU_MAJ]]</f>
        <v>44473.385231481479</v>
      </c>
    </row>
    <row r="188" spans="1:36" x14ac:dyDescent="0.25">
      <c r="A188">
        <f>customer_bikes__3[[#This Row],[ID]]</f>
        <v>655</v>
      </c>
      <c r="B188" t="str">
        <f>customer_bikes__3[[#This Row],[FRAME_NUMBER]]</f>
        <v/>
      </c>
      <c r="C188" t="str">
        <f>customer_bikes__3[[#This Row],[SIZE]]</f>
        <v>S</v>
      </c>
      <c r="D188" t="str">
        <f>customer_bikes__3[[#This Row],[COLOR]]</f>
        <v>Vert ok</v>
      </c>
      <c r="E188" t="str">
        <f>customer_bikes__3[[#This Row],[CONTRACT_TYPE]]</f>
        <v>stock</v>
      </c>
      <c r="F188" t="str">
        <f>customer_bikes__3[[#This Row],[CONTRACT_START]]</f>
        <v>NULL</v>
      </c>
      <c r="G188" t="str">
        <f>customer_bikes__3[[#This Row],[CONTRACT_END]]</f>
        <v>NULL</v>
      </c>
      <c r="H188" t="str">
        <f>customer_bikes__3[[#This Row],[ESTIMATED_DELIVERY_DATE]]</f>
        <v>2021-03-30</v>
      </c>
      <c r="I188" t="str">
        <f>customer_bikes__3[[#This Row],[DELIVERY_DATE]]</f>
        <v>2021-06-23</v>
      </c>
      <c r="J188" t="str">
        <f>customer_bikes__3[[#This Row],[SELLING_DATE]]</f>
        <v>NULL</v>
      </c>
      <c r="K188" t="str">
        <f>customer_bikes__3[[#This Row],[MODEL]]</f>
        <v>Brussels</v>
      </c>
      <c r="L188" t="str">
        <f>customer_bikes__3[[#This Row],[FRAME_REFERENCE]]</f>
        <v>CDS20552495</v>
      </c>
      <c r="M188" t="str">
        <f>customer_bikes__3[[#This Row],[BIKE_KEY_REFERENCE]]</f>
        <v/>
      </c>
      <c r="N188" t="str">
        <f>customer_bikes__3[[#This Row],[LOCKER_REFERENCE]]</f>
        <v>-</v>
      </c>
      <c r="O188" t="str">
        <f>customer_bikes__3[[#This Row],[PLATE_NUMBER]]</f>
        <v/>
      </c>
      <c r="P188" t="str">
        <f>customer_bikes__3[[#This Row],[BILLING_TYPE]]</f>
        <v>paid</v>
      </c>
      <c r="Q188" t="str">
        <f>customer_bikes__3[[#This Row],[LEASING_PRICE]]</f>
        <v>0</v>
      </c>
      <c r="R188">
        <f>customer_bikes__3[[#This Row],[SOLD_PRICE]]</f>
        <v>0</v>
      </c>
      <c r="S188" t="str">
        <f>customer_bikes__3[[#This Row],[STATUS]]</f>
        <v>OK</v>
      </c>
      <c r="T188" t="str">
        <f>customer_bikes__3[[#This Row],[INSURANCE]]</f>
        <v>N</v>
      </c>
      <c r="U188">
        <f>customer_bikes__3[[#This Row],[INSURANCE_INDIVIDUAL]]</f>
        <v>0</v>
      </c>
      <c r="V188">
        <f>customer_bikes__3[[#This Row],[INSURANCE_CIVIL_RESPONSIBILITY]]</f>
        <v>0</v>
      </c>
      <c r="W188" t="str">
        <f>customer_bikes__3[[#This Row],[INSURANCE_CIVIL_RESPONSIBILITY_CONTRACT]]</f>
        <v>NULL</v>
      </c>
      <c r="X188">
        <f>customer_bikes__3[[#This Row],[BIKE_PRICE]]</f>
        <v>1850</v>
      </c>
      <c r="Y188" t="str">
        <f>customer_bikes__3[[#This Row],[BIKE_BUYING_DATE]]</f>
        <v>2020-10-01</v>
      </c>
      <c r="Z188">
        <f>customer_bikes__3[[#This Row],[BILLING_GROUP]]</f>
        <v>1</v>
      </c>
      <c r="AA188" t="str">
        <f>customer_bikes__3[[#This Row],[GPS_ID]]</f>
        <v>-</v>
      </c>
      <c r="AB188" t="str">
        <f>customer_bikes__3[[#This Row],[LOCALISATION]]</f>
        <v>Sauveniere</v>
      </c>
      <c r="AC188" t="str">
        <f>customer_bikes__3[[#This Row],[COMMENT_BILLING]]</f>
        <v>NULL</v>
      </c>
      <c r="AD188" t="str">
        <f>customer_bikes__3[[#This Row],[ADDRESS]]</f>
        <v>NULL</v>
      </c>
      <c r="AE188" t="str">
        <f>customer_bikes__3[[#This Row],[DISPLAY_GROUP]]</f>
        <v>1generic</v>
      </c>
      <c r="AG188">
        <f>customer_bikes__3[[#This Row],[TYPE]]</f>
        <v>632</v>
      </c>
      <c r="AH188">
        <f>customer_bikes__3[[#This Row],[ID_1]]</f>
        <v>12</v>
      </c>
      <c r="AI188" s="2">
        <f>customer_bikes__3[[#This Row],[HEU_MAJ]]</f>
        <v>44497.527453703704</v>
      </c>
      <c r="AJ188" s="2">
        <f>customer_bikes__3[[#This Row],[HEU_MAJ]]</f>
        <v>44497.527453703704</v>
      </c>
    </row>
    <row r="189" spans="1:36" x14ac:dyDescent="0.25">
      <c r="A189">
        <f>customer_bikes__3[[#This Row],[ID]]</f>
        <v>656</v>
      </c>
      <c r="B189" t="str">
        <f>customer_bikes__3[[#This Row],[FRAME_NUMBER]]</f>
        <v/>
      </c>
      <c r="C189" t="str">
        <f>customer_bikes__3[[#This Row],[SIZE]]</f>
        <v>S</v>
      </c>
      <c r="D189" t="str">
        <f>customer_bikes__3[[#This Row],[COLOR]]</f>
        <v>Vert ok</v>
      </c>
      <c r="E189" t="str">
        <f>customer_bikes__3[[#This Row],[CONTRACT_TYPE]]</f>
        <v>stock</v>
      </c>
      <c r="F189" t="str">
        <f>customer_bikes__3[[#This Row],[CONTRACT_START]]</f>
        <v>NULL</v>
      </c>
      <c r="G189" t="str">
        <f>customer_bikes__3[[#This Row],[CONTRACT_END]]</f>
        <v>NULL</v>
      </c>
      <c r="H189" t="str">
        <f>customer_bikes__3[[#This Row],[ESTIMATED_DELIVERY_DATE]]</f>
        <v>2021-05-31</v>
      </c>
      <c r="I189" t="str">
        <f>customer_bikes__3[[#This Row],[DELIVERY_DATE]]</f>
        <v>2021-06-30</v>
      </c>
      <c r="J189" t="str">
        <f>customer_bikes__3[[#This Row],[SELLING_DATE]]</f>
        <v>NULL</v>
      </c>
      <c r="K189" t="str">
        <f>customer_bikes__3[[#This Row],[MODEL]]</f>
        <v>Brussels</v>
      </c>
      <c r="L189" t="str">
        <f>customer_bikes__3[[#This Row],[FRAME_REFERENCE]]</f>
        <v>CDS20552258</v>
      </c>
      <c r="M189" t="str">
        <f>customer_bikes__3[[#This Row],[BIKE_KEY_REFERENCE]]</f>
        <v/>
      </c>
      <c r="N189" t="str">
        <f>customer_bikes__3[[#This Row],[LOCKER_REFERENCE]]</f>
        <v>-</v>
      </c>
      <c r="O189" t="str">
        <f>customer_bikes__3[[#This Row],[PLATE_NUMBER]]</f>
        <v/>
      </c>
      <c r="P189" t="str">
        <f>customer_bikes__3[[#This Row],[BILLING_TYPE]]</f>
        <v>paid</v>
      </c>
      <c r="Q189" t="str">
        <f>customer_bikes__3[[#This Row],[LEASING_PRICE]]</f>
        <v>0</v>
      </c>
      <c r="R189">
        <f>customer_bikes__3[[#This Row],[SOLD_PRICE]]</f>
        <v>0</v>
      </c>
      <c r="S189" t="str">
        <f>customer_bikes__3[[#This Row],[STATUS]]</f>
        <v>OK</v>
      </c>
      <c r="T189" t="str">
        <f>customer_bikes__3[[#This Row],[INSURANCE]]</f>
        <v>N</v>
      </c>
      <c r="U189">
        <f>customer_bikes__3[[#This Row],[INSURANCE_INDIVIDUAL]]</f>
        <v>0</v>
      </c>
      <c r="V189">
        <f>customer_bikes__3[[#This Row],[INSURANCE_CIVIL_RESPONSIBILITY]]</f>
        <v>0</v>
      </c>
      <c r="W189" t="str">
        <f>customer_bikes__3[[#This Row],[INSURANCE_CIVIL_RESPONSIBILITY_CONTRACT]]</f>
        <v>NULL</v>
      </c>
      <c r="X189">
        <f>customer_bikes__3[[#This Row],[BIKE_PRICE]]</f>
        <v>1650</v>
      </c>
      <c r="Y189" t="str">
        <f>customer_bikes__3[[#This Row],[BIKE_BUYING_DATE]]</f>
        <v>2020-10-01</v>
      </c>
      <c r="Z189">
        <f>customer_bikes__3[[#This Row],[BILLING_GROUP]]</f>
        <v>1</v>
      </c>
      <c r="AA189" t="str">
        <f>customer_bikes__3[[#This Row],[GPS_ID]]</f>
        <v>-</v>
      </c>
      <c r="AB189" t="str">
        <f>customer_bikes__3[[#This Row],[LOCALISATION]]</f>
        <v>Sauveniere</v>
      </c>
      <c r="AC189" t="str">
        <f>customer_bikes__3[[#This Row],[COMMENT_BILLING]]</f>
        <v>NULL</v>
      </c>
      <c r="AD189" t="str">
        <f>customer_bikes__3[[#This Row],[ADDRESS]]</f>
        <v>NULL</v>
      </c>
      <c r="AE189" t="str">
        <f>customer_bikes__3[[#This Row],[DISPLAY_GROUP]]</f>
        <v>1generic</v>
      </c>
      <c r="AG189">
        <f>customer_bikes__3[[#This Row],[TYPE]]</f>
        <v>632</v>
      </c>
      <c r="AH189">
        <f>customer_bikes__3[[#This Row],[ID_1]]</f>
        <v>12</v>
      </c>
      <c r="AI189" s="2">
        <f>customer_bikes__3[[#This Row],[HEU_MAJ]]</f>
        <v>44497.528587962966</v>
      </c>
      <c r="AJ189" s="2">
        <f>customer_bikes__3[[#This Row],[HEU_MAJ]]</f>
        <v>44497.528587962966</v>
      </c>
    </row>
    <row r="190" spans="1:36" x14ac:dyDescent="0.25">
      <c r="A190">
        <f>customer_bikes__3[[#This Row],[ID]]</f>
        <v>657</v>
      </c>
      <c r="B190" t="str">
        <f>customer_bikes__3[[#This Row],[FRAME_NUMBER]]</f>
        <v/>
      </c>
      <c r="C190" t="str">
        <f>customer_bikes__3[[#This Row],[SIZE]]</f>
        <v>S</v>
      </c>
      <c r="D190" t="str">
        <f>customer_bikes__3[[#This Row],[COLOR]]</f>
        <v>Vert ok</v>
      </c>
      <c r="E190" t="str">
        <f>customer_bikes__3[[#This Row],[CONTRACT_TYPE]]</f>
        <v>pending_delivery</v>
      </c>
      <c r="F190" t="str">
        <f>customer_bikes__3[[#This Row],[CONTRACT_START]]</f>
        <v>NULL</v>
      </c>
      <c r="G190" t="str">
        <f>customer_bikes__3[[#This Row],[CONTRACT_END]]</f>
        <v>NULL</v>
      </c>
      <c r="H190" t="str">
        <f>customer_bikes__3[[#This Row],[ESTIMATED_DELIVERY_DATE]]</f>
        <v>2021-05-31</v>
      </c>
      <c r="I190" t="str">
        <f>customer_bikes__3[[#This Row],[DELIVERY_DATE]]</f>
        <v>2021-11-22</v>
      </c>
      <c r="J190" t="str">
        <f>customer_bikes__3[[#This Row],[SELLING_DATE]]</f>
        <v>NULL</v>
      </c>
      <c r="K190" t="str">
        <f>customer_bikes__3[[#This Row],[MODEL]]</f>
        <v>Bzen Brussels</v>
      </c>
      <c r="L190" t="str">
        <f>customer_bikes__3[[#This Row],[FRAME_REFERENCE]]</f>
        <v>CDS20552313</v>
      </c>
      <c r="M190" t="str">
        <f>customer_bikes__3[[#This Row],[BIKE_KEY_REFERENCE]]</f>
        <v/>
      </c>
      <c r="N190" t="str">
        <f>customer_bikes__3[[#This Row],[LOCKER_REFERENCE]]</f>
        <v>-</v>
      </c>
      <c r="O190" t="str">
        <f>customer_bikes__3[[#This Row],[PLATE_NUMBER]]</f>
        <v/>
      </c>
      <c r="P190" t="str">
        <f>customer_bikes__3[[#This Row],[BILLING_TYPE]]</f>
        <v>monthly</v>
      </c>
      <c r="Q190" t="str">
        <f>customer_bikes__3[[#This Row],[LEASING_PRICE]]</f>
        <v>0</v>
      </c>
      <c r="R190">
        <f>customer_bikes__3[[#This Row],[SOLD_PRICE]]</f>
        <v>0</v>
      </c>
      <c r="S190" t="str">
        <f>customer_bikes__3[[#This Row],[STATUS]]</f>
        <v>OK</v>
      </c>
      <c r="T190" t="str">
        <f>customer_bikes__3[[#This Row],[INSURANCE]]</f>
        <v>N</v>
      </c>
      <c r="U190">
        <f>customer_bikes__3[[#This Row],[INSURANCE_INDIVIDUAL]]</f>
        <v>0</v>
      </c>
      <c r="V190">
        <f>customer_bikes__3[[#This Row],[INSURANCE_CIVIL_RESPONSIBILITY]]</f>
        <v>0</v>
      </c>
      <c r="W190" t="str">
        <f>customer_bikes__3[[#This Row],[INSURANCE_CIVIL_RESPONSIBILITY_CONTRACT]]</f>
        <v>NULL</v>
      </c>
      <c r="X190">
        <f>customer_bikes__3[[#This Row],[BIKE_PRICE]]</f>
        <v>1650</v>
      </c>
      <c r="Y190" t="str">
        <f>customer_bikes__3[[#This Row],[BIKE_BUYING_DATE]]</f>
        <v>2021-11-22</v>
      </c>
      <c r="Z190">
        <f>customer_bikes__3[[#This Row],[BILLING_GROUP]]</f>
        <v>1</v>
      </c>
      <c r="AA190" t="str">
        <f>customer_bikes__3[[#This Row],[GPS_ID]]</f>
        <v>-</v>
      </c>
      <c r="AB190" t="str">
        <f>customer_bikes__3[[#This Row],[LOCALISATION]]</f>
        <v>KAMEO</v>
      </c>
      <c r="AC190" t="str">
        <f>customer_bikes__3[[#This Row],[COMMENT_BILLING]]</f>
        <v>NULL</v>
      </c>
      <c r="AD190" t="str">
        <f>customer_bikes__3[[#This Row],[ADDRESS]]</f>
        <v>NULL</v>
      </c>
      <c r="AE190" t="str">
        <f>customer_bikes__3[[#This Row],[DISPLAY_GROUP]]</f>
        <v>1generic</v>
      </c>
      <c r="AG190">
        <f>customer_bikes__3[[#This Row],[TYPE]]</f>
        <v>632</v>
      </c>
      <c r="AH190">
        <f>customer_bikes__3[[#This Row],[ID_1]]</f>
        <v>213</v>
      </c>
      <c r="AI190" s="2">
        <f>customer_bikes__3[[#This Row],[HEU_MAJ]]</f>
        <v>44600.427488425928</v>
      </c>
      <c r="AJ190" s="2">
        <f>customer_bikes__3[[#This Row],[HEU_MAJ]]</f>
        <v>44600.427488425928</v>
      </c>
    </row>
    <row r="191" spans="1:36" x14ac:dyDescent="0.25">
      <c r="A191">
        <f>customer_bikes__3[[#This Row],[ID]]</f>
        <v>658</v>
      </c>
      <c r="B191" t="str">
        <f>customer_bikes__3[[#This Row],[FRAME_NUMBER]]</f>
        <v/>
      </c>
      <c r="C191" t="str">
        <f>customer_bikes__3[[#This Row],[SIZE]]</f>
        <v>S</v>
      </c>
      <c r="D191" t="str">
        <f>customer_bikes__3[[#This Row],[COLOR]]</f>
        <v>Vert ok</v>
      </c>
      <c r="E191" t="str">
        <f>customer_bikes__3[[#This Row],[CONTRACT_TYPE]]</f>
        <v>stock</v>
      </c>
      <c r="F191" t="str">
        <f>customer_bikes__3[[#This Row],[CONTRACT_START]]</f>
        <v>NULL</v>
      </c>
      <c r="G191" t="str">
        <f>customer_bikes__3[[#This Row],[CONTRACT_END]]</f>
        <v>NULL</v>
      </c>
      <c r="H191" t="str">
        <f>customer_bikes__3[[#This Row],[ESTIMATED_DELIVERY_DATE]]</f>
        <v>2021-05-31</v>
      </c>
      <c r="I191" t="str">
        <f>customer_bikes__3[[#This Row],[DELIVERY_DATE]]</f>
        <v>2021-07-20</v>
      </c>
      <c r="J191" t="str">
        <f>customer_bikes__3[[#This Row],[SELLING_DATE]]</f>
        <v>NULL</v>
      </c>
      <c r="K191" t="str">
        <f>customer_bikes__3[[#This Row],[MODEL]]</f>
        <v>Brussels-002</v>
      </c>
      <c r="L191" t="str">
        <f>customer_bikes__3[[#This Row],[FRAME_REFERENCE]]</f>
        <v>CDS20552261</v>
      </c>
      <c r="M191" t="str">
        <f>customer_bikes__3[[#This Row],[BIKE_KEY_REFERENCE]]</f>
        <v/>
      </c>
      <c r="N191" t="str">
        <f>customer_bikes__3[[#This Row],[LOCKER_REFERENCE]]</f>
        <v>-</v>
      </c>
      <c r="O191" t="str">
        <f>customer_bikes__3[[#This Row],[PLATE_NUMBER]]</f>
        <v/>
      </c>
      <c r="P191" t="str">
        <f>customer_bikes__3[[#This Row],[BILLING_TYPE]]</f>
        <v>monthly</v>
      </c>
      <c r="Q191" t="str">
        <f>customer_bikes__3[[#This Row],[LEASING_PRICE]]</f>
        <v>0</v>
      </c>
      <c r="R191">
        <f>customer_bikes__3[[#This Row],[SOLD_PRICE]]</f>
        <v>0</v>
      </c>
      <c r="S191" t="str">
        <f>customer_bikes__3[[#This Row],[STATUS]]</f>
        <v>OK</v>
      </c>
      <c r="T191" t="str">
        <f>customer_bikes__3[[#This Row],[INSURANCE]]</f>
        <v>N</v>
      </c>
      <c r="U191">
        <f>customer_bikes__3[[#This Row],[INSURANCE_INDIVIDUAL]]</f>
        <v>0</v>
      </c>
      <c r="V191">
        <f>customer_bikes__3[[#This Row],[INSURANCE_CIVIL_RESPONSIBILITY]]</f>
        <v>0</v>
      </c>
      <c r="W191" t="str">
        <f>customer_bikes__3[[#This Row],[INSURANCE_CIVIL_RESPONSIBILITY_CONTRACT]]</f>
        <v>NULL</v>
      </c>
      <c r="X191">
        <f>customer_bikes__3[[#This Row],[BIKE_PRICE]]</f>
        <v>1650</v>
      </c>
      <c r="Y191" t="str">
        <f>customer_bikes__3[[#This Row],[BIKE_BUYING_DATE]]</f>
        <v>2020-10-01</v>
      </c>
      <c r="Z191">
        <f>customer_bikes__3[[#This Row],[BILLING_GROUP]]</f>
        <v>1</v>
      </c>
      <c r="AA191" t="str">
        <f>customer_bikes__3[[#This Row],[GPS_ID]]</f>
        <v>-</v>
      </c>
      <c r="AB191" t="str">
        <f>customer_bikes__3[[#This Row],[LOCALISATION]]</f>
        <v>KAMEO</v>
      </c>
      <c r="AC191" t="str">
        <f>customer_bikes__3[[#This Row],[COMMENT_BILLING]]</f>
        <v>NULL</v>
      </c>
      <c r="AD191" t="str">
        <f>customer_bikes__3[[#This Row],[ADDRESS]]</f>
        <v>NULL</v>
      </c>
      <c r="AE191" t="str">
        <f>customer_bikes__3[[#This Row],[DISPLAY_GROUP]]</f>
        <v>1generic</v>
      </c>
      <c r="AG191">
        <f>customer_bikes__3[[#This Row],[TYPE]]</f>
        <v>632</v>
      </c>
      <c r="AH191">
        <f>customer_bikes__3[[#This Row],[ID_1]]</f>
        <v>12</v>
      </c>
      <c r="AI191" s="2">
        <f>customer_bikes__3[[#This Row],[HEU_MAJ]]</f>
        <v>44522.572534722225</v>
      </c>
      <c r="AJ191" s="2">
        <f>customer_bikes__3[[#This Row],[HEU_MAJ]]</f>
        <v>44522.572534722225</v>
      </c>
    </row>
    <row r="192" spans="1:36" x14ac:dyDescent="0.25">
      <c r="A192">
        <f>customer_bikes__3[[#This Row],[ID]]</f>
        <v>662</v>
      </c>
      <c r="B192" t="str">
        <f>customer_bikes__3[[#This Row],[FRAME_NUMBER]]</f>
        <v/>
      </c>
      <c r="C192" t="str">
        <f>customer_bikes__3[[#This Row],[SIZE]]</f>
        <v>M</v>
      </c>
      <c r="D192" t="str">
        <f>customer_bikes__3[[#This Row],[COLOR]]</f>
        <v>Noir</v>
      </c>
      <c r="E192" t="str">
        <f>customer_bikes__3[[#This Row],[CONTRACT_TYPE]]</f>
        <v>stock</v>
      </c>
      <c r="F192" t="str">
        <f>customer_bikes__3[[#This Row],[CONTRACT_START]]</f>
        <v>NULL</v>
      </c>
      <c r="G192" t="str">
        <f>customer_bikes__3[[#This Row],[CONTRACT_END]]</f>
        <v>NULL</v>
      </c>
      <c r="H192" t="str">
        <f>customer_bikes__3[[#This Row],[ESTIMATED_DELIVERY_DATE]]</f>
        <v>2021-05-31</v>
      </c>
      <c r="I192" t="str">
        <f>customer_bikes__3[[#This Row],[DELIVERY_DATE]]</f>
        <v>2021-08-04</v>
      </c>
      <c r="J192" t="str">
        <f>customer_bikes__3[[#This Row],[SELLING_DATE]]</f>
        <v>NULL</v>
      </c>
      <c r="K192" t="str">
        <f>customer_bikes__3[[#This Row],[MODEL]]</f>
        <v>Brussels</v>
      </c>
      <c r="L192" t="str">
        <f>customer_bikes__3[[#This Row],[FRAME_REFERENCE]]</f>
        <v>-CDS20552480</v>
      </c>
      <c r="M192" t="str">
        <f>customer_bikes__3[[#This Row],[BIKE_KEY_REFERENCE]]</f>
        <v/>
      </c>
      <c r="N192" t="str">
        <f>customer_bikes__3[[#This Row],[LOCKER_REFERENCE]]</f>
        <v>-</v>
      </c>
      <c r="O192" t="str">
        <f>customer_bikes__3[[#This Row],[PLATE_NUMBER]]</f>
        <v/>
      </c>
      <c r="P192" t="str">
        <f>customer_bikes__3[[#This Row],[BILLING_TYPE]]</f>
        <v>paid</v>
      </c>
      <c r="Q192" t="str">
        <f>customer_bikes__3[[#This Row],[LEASING_PRICE]]</f>
        <v>0</v>
      </c>
      <c r="R192">
        <f>customer_bikes__3[[#This Row],[SOLD_PRICE]]</f>
        <v>0</v>
      </c>
      <c r="S192" t="str">
        <f>customer_bikes__3[[#This Row],[STATUS]]</f>
        <v>OK</v>
      </c>
      <c r="T192" t="str">
        <f>customer_bikes__3[[#This Row],[INSURANCE]]</f>
        <v>N</v>
      </c>
      <c r="U192">
        <f>customer_bikes__3[[#This Row],[INSURANCE_INDIVIDUAL]]</f>
        <v>0</v>
      </c>
      <c r="V192">
        <f>customer_bikes__3[[#This Row],[INSURANCE_CIVIL_RESPONSIBILITY]]</f>
        <v>0</v>
      </c>
      <c r="W192" t="str">
        <f>customer_bikes__3[[#This Row],[INSURANCE_CIVIL_RESPONSIBILITY_CONTRACT]]</f>
        <v>NULL</v>
      </c>
      <c r="X192">
        <f>customer_bikes__3[[#This Row],[BIKE_PRICE]]</f>
        <v>1650</v>
      </c>
      <c r="Y192" t="str">
        <f>customer_bikes__3[[#This Row],[BIKE_BUYING_DATE]]</f>
        <v>2020-10-01</v>
      </c>
      <c r="Z192">
        <f>customer_bikes__3[[#This Row],[BILLING_GROUP]]</f>
        <v>1</v>
      </c>
      <c r="AA192" t="str">
        <f>customer_bikes__3[[#This Row],[GPS_ID]]</f>
        <v>-</v>
      </c>
      <c r="AB192" t="str">
        <f>customer_bikes__3[[#This Row],[LOCALISATION]]</f>
        <v>KAMEO</v>
      </c>
      <c r="AC192" t="str">
        <f>customer_bikes__3[[#This Row],[COMMENT_BILLING]]</f>
        <v>NULL</v>
      </c>
      <c r="AD192" t="str">
        <f>customer_bikes__3[[#This Row],[ADDRESS]]</f>
        <v>NULL</v>
      </c>
      <c r="AE192" t="str">
        <f>customer_bikes__3[[#This Row],[DISPLAY_GROUP]]</f>
        <v>1generic</v>
      </c>
      <c r="AG192">
        <f>customer_bikes__3[[#This Row],[TYPE]]</f>
        <v>632</v>
      </c>
      <c r="AH192">
        <f>customer_bikes__3[[#This Row],[ID_1]]</f>
        <v>12</v>
      </c>
      <c r="AI192" s="2">
        <f>customer_bikes__3[[#This Row],[HEU_MAJ]]</f>
        <v>44564.677858796298</v>
      </c>
      <c r="AJ192" s="2">
        <f>customer_bikes__3[[#This Row],[HEU_MAJ]]</f>
        <v>44564.677858796298</v>
      </c>
    </row>
    <row r="193" spans="1:36" x14ac:dyDescent="0.25">
      <c r="A193">
        <f>customer_bikes__3[[#This Row],[ID]]</f>
        <v>663</v>
      </c>
      <c r="B193" t="str">
        <f>customer_bikes__3[[#This Row],[FRAME_NUMBER]]</f>
        <v/>
      </c>
      <c r="C193" t="str">
        <f>customer_bikes__3[[#This Row],[SIZE]]</f>
        <v>S</v>
      </c>
      <c r="D193" t="str">
        <f>customer_bikes__3[[#This Row],[COLOR]]</f>
        <v>Noir</v>
      </c>
      <c r="E193" t="str">
        <f>customer_bikes__3[[#This Row],[CONTRACT_TYPE]]</f>
        <v>selling</v>
      </c>
      <c r="F193" t="str">
        <f>customer_bikes__3[[#This Row],[CONTRACT_START]]</f>
        <v>NULL</v>
      </c>
      <c r="G193" t="str">
        <f>customer_bikes__3[[#This Row],[CONTRACT_END]]</f>
        <v>NULL</v>
      </c>
      <c r="H193" t="str">
        <f>customer_bikes__3[[#This Row],[ESTIMATED_DELIVERY_DATE]]</f>
        <v>2021-03-30</v>
      </c>
      <c r="I193" t="str">
        <f>customer_bikes__3[[#This Row],[DELIVERY_DATE]]</f>
        <v>2021-06-30</v>
      </c>
      <c r="J193" t="str">
        <f>customer_bikes__3[[#This Row],[SELLING_DATE]]</f>
        <v>2021-08-05</v>
      </c>
      <c r="K193" t="str">
        <f>customer_bikes__3[[#This Row],[MODEL]]</f>
        <v>Brussels</v>
      </c>
      <c r="L193" t="str">
        <f>customer_bikes__3[[#This Row],[FRAME_REFERENCE]]</f>
        <v>CDS20552443</v>
      </c>
      <c r="M193" t="str">
        <f>customer_bikes__3[[#This Row],[BIKE_KEY_REFERENCE]]</f>
        <v/>
      </c>
      <c r="N193" t="str">
        <f>customer_bikes__3[[#This Row],[LOCKER_REFERENCE]]</f>
        <v>-</v>
      </c>
      <c r="O193" t="str">
        <f>customer_bikes__3[[#This Row],[PLATE_NUMBER]]</f>
        <v/>
      </c>
      <c r="P193" t="str">
        <f>customer_bikes__3[[#This Row],[BILLING_TYPE]]</f>
        <v>paid</v>
      </c>
      <c r="Q193" t="str">
        <f>customer_bikes__3[[#This Row],[LEASING_PRICE]]</f>
        <v>0</v>
      </c>
      <c r="R193">
        <f>customer_bikes__3[[#This Row],[SOLD_PRICE]]</f>
        <v>2384.3000000000002</v>
      </c>
      <c r="S193" t="str">
        <f>customer_bikes__3[[#This Row],[STATUS]]</f>
        <v>OK</v>
      </c>
      <c r="T193" t="str">
        <f>customer_bikes__3[[#This Row],[INSURANCE]]</f>
        <v>N</v>
      </c>
      <c r="U193">
        <f>customer_bikes__3[[#This Row],[INSURANCE_INDIVIDUAL]]</f>
        <v>0</v>
      </c>
      <c r="V193">
        <f>customer_bikes__3[[#This Row],[INSURANCE_CIVIL_RESPONSIBILITY]]</f>
        <v>0</v>
      </c>
      <c r="W193" t="str">
        <f>customer_bikes__3[[#This Row],[INSURANCE_CIVIL_RESPONSIBILITY_CONTRACT]]</f>
        <v>NULL</v>
      </c>
      <c r="X193">
        <f>customer_bikes__3[[#This Row],[BIKE_PRICE]]</f>
        <v>1650</v>
      </c>
      <c r="Y193" t="str">
        <f>customer_bikes__3[[#This Row],[BIKE_BUYING_DATE]]</f>
        <v>2020-10-01</v>
      </c>
      <c r="Z193">
        <f>customer_bikes__3[[#This Row],[BILLING_GROUP]]</f>
        <v>1</v>
      </c>
      <c r="AA193" t="str">
        <f>customer_bikes__3[[#This Row],[GPS_ID]]</f>
        <v>-</v>
      </c>
      <c r="AB193" t="str">
        <f>customer_bikes__3[[#This Row],[LOCALISATION]]</f>
        <v>Sauveniere</v>
      </c>
      <c r="AC193" t="str">
        <f>customer_bikes__3[[#This Row],[COMMENT_BILLING]]</f>
        <v>NULL</v>
      </c>
      <c r="AD193" t="str">
        <f>customer_bikes__3[[#This Row],[ADDRESS]]</f>
        <v>NULL</v>
      </c>
      <c r="AE193" t="str">
        <f>customer_bikes__3[[#This Row],[DISPLAY_GROUP]]</f>
        <v>1generic</v>
      </c>
      <c r="AG193">
        <f>customer_bikes__3[[#This Row],[TYPE]]</f>
        <v>632</v>
      </c>
      <c r="AH193">
        <f>customer_bikes__3[[#This Row],[ID_1]]</f>
        <v>600</v>
      </c>
      <c r="AI193" s="2">
        <f>customer_bikes__3[[#This Row],[HEU_MAJ]]</f>
        <v>44413.436828703707</v>
      </c>
      <c r="AJ193" s="2">
        <f>customer_bikes__3[[#This Row],[HEU_MAJ]]</f>
        <v>44413.436828703707</v>
      </c>
    </row>
    <row r="194" spans="1:36" x14ac:dyDescent="0.25">
      <c r="A194">
        <f>customer_bikes__3[[#This Row],[ID]]</f>
        <v>664</v>
      </c>
      <c r="B194" t="str">
        <f>customer_bikes__3[[#This Row],[FRAME_NUMBER]]</f>
        <v/>
      </c>
      <c r="C194" t="str">
        <f>customer_bikes__3[[#This Row],[SIZE]]</f>
        <v>M</v>
      </c>
      <c r="D194" t="str">
        <f>customer_bikes__3[[#This Row],[COLOR]]</f>
        <v>Noir</v>
      </c>
      <c r="E194" t="str">
        <f>customer_bikes__3[[#This Row],[CONTRACT_TYPE]]</f>
        <v>stock</v>
      </c>
      <c r="F194" t="str">
        <f>customer_bikes__3[[#This Row],[CONTRACT_START]]</f>
        <v>NULL</v>
      </c>
      <c r="G194" t="str">
        <f>customer_bikes__3[[#This Row],[CONTRACT_END]]</f>
        <v>NULL</v>
      </c>
      <c r="H194" t="str">
        <f>customer_bikes__3[[#This Row],[ESTIMATED_DELIVERY_DATE]]</f>
        <v>2021-04-30</v>
      </c>
      <c r="I194" t="str">
        <f>customer_bikes__3[[#This Row],[DELIVERY_DATE]]</f>
        <v>2021-06-30</v>
      </c>
      <c r="J194" t="str">
        <f>customer_bikes__3[[#This Row],[SELLING_DATE]]</f>
        <v>NULL</v>
      </c>
      <c r="K194" t="str">
        <f>customer_bikes__3[[#This Row],[MODEL]]</f>
        <v>Brussels</v>
      </c>
      <c r="L194" t="str">
        <f>customer_bikes__3[[#This Row],[FRAME_REFERENCE]]</f>
        <v>CDS20552499</v>
      </c>
      <c r="M194" t="str">
        <f>customer_bikes__3[[#This Row],[BIKE_KEY_REFERENCE]]</f>
        <v/>
      </c>
      <c r="N194" t="str">
        <f>customer_bikes__3[[#This Row],[LOCKER_REFERENCE]]</f>
        <v>-</v>
      </c>
      <c r="O194" t="str">
        <f>customer_bikes__3[[#This Row],[PLATE_NUMBER]]</f>
        <v/>
      </c>
      <c r="P194" t="str">
        <f>customer_bikes__3[[#This Row],[BILLING_TYPE]]</f>
        <v>paid</v>
      </c>
      <c r="Q194" t="str">
        <f>customer_bikes__3[[#This Row],[LEASING_PRICE]]</f>
        <v>0</v>
      </c>
      <c r="R194">
        <f>customer_bikes__3[[#This Row],[SOLD_PRICE]]</f>
        <v>0</v>
      </c>
      <c r="S194" t="str">
        <f>customer_bikes__3[[#This Row],[STATUS]]</f>
        <v>OK</v>
      </c>
      <c r="T194" t="str">
        <f>customer_bikes__3[[#This Row],[INSURANCE]]</f>
        <v>N</v>
      </c>
      <c r="U194">
        <f>customer_bikes__3[[#This Row],[INSURANCE_INDIVIDUAL]]</f>
        <v>0</v>
      </c>
      <c r="V194">
        <f>customer_bikes__3[[#This Row],[INSURANCE_CIVIL_RESPONSIBILITY]]</f>
        <v>0</v>
      </c>
      <c r="W194" t="str">
        <f>customer_bikes__3[[#This Row],[INSURANCE_CIVIL_RESPONSIBILITY_CONTRACT]]</f>
        <v>NULL</v>
      </c>
      <c r="X194">
        <f>customer_bikes__3[[#This Row],[BIKE_PRICE]]</f>
        <v>1650</v>
      </c>
      <c r="Y194" t="str">
        <f>customer_bikes__3[[#This Row],[BIKE_BUYING_DATE]]</f>
        <v>2020-10-01</v>
      </c>
      <c r="Z194">
        <f>customer_bikes__3[[#This Row],[BILLING_GROUP]]</f>
        <v>1</v>
      </c>
      <c r="AA194" t="str">
        <f>customer_bikes__3[[#This Row],[GPS_ID]]</f>
        <v>-</v>
      </c>
      <c r="AB194" t="str">
        <f>customer_bikes__3[[#This Row],[LOCALISATION]]</f>
        <v>Sauveniere</v>
      </c>
      <c r="AC194" t="str">
        <f>customer_bikes__3[[#This Row],[COMMENT_BILLING]]</f>
        <v>NULL</v>
      </c>
      <c r="AD194" t="str">
        <f>customer_bikes__3[[#This Row],[ADDRESS]]</f>
        <v>NULL</v>
      </c>
      <c r="AE194" t="str">
        <f>customer_bikes__3[[#This Row],[DISPLAY_GROUP]]</f>
        <v>1generic</v>
      </c>
      <c r="AG194">
        <f>customer_bikes__3[[#This Row],[TYPE]]</f>
        <v>632</v>
      </c>
      <c r="AH194">
        <f>customer_bikes__3[[#This Row],[ID_1]]</f>
        <v>12</v>
      </c>
      <c r="AI194" s="2">
        <f>customer_bikes__3[[#This Row],[HEU_MAJ]]</f>
        <v>44382.755486111113</v>
      </c>
      <c r="AJ194" s="2">
        <f>customer_bikes__3[[#This Row],[HEU_MAJ]]</f>
        <v>44382.755486111113</v>
      </c>
    </row>
    <row r="195" spans="1:36" x14ac:dyDescent="0.25">
      <c r="A195">
        <f>customer_bikes__3[[#This Row],[ID]]</f>
        <v>668</v>
      </c>
      <c r="B195" t="str">
        <f>customer_bikes__3[[#This Row],[FRAME_NUMBER]]</f>
        <v/>
      </c>
      <c r="C195" t="str">
        <f>customer_bikes__3[[#This Row],[SIZE]]</f>
        <v>M</v>
      </c>
      <c r="D195" t="str">
        <f>customer_bikes__3[[#This Row],[COLOR]]</f>
        <v>NULL</v>
      </c>
      <c r="E195" t="str">
        <f>customer_bikes__3[[#This Row],[CONTRACT_TYPE]]</f>
        <v>selling</v>
      </c>
      <c r="F195" t="str">
        <f>customer_bikes__3[[#This Row],[CONTRACT_START]]</f>
        <v>2021-03-20</v>
      </c>
      <c r="G195" t="str">
        <f>customer_bikes__3[[#This Row],[CONTRACT_END]]</f>
        <v>NULL</v>
      </c>
      <c r="H195" t="str">
        <f>customer_bikes__3[[#This Row],[ESTIMATED_DELIVERY_DATE]]</f>
        <v>0000-00-00</v>
      </c>
      <c r="I195" t="str">
        <f>customer_bikes__3[[#This Row],[DELIVERY_DATE]]</f>
        <v>0000-00-00</v>
      </c>
      <c r="J195" t="str">
        <f>customer_bikes__3[[#This Row],[SELLING_DATE]]</f>
        <v>2021-03-21</v>
      </c>
      <c r="K195" t="str">
        <f>customer_bikes__3[[#This Row],[MODEL]]</f>
        <v>eTouring 6,4</v>
      </c>
      <c r="L195" t="str">
        <f>customer_bikes__3[[#This Row],[FRAME_REFERENCE]]</f>
        <v>SW200519656 + clé T822908</v>
      </c>
      <c r="M195" t="str">
        <f>customer_bikes__3[[#This Row],[BIKE_KEY_REFERENCE]]</f>
        <v>NULL</v>
      </c>
      <c r="N195" t="str">
        <f>customer_bikes__3[[#This Row],[LOCKER_REFERENCE]]</f>
        <v>-</v>
      </c>
      <c r="O195" t="str">
        <f>customer_bikes__3[[#This Row],[PLATE_NUMBER]]</f>
        <v>NULL</v>
      </c>
      <c r="P195" t="str">
        <f>customer_bikes__3[[#This Row],[BILLING_TYPE]]</f>
        <v>paid</v>
      </c>
      <c r="Q195" t="str">
        <f>customer_bikes__3[[#This Row],[LEASING_PRICE]]</f>
        <v>NULL</v>
      </c>
      <c r="R195">
        <f>customer_bikes__3[[#This Row],[SOLD_PRICE]]</f>
        <v>1983.47</v>
      </c>
      <c r="S195" t="str">
        <f>customer_bikes__3[[#This Row],[STATUS]]</f>
        <v>OK</v>
      </c>
      <c r="T195" t="str">
        <f>customer_bikes__3[[#This Row],[INSURANCE]]</f>
        <v>N</v>
      </c>
      <c r="U195">
        <f>customer_bikes__3[[#This Row],[INSURANCE_INDIVIDUAL]]</f>
        <v>0</v>
      </c>
      <c r="V195">
        <f>customer_bikes__3[[#This Row],[INSURANCE_CIVIL_RESPONSIBILITY]]</f>
        <v>0</v>
      </c>
      <c r="W195" t="str">
        <f>customer_bikes__3[[#This Row],[INSURANCE_CIVIL_RESPONSIBILITY_CONTRACT]]</f>
        <v>NULL</v>
      </c>
      <c r="X195">
        <f>customer_bikes__3[[#This Row],[BIKE_PRICE]]</f>
        <v>1574.4</v>
      </c>
      <c r="Y195" t="str">
        <f>customer_bikes__3[[#This Row],[BIKE_BUYING_DATE]]</f>
        <v>2020-09-30</v>
      </c>
      <c r="Z195">
        <f>customer_bikes__3[[#This Row],[BILLING_GROUP]]</f>
        <v>1</v>
      </c>
      <c r="AA195" t="str">
        <f>customer_bikes__3[[#This Row],[GPS_ID]]</f>
        <v>NULL</v>
      </c>
      <c r="AB195" t="str">
        <f>customer_bikes__3[[#This Row],[LOCALISATION]]</f>
        <v>NULL</v>
      </c>
      <c r="AC195" t="str">
        <f>customer_bikes__3[[#This Row],[COMMENT_BILLING]]</f>
        <v>NULL</v>
      </c>
      <c r="AD195" t="str">
        <f>customer_bikes__3[[#This Row],[ADDRESS]]</f>
        <v>NULL</v>
      </c>
      <c r="AE195" t="str">
        <f>customer_bikes__3[[#This Row],[DISPLAY_GROUP]]</f>
        <v>1generic</v>
      </c>
      <c r="AG195">
        <f>customer_bikes__3[[#This Row],[TYPE]]</f>
        <v>549</v>
      </c>
      <c r="AH195">
        <f>customer_bikes__3[[#This Row],[ID_1]]</f>
        <v>326</v>
      </c>
      <c r="AI195" s="2">
        <f>customer_bikes__3[[#This Row],[HEU_MAJ]]</f>
        <v>44276.750069444446</v>
      </c>
      <c r="AJ195" s="2">
        <f>customer_bikes__3[[#This Row],[HEU_MAJ]]</f>
        <v>44276.750069444446</v>
      </c>
    </row>
    <row r="196" spans="1:36" x14ac:dyDescent="0.25">
      <c r="A196">
        <f>customer_bikes__3[[#This Row],[ID]]</f>
        <v>669</v>
      </c>
      <c r="B196" t="str">
        <f>customer_bikes__3[[#This Row],[FRAME_NUMBER]]</f>
        <v/>
      </c>
      <c r="C196" t="str">
        <f>customer_bikes__3[[#This Row],[SIZE]]</f>
        <v>M</v>
      </c>
      <c r="D196" t="str">
        <f>customer_bikes__3[[#This Row],[COLOR]]</f>
        <v/>
      </c>
      <c r="E196" t="str">
        <f>customer_bikes__3[[#This Row],[CONTRACT_TYPE]]</f>
        <v>selling</v>
      </c>
      <c r="F196" t="str">
        <f>customer_bikes__3[[#This Row],[CONTRACT_START]]</f>
        <v>NULL</v>
      </c>
      <c r="G196" t="str">
        <f>customer_bikes__3[[#This Row],[CONTRACT_END]]</f>
        <v>NULL</v>
      </c>
      <c r="H196" t="str">
        <f>customer_bikes__3[[#This Row],[ESTIMATED_DELIVERY_DATE]]</f>
        <v>0000-00-00</v>
      </c>
      <c r="I196" t="str">
        <f>customer_bikes__3[[#This Row],[DELIVERY_DATE]]</f>
        <v>2020-12-15</v>
      </c>
      <c r="J196" t="str">
        <f>customer_bikes__3[[#This Row],[SELLING_DATE]]</f>
        <v>2021-04-29</v>
      </c>
      <c r="K196" t="str">
        <f>customer_bikes__3[[#This Row],[MODEL]]</f>
        <v>eTouring 8,8</v>
      </c>
      <c r="L196" t="str">
        <f>customer_bikes__3[[#This Row],[FRAME_REFERENCE]]</f>
        <v>-</v>
      </c>
      <c r="M196" t="str">
        <f>customer_bikes__3[[#This Row],[BIKE_KEY_REFERENCE]]</f>
        <v>NULL</v>
      </c>
      <c r="N196" t="str">
        <f>customer_bikes__3[[#This Row],[LOCKER_REFERENCE]]</f>
        <v/>
      </c>
      <c r="O196" t="str">
        <f>customer_bikes__3[[#This Row],[PLATE_NUMBER]]</f>
        <v>NULL</v>
      </c>
      <c r="P196" t="str">
        <f>customer_bikes__3[[#This Row],[BILLING_TYPE]]</f>
        <v>monthly</v>
      </c>
      <c r="Q196" t="str">
        <f>customer_bikes__3[[#This Row],[LEASING_PRICE]]</f>
        <v>0</v>
      </c>
      <c r="R196">
        <f>customer_bikes__3[[#This Row],[SOLD_PRICE]]</f>
        <v>2478</v>
      </c>
      <c r="S196" t="str">
        <f>customer_bikes__3[[#This Row],[STATUS]]</f>
        <v>OK</v>
      </c>
      <c r="T196" t="str">
        <f>customer_bikes__3[[#This Row],[INSURANCE]]</f>
        <v>N</v>
      </c>
      <c r="U196">
        <f>customer_bikes__3[[#This Row],[INSURANCE_INDIVIDUAL]]</f>
        <v>0</v>
      </c>
      <c r="V196">
        <f>customer_bikes__3[[#This Row],[INSURANCE_CIVIL_RESPONSIBILITY]]</f>
        <v>0</v>
      </c>
      <c r="W196" t="str">
        <f>customer_bikes__3[[#This Row],[INSURANCE_CIVIL_RESPONSIBILITY_CONTRACT]]</f>
        <v>NULL</v>
      </c>
      <c r="X196">
        <f>customer_bikes__3[[#This Row],[BIKE_PRICE]]</f>
        <v>1693.3</v>
      </c>
      <c r="Y196" t="str">
        <f>customer_bikes__3[[#This Row],[BIKE_BUYING_DATE]]</f>
        <v>2020-09-30</v>
      </c>
      <c r="Z196">
        <f>customer_bikes__3[[#This Row],[BILLING_GROUP]]</f>
        <v>1</v>
      </c>
      <c r="AA196" t="str">
        <f>customer_bikes__3[[#This Row],[GPS_ID]]</f>
        <v/>
      </c>
      <c r="AB196" t="str">
        <f>customer_bikes__3[[#This Row],[LOCALISATION]]</f>
        <v>NULL</v>
      </c>
      <c r="AC196" t="str">
        <f>customer_bikes__3[[#This Row],[COMMENT_BILLING]]</f>
        <v>NULL</v>
      </c>
      <c r="AD196" t="str">
        <f>customer_bikes__3[[#This Row],[ADDRESS]]</f>
        <v>NULL</v>
      </c>
      <c r="AE196" t="str">
        <f>customer_bikes__3[[#This Row],[DISPLAY_GROUP]]</f>
        <v>1generic</v>
      </c>
      <c r="AG196">
        <f>customer_bikes__3[[#This Row],[TYPE]]</f>
        <v>562</v>
      </c>
      <c r="AH196">
        <f>customer_bikes__3[[#This Row],[ID_1]]</f>
        <v>202</v>
      </c>
      <c r="AI196" s="2">
        <f>customer_bikes__3[[#This Row],[HEU_MAJ]]</f>
        <v>44315.717546296299</v>
      </c>
      <c r="AJ196" s="2">
        <f>customer_bikes__3[[#This Row],[HEU_MAJ]]</f>
        <v>44315.717546296299</v>
      </c>
    </row>
    <row r="197" spans="1:36" x14ac:dyDescent="0.25">
      <c r="A197">
        <f>customer_bikes__3[[#This Row],[ID]]</f>
        <v>670</v>
      </c>
      <c r="B197" t="str">
        <f>customer_bikes__3[[#This Row],[FRAME_NUMBER]]</f>
        <v/>
      </c>
      <c r="C197" t="str">
        <f>customer_bikes__3[[#This Row],[SIZE]]</f>
        <v>M</v>
      </c>
      <c r="D197" t="str">
        <f>customer_bikes__3[[#This Row],[COLOR]]</f>
        <v/>
      </c>
      <c r="E197" t="str">
        <f>customer_bikes__3[[#This Row],[CONTRACT_TYPE]]</f>
        <v>selling</v>
      </c>
      <c r="F197" t="str">
        <f>customer_bikes__3[[#This Row],[CONTRACT_START]]</f>
        <v>NULL</v>
      </c>
      <c r="G197" t="str">
        <f>customer_bikes__3[[#This Row],[CONTRACT_END]]</f>
        <v>NULL</v>
      </c>
      <c r="H197" t="str">
        <f>customer_bikes__3[[#This Row],[ESTIMATED_DELIVERY_DATE]]</f>
        <v>0000-00-00</v>
      </c>
      <c r="I197" t="str">
        <f>customer_bikes__3[[#This Row],[DELIVERY_DATE]]</f>
        <v>2020-12-15</v>
      </c>
      <c r="J197" t="str">
        <f>customer_bikes__3[[#This Row],[SELLING_DATE]]</f>
        <v>2021-04-28</v>
      </c>
      <c r="K197" t="str">
        <f>customer_bikes__3[[#This Row],[MODEL]]</f>
        <v>eTouring 8,8</v>
      </c>
      <c r="L197" t="str">
        <f>customer_bikes__3[[#This Row],[FRAME_REFERENCE]]</f>
        <v>-</v>
      </c>
      <c r="M197" t="str">
        <f>customer_bikes__3[[#This Row],[BIKE_KEY_REFERENCE]]</f>
        <v>NULL</v>
      </c>
      <c r="N197" t="str">
        <f>customer_bikes__3[[#This Row],[LOCKER_REFERENCE]]</f>
        <v/>
      </c>
      <c r="O197" t="str">
        <f>customer_bikes__3[[#This Row],[PLATE_NUMBER]]</f>
        <v>NULL</v>
      </c>
      <c r="P197" t="str">
        <f>customer_bikes__3[[#This Row],[BILLING_TYPE]]</f>
        <v>monthly</v>
      </c>
      <c r="Q197" t="str">
        <f>customer_bikes__3[[#This Row],[LEASING_PRICE]]</f>
        <v>0</v>
      </c>
      <c r="R197">
        <f>customer_bikes__3[[#This Row],[SOLD_PRICE]]</f>
        <v>2478</v>
      </c>
      <c r="S197" t="str">
        <f>customer_bikes__3[[#This Row],[STATUS]]</f>
        <v>OK</v>
      </c>
      <c r="T197" t="str">
        <f>customer_bikes__3[[#This Row],[INSURANCE]]</f>
        <v>N</v>
      </c>
      <c r="U197">
        <f>customer_bikes__3[[#This Row],[INSURANCE_INDIVIDUAL]]</f>
        <v>0</v>
      </c>
      <c r="V197">
        <f>customer_bikes__3[[#This Row],[INSURANCE_CIVIL_RESPONSIBILITY]]</f>
        <v>0</v>
      </c>
      <c r="W197" t="str">
        <f>customer_bikes__3[[#This Row],[INSURANCE_CIVIL_RESPONSIBILITY_CONTRACT]]</f>
        <v>NULL</v>
      </c>
      <c r="X197">
        <f>customer_bikes__3[[#This Row],[BIKE_PRICE]]</f>
        <v>1693.3</v>
      </c>
      <c r="Y197" t="str">
        <f>customer_bikes__3[[#This Row],[BIKE_BUYING_DATE]]</f>
        <v>2020-09-30</v>
      </c>
      <c r="Z197">
        <f>customer_bikes__3[[#This Row],[BILLING_GROUP]]</f>
        <v>1</v>
      </c>
      <c r="AA197" t="str">
        <f>customer_bikes__3[[#This Row],[GPS_ID]]</f>
        <v/>
      </c>
      <c r="AB197" t="str">
        <f>customer_bikes__3[[#This Row],[LOCALISATION]]</f>
        <v>NULL</v>
      </c>
      <c r="AC197" t="str">
        <f>customer_bikes__3[[#This Row],[COMMENT_BILLING]]</f>
        <v>NULL</v>
      </c>
      <c r="AD197" t="str">
        <f>customer_bikes__3[[#This Row],[ADDRESS]]</f>
        <v>NULL</v>
      </c>
      <c r="AE197" t="str">
        <f>customer_bikes__3[[#This Row],[DISPLAY_GROUP]]</f>
        <v>1generic</v>
      </c>
      <c r="AG197">
        <f>customer_bikes__3[[#This Row],[TYPE]]</f>
        <v>562</v>
      </c>
      <c r="AH197">
        <f>customer_bikes__3[[#This Row],[ID_1]]</f>
        <v>376</v>
      </c>
      <c r="AI197" s="2">
        <f>customer_bikes__3[[#This Row],[HEU_MAJ]]</f>
        <v>44314.502222222225</v>
      </c>
      <c r="AJ197" s="2">
        <f>customer_bikes__3[[#This Row],[HEU_MAJ]]</f>
        <v>44314.502222222225</v>
      </c>
    </row>
    <row r="198" spans="1:36" x14ac:dyDescent="0.25">
      <c r="A198">
        <f>customer_bikes__3[[#This Row],[ID]]</f>
        <v>671</v>
      </c>
      <c r="B198" t="str">
        <f>customer_bikes__3[[#This Row],[FRAME_NUMBER]]</f>
        <v/>
      </c>
      <c r="C198" t="str">
        <f>customer_bikes__3[[#This Row],[SIZE]]</f>
        <v>M</v>
      </c>
      <c r="D198" t="str">
        <f>customer_bikes__3[[#This Row],[COLOR]]</f>
        <v>rouge7</v>
      </c>
      <c r="E198" t="str">
        <f>customer_bikes__3[[#This Row],[CONTRACT_TYPE]]</f>
        <v>stock</v>
      </c>
      <c r="F198" t="str">
        <f>customer_bikes__3[[#This Row],[CONTRACT_START]]</f>
        <v>NULL</v>
      </c>
      <c r="G198" t="str">
        <f>customer_bikes__3[[#This Row],[CONTRACT_END]]</f>
        <v>NULL</v>
      </c>
      <c r="H198" t="str">
        <f>customer_bikes__3[[#This Row],[ESTIMATED_DELIVERY_DATE]]</f>
        <v>0000-00-00</v>
      </c>
      <c r="I198" t="str">
        <f>customer_bikes__3[[#This Row],[DELIVERY_DATE]]</f>
        <v>2021-02-26</v>
      </c>
      <c r="J198" t="str">
        <f>customer_bikes__3[[#This Row],[SELLING_DATE]]</f>
        <v>NULL</v>
      </c>
      <c r="K198" t="str">
        <f>customer_bikes__3[[#This Row],[MODEL]]</f>
        <v>eTouring 8,8</v>
      </c>
      <c r="L198" t="str">
        <f>customer_bikes__3[[#This Row],[FRAME_REFERENCE]]</f>
        <v>-20ETOUR8811161</v>
      </c>
      <c r="M198" t="str">
        <f>customer_bikes__3[[#This Row],[BIKE_KEY_REFERENCE]]</f>
        <v/>
      </c>
      <c r="N198" t="str">
        <f>customer_bikes__3[[#This Row],[LOCKER_REFERENCE]]</f>
        <v>2300</v>
      </c>
      <c r="O198" t="str">
        <f>customer_bikes__3[[#This Row],[PLATE_NUMBER]]</f>
        <v/>
      </c>
      <c r="P198" t="str">
        <f>customer_bikes__3[[#This Row],[BILLING_TYPE]]</f>
        <v>paid</v>
      </c>
      <c r="Q198" t="str">
        <f>customer_bikes__3[[#This Row],[LEASING_PRICE]]</f>
        <v>0</v>
      </c>
      <c r="R198">
        <f>customer_bikes__3[[#This Row],[SOLD_PRICE]]</f>
        <v>0</v>
      </c>
      <c r="S198" t="str">
        <f>customer_bikes__3[[#This Row],[STATUS]]</f>
        <v>OK</v>
      </c>
      <c r="T198" t="str">
        <f>customer_bikes__3[[#This Row],[INSURANCE]]</f>
        <v>N</v>
      </c>
      <c r="U198">
        <f>customer_bikes__3[[#This Row],[INSURANCE_INDIVIDUAL]]</f>
        <v>0</v>
      </c>
      <c r="V198">
        <f>customer_bikes__3[[#This Row],[INSURANCE_CIVIL_RESPONSIBILITY]]</f>
        <v>0</v>
      </c>
      <c r="W198" t="str">
        <f>customer_bikes__3[[#This Row],[INSURANCE_CIVIL_RESPONSIBILITY_CONTRACT]]</f>
        <v>NULL</v>
      </c>
      <c r="X198">
        <f>customer_bikes__3[[#This Row],[BIKE_PRICE]]</f>
        <v>1693.3</v>
      </c>
      <c r="Y198" t="str">
        <f>customer_bikes__3[[#This Row],[BIKE_BUYING_DATE]]</f>
        <v>2020-09-30</v>
      </c>
      <c r="Z198">
        <f>customer_bikes__3[[#This Row],[BILLING_GROUP]]</f>
        <v>1</v>
      </c>
      <c r="AA198" t="str">
        <f>customer_bikes__3[[#This Row],[GPS_ID]]</f>
        <v/>
      </c>
      <c r="AB198" t="str">
        <f>customer_bikes__3[[#This Row],[LOCALISATION]]</f>
        <v>KAMEO</v>
      </c>
      <c r="AC198" t="str">
        <f>customer_bikes__3[[#This Row],[COMMENT_BILLING]]</f>
        <v>NULL</v>
      </c>
      <c r="AD198" t="str">
        <f>customer_bikes__3[[#This Row],[ADDRESS]]</f>
        <v>NULL</v>
      </c>
      <c r="AE198" t="str">
        <f>customer_bikes__3[[#This Row],[DISPLAY_GROUP]]</f>
        <v>1generic</v>
      </c>
      <c r="AG198">
        <f>customer_bikes__3[[#This Row],[TYPE]]</f>
        <v>561</v>
      </c>
      <c r="AH198">
        <f>customer_bikes__3[[#This Row],[ID_1]]</f>
        <v>12</v>
      </c>
      <c r="AI198" s="2">
        <f>customer_bikes__3[[#This Row],[HEU_MAJ]]</f>
        <v>44496.482430555552</v>
      </c>
      <c r="AJ198" s="2">
        <f>customer_bikes__3[[#This Row],[HEU_MAJ]]</f>
        <v>44496.482430555552</v>
      </c>
    </row>
    <row r="199" spans="1:36" x14ac:dyDescent="0.25">
      <c r="A199">
        <f>customer_bikes__3[[#This Row],[ID]]</f>
        <v>672</v>
      </c>
      <c r="B199" t="str">
        <f>customer_bikes__3[[#This Row],[FRAME_NUMBER]]</f>
        <v/>
      </c>
      <c r="C199" t="str">
        <f>customer_bikes__3[[#This Row],[SIZE]]</f>
        <v>M</v>
      </c>
      <c r="D199" t="str">
        <f>customer_bikes__3[[#This Row],[COLOR]]</f>
        <v/>
      </c>
      <c r="E199" t="str">
        <f>customer_bikes__3[[#This Row],[CONTRACT_TYPE]]</f>
        <v>stock</v>
      </c>
      <c r="F199" t="str">
        <f>customer_bikes__3[[#This Row],[CONTRACT_START]]</f>
        <v>NULL</v>
      </c>
      <c r="G199" t="str">
        <f>customer_bikes__3[[#This Row],[CONTRACT_END]]</f>
        <v>NULL</v>
      </c>
      <c r="H199" t="str">
        <f>customer_bikes__3[[#This Row],[ESTIMATED_DELIVERY_DATE]]</f>
        <v>0000-00-00</v>
      </c>
      <c r="I199" t="str">
        <f>customer_bikes__3[[#This Row],[DELIVERY_DATE]]</f>
        <v>2021-02-01</v>
      </c>
      <c r="J199" t="str">
        <f>customer_bikes__3[[#This Row],[SELLING_DATE]]</f>
        <v>NULL</v>
      </c>
      <c r="K199" t="str">
        <f>customer_bikes__3[[#This Row],[MODEL]]</f>
        <v>eTouring 8,8</v>
      </c>
      <c r="L199" t="str">
        <f>customer_bikes__3[[#This Row],[FRAME_REFERENCE]]</f>
        <v>VCR21000003288</v>
      </c>
      <c r="M199" t="str">
        <f>customer_bikes__3[[#This Row],[BIKE_KEY_REFERENCE]]</f>
        <v>NULL</v>
      </c>
      <c r="N199" t="str">
        <f>customer_bikes__3[[#This Row],[LOCKER_REFERENCE]]</f>
        <v/>
      </c>
      <c r="O199" t="str">
        <f>customer_bikes__3[[#This Row],[PLATE_NUMBER]]</f>
        <v>NULL</v>
      </c>
      <c r="P199" t="str">
        <f>customer_bikes__3[[#This Row],[BILLING_TYPE]]</f>
        <v>paid</v>
      </c>
      <c r="Q199" t="str">
        <f>customer_bikes__3[[#This Row],[LEASING_PRICE]]</f>
        <v>0</v>
      </c>
      <c r="R199">
        <f>customer_bikes__3[[#This Row],[SOLD_PRICE]]</f>
        <v>0</v>
      </c>
      <c r="S199" t="str">
        <f>customer_bikes__3[[#This Row],[STATUS]]</f>
        <v>OK</v>
      </c>
      <c r="T199" t="str">
        <f>customer_bikes__3[[#This Row],[INSURANCE]]</f>
        <v>N</v>
      </c>
      <c r="U199">
        <f>customer_bikes__3[[#This Row],[INSURANCE_INDIVIDUAL]]</f>
        <v>0</v>
      </c>
      <c r="V199">
        <f>customer_bikes__3[[#This Row],[INSURANCE_CIVIL_RESPONSIBILITY]]</f>
        <v>0</v>
      </c>
      <c r="W199" t="str">
        <f>customer_bikes__3[[#This Row],[INSURANCE_CIVIL_RESPONSIBILITY_CONTRACT]]</f>
        <v>NULL</v>
      </c>
      <c r="X199">
        <f>customer_bikes__3[[#This Row],[BIKE_PRICE]]</f>
        <v>1693.3</v>
      </c>
      <c r="Y199" t="str">
        <f>customer_bikes__3[[#This Row],[BIKE_BUYING_DATE]]</f>
        <v>2020-09-30</v>
      </c>
      <c r="Z199">
        <f>customer_bikes__3[[#This Row],[BILLING_GROUP]]</f>
        <v>1</v>
      </c>
      <c r="AA199" t="str">
        <f>customer_bikes__3[[#This Row],[GPS_ID]]</f>
        <v/>
      </c>
      <c r="AB199" t="str">
        <f>customer_bikes__3[[#This Row],[LOCALISATION]]</f>
        <v>KAMEO</v>
      </c>
      <c r="AC199" t="str">
        <f>customer_bikes__3[[#This Row],[COMMENT_BILLING]]</f>
        <v>NULL</v>
      </c>
      <c r="AD199" t="str">
        <f>customer_bikes__3[[#This Row],[ADDRESS]]</f>
        <v>NULL</v>
      </c>
      <c r="AE199" t="str">
        <f>customer_bikes__3[[#This Row],[DISPLAY_GROUP]]</f>
        <v>1generic</v>
      </c>
      <c r="AG199">
        <f>customer_bikes__3[[#This Row],[TYPE]]</f>
        <v>561</v>
      </c>
      <c r="AH199">
        <f>customer_bikes__3[[#This Row],[ID_1]]</f>
        <v>12</v>
      </c>
      <c r="AI199" s="2">
        <f>customer_bikes__3[[#This Row],[HEU_MAJ]]</f>
        <v>44331.65552083333</v>
      </c>
      <c r="AJ199" s="2">
        <f>customer_bikes__3[[#This Row],[HEU_MAJ]]</f>
        <v>44331.65552083333</v>
      </c>
    </row>
    <row r="200" spans="1:36" x14ac:dyDescent="0.25">
      <c r="A200">
        <f>customer_bikes__3[[#This Row],[ID]]</f>
        <v>674</v>
      </c>
      <c r="B200" t="str">
        <f>customer_bikes__3[[#This Row],[FRAME_NUMBER]]</f>
        <v/>
      </c>
      <c r="C200" t="str">
        <f>customer_bikes__3[[#This Row],[SIZE]]</f>
        <v>M</v>
      </c>
      <c r="D200" t="str">
        <f>customer_bikes__3[[#This Row],[COLOR]]</f>
        <v/>
      </c>
      <c r="E200" t="str">
        <f>customer_bikes__3[[#This Row],[CONTRACT_TYPE]]</f>
        <v>stock</v>
      </c>
      <c r="F200" t="str">
        <f>customer_bikes__3[[#This Row],[CONTRACT_START]]</f>
        <v>NULL</v>
      </c>
      <c r="G200" t="str">
        <f>customer_bikes__3[[#This Row],[CONTRACT_END]]</f>
        <v>NULL</v>
      </c>
      <c r="H200" t="str">
        <f>customer_bikes__3[[#This Row],[ESTIMATED_DELIVERY_DATE]]</f>
        <v>0000-00-00</v>
      </c>
      <c r="I200" t="str">
        <f>customer_bikes__3[[#This Row],[DELIVERY_DATE]]</f>
        <v>2019-03-08</v>
      </c>
      <c r="J200" t="str">
        <f>customer_bikes__3[[#This Row],[SELLING_DATE]]</f>
        <v>NULL</v>
      </c>
      <c r="K200" t="str">
        <f>customer_bikes__3[[#This Row],[MODEL]]</f>
        <v>Ets 400</v>
      </c>
      <c r="L200" t="str">
        <f>customer_bikes__3[[#This Row],[FRAME_REFERENCE]]</f>
        <v>CROSS D8J10762</v>
      </c>
      <c r="M200" t="str">
        <f>customer_bikes__3[[#This Row],[BIKE_KEY_REFERENCE]]</f>
        <v>NULL</v>
      </c>
      <c r="N200" t="str">
        <f>customer_bikes__3[[#This Row],[LOCKER_REFERENCE]]</f>
        <v/>
      </c>
      <c r="O200" t="str">
        <f>customer_bikes__3[[#This Row],[PLATE_NUMBER]]</f>
        <v>NULL</v>
      </c>
      <c r="P200" t="str">
        <f>customer_bikes__3[[#This Row],[BILLING_TYPE]]</f>
        <v>paid</v>
      </c>
      <c r="Q200" t="str">
        <f>customer_bikes__3[[#This Row],[LEASING_PRICE]]</f>
        <v>0</v>
      </c>
      <c r="R200">
        <f>customer_bikes__3[[#This Row],[SOLD_PRICE]]</f>
        <v>0</v>
      </c>
      <c r="S200" t="str">
        <f>customer_bikes__3[[#This Row],[STATUS]]</f>
        <v>OK</v>
      </c>
      <c r="T200" t="str">
        <f>customer_bikes__3[[#This Row],[INSURANCE]]</f>
        <v>N</v>
      </c>
      <c r="U200">
        <f>customer_bikes__3[[#This Row],[INSURANCE_INDIVIDUAL]]</f>
        <v>0</v>
      </c>
      <c r="V200">
        <f>customer_bikes__3[[#This Row],[INSURANCE_CIVIL_RESPONSIBILITY]]</f>
        <v>0</v>
      </c>
      <c r="W200" t="str">
        <f>customer_bikes__3[[#This Row],[INSURANCE_CIVIL_RESPONSIBILITY_CONTRACT]]</f>
        <v>NULL</v>
      </c>
      <c r="X200">
        <f>customer_bikes__3[[#This Row],[BIKE_PRICE]]</f>
        <v>1718.1</v>
      </c>
      <c r="Y200" t="str">
        <f>customer_bikes__3[[#This Row],[BIKE_BUYING_DATE]]</f>
        <v>2019-03-07</v>
      </c>
      <c r="Z200">
        <f>customer_bikes__3[[#This Row],[BILLING_GROUP]]</f>
        <v>1</v>
      </c>
      <c r="AA200" t="str">
        <f>customer_bikes__3[[#This Row],[GPS_ID]]</f>
        <v/>
      </c>
      <c r="AB200" t="str">
        <f>customer_bikes__3[[#This Row],[LOCALISATION]]</f>
        <v>KAMEO</v>
      </c>
      <c r="AC200" t="str">
        <f>customer_bikes__3[[#This Row],[COMMENT_BILLING]]</f>
        <v>NULL</v>
      </c>
      <c r="AD200" t="str">
        <f>customer_bikes__3[[#This Row],[ADDRESS]]</f>
        <v>NULL</v>
      </c>
      <c r="AE200" t="str">
        <f>customer_bikes__3[[#This Row],[DISPLAY_GROUP]]</f>
        <v>1generic</v>
      </c>
      <c r="AG200">
        <f>customer_bikes__3[[#This Row],[TYPE]]</f>
        <v>7</v>
      </c>
      <c r="AH200">
        <f>customer_bikes__3[[#This Row],[ID_1]]</f>
        <v>12</v>
      </c>
      <c r="AI200" s="2">
        <f>customer_bikes__3[[#This Row],[HEU_MAJ]]</f>
        <v>44331.592094907406</v>
      </c>
      <c r="AJ200" s="2">
        <f>customer_bikes__3[[#This Row],[HEU_MAJ]]</f>
        <v>44331.592094907406</v>
      </c>
    </row>
    <row r="201" spans="1:36" x14ac:dyDescent="0.25">
      <c r="A201">
        <f>customer_bikes__3[[#This Row],[ID]]</f>
        <v>675</v>
      </c>
      <c r="B201" t="str">
        <f>customer_bikes__3[[#This Row],[FRAME_NUMBER]]</f>
        <v/>
      </c>
      <c r="C201" t="str">
        <f>customer_bikes__3[[#This Row],[SIZE]]</f>
        <v>L</v>
      </c>
      <c r="D201" t="str">
        <f>customer_bikes__3[[#This Row],[COLOR]]</f>
        <v/>
      </c>
      <c r="E201" t="str">
        <f>customer_bikes__3[[#This Row],[CONTRACT_TYPE]]</f>
        <v>stock</v>
      </c>
      <c r="F201" t="str">
        <f>customer_bikes__3[[#This Row],[CONTRACT_START]]</f>
        <v>NULL</v>
      </c>
      <c r="G201" t="str">
        <f>customer_bikes__3[[#This Row],[CONTRACT_END]]</f>
        <v>NULL</v>
      </c>
      <c r="H201" t="str">
        <f>customer_bikes__3[[#This Row],[ESTIMATED_DELIVERY_DATE]]</f>
        <v>0000-00-00</v>
      </c>
      <c r="I201" t="str">
        <f>customer_bikes__3[[#This Row],[DELIVERY_DATE]]</f>
        <v>2020-02-16</v>
      </c>
      <c r="J201" t="str">
        <f>customer_bikes__3[[#This Row],[SELLING_DATE]]</f>
        <v>NULL</v>
      </c>
      <c r="K201" t="str">
        <f>customer_bikes__3[[#This Row],[MODEL]]</f>
        <v>WME 627</v>
      </c>
      <c r="L201" t="str">
        <f>customer_bikes__3[[#This Row],[FRAME_REFERENCE]]</f>
        <v>CCO210900000351</v>
      </c>
      <c r="M201" t="str">
        <f>customer_bikes__3[[#This Row],[BIKE_KEY_REFERENCE]]</f>
        <v/>
      </c>
      <c r="N201" t="str">
        <f>customer_bikes__3[[#This Row],[LOCKER_REFERENCE]]</f>
        <v/>
      </c>
      <c r="O201" t="str">
        <f>customer_bikes__3[[#This Row],[PLATE_NUMBER]]</f>
        <v/>
      </c>
      <c r="P201" t="str">
        <f>customer_bikes__3[[#This Row],[BILLING_TYPE]]</f>
        <v>paid</v>
      </c>
      <c r="Q201" t="str">
        <f>customer_bikes__3[[#This Row],[LEASING_PRICE]]</f>
        <v>0</v>
      </c>
      <c r="R201">
        <f>customer_bikes__3[[#This Row],[SOLD_PRICE]]</f>
        <v>0</v>
      </c>
      <c r="S201" t="str">
        <f>customer_bikes__3[[#This Row],[STATUS]]</f>
        <v>OK</v>
      </c>
      <c r="T201" t="str">
        <f>customer_bikes__3[[#This Row],[INSURANCE]]</f>
        <v>N</v>
      </c>
      <c r="U201">
        <f>customer_bikes__3[[#This Row],[INSURANCE_INDIVIDUAL]]</f>
        <v>0</v>
      </c>
      <c r="V201">
        <f>customer_bikes__3[[#This Row],[INSURANCE_CIVIL_RESPONSIBILITY]]</f>
        <v>0</v>
      </c>
      <c r="W201" t="str">
        <f>customer_bikes__3[[#This Row],[INSURANCE_CIVIL_RESPONSIBILITY_CONTRACT]]</f>
        <v>NULL</v>
      </c>
      <c r="X201">
        <f>customer_bikes__3[[#This Row],[BIKE_PRICE]]</f>
        <v>2666.87</v>
      </c>
      <c r="Y201" t="str">
        <f>customer_bikes__3[[#This Row],[BIKE_BUYING_DATE]]</f>
        <v>2020-09-30</v>
      </c>
      <c r="Z201">
        <f>customer_bikes__3[[#This Row],[BILLING_GROUP]]</f>
        <v>1</v>
      </c>
      <c r="AA201" t="str">
        <f>customer_bikes__3[[#This Row],[GPS_ID]]</f>
        <v/>
      </c>
      <c r="AB201" t="str">
        <f>customer_bikes__3[[#This Row],[LOCALISATION]]</f>
        <v>KAMEO</v>
      </c>
      <c r="AC201" t="str">
        <f>customer_bikes__3[[#This Row],[COMMENT_BILLING]]</f>
        <v>NULL</v>
      </c>
      <c r="AD201" t="str">
        <f>customer_bikes__3[[#This Row],[ADDRESS]]</f>
        <v>NULL</v>
      </c>
      <c r="AE201" t="str">
        <f>customer_bikes__3[[#This Row],[DISPLAY_GROUP]]</f>
        <v>1generic</v>
      </c>
      <c r="AG201">
        <f>customer_bikes__3[[#This Row],[TYPE]]</f>
        <v>366</v>
      </c>
      <c r="AH201">
        <f>customer_bikes__3[[#This Row],[ID_1]]</f>
        <v>12</v>
      </c>
      <c r="AI201" s="2">
        <f>customer_bikes__3[[#This Row],[HEU_MAJ]]</f>
        <v>44438.536168981482</v>
      </c>
      <c r="AJ201" s="2">
        <f>customer_bikes__3[[#This Row],[HEU_MAJ]]</f>
        <v>44438.536168981482</v>
      </c>
    </row>
    <row r="202" spans="1:36" x14ac:dyDescent="0.25">
      <c r="A202">
        <f>customer_bikes__3[[#This Row],[ID]]</f>
        <v>685</v>
      </c>
      <c r="B202" t="str">
        <f>customer_bikes__3[[#This Row],[FRAME_NUMBER]]</f>
        <v/>
      </c>
      <c r="C202" t="str">
        <f>customer_bikes__3[[#This Row],[SIZE]]</f>
        <v>unique</v>
      </c>
      <c r="D202" t="str">
        <f>customer_bikes__3[[#This Row],[COLOR]]</f>
        <v>Bone Gray</v>
      </c>
      <c r="E202" t="str">
        <f>customer_bikes__3[[#This Row],[CONTRACT_TYPE]]</f>
        <v>stock</v>
      </c>
      <c r="F202" t="str">
        <f>customer_bikes__3[[#This Row],[CONTRACT_START]]</f>
        <v>NULL</v>
      </c>
      <c r="G202" t="str">
        <f>customer_bikes__3[[#This Row],[CONTRACT_END]]</f>
        <v>NULL</v>
      </c>
      <c r="H202" t="str">
        <f>customer_bikes__3[[#This Row],[ESTIMATED_DELIVERY_DATE]]</f>
        <v>2021-06-18</v>
      </c>
      <c r="I202" t="str">
        <f>customer_bikes__3[[#This Row],[DELIVERY_DATE]]</f>
        <v>2021-06-18</v>
      </c>
      <c r="J202" t="str">
        <f>customer_bikes__3[[#This Row],[SELLING_DATE]]</f>
        <v>NULL</v>
      </c>
      <c r="K202" t="str">
        <f>customer_bikes__3[[#This Row],[MODEL]]</f>
        <v>Boost E 10D performance</v>
      </c>
      <c r="L202" t="str">
        <f>customer_bikes__3[[#This Row],[FRAME_REFERENCE]]</f>
        <v>TBC</v>
      </c>
      <c r="M202" t="str">
        <f>customer_bikes__3[[#This Row],[BIKE_KEY_REFERENCE]]</f>
        <v/>
      </c>
      <c r="N202" t="str">
        <f>customer_bikes__3[[#This Row],[LOCKER_REFERENCE]]</f>
        <v>TBC</v>
      </c>
      <c r="O202" t="str">
        <f>customer_bikes__3[[#This Row],[PLATE_NUMBER]]</f>
        <v/>
      </c>
      <c r="P202" t="str">
        <f>customer_bikes__3[[#This Row],[BILLING_TYPE]]</f>
        <v>paid</v>
      </c>
      <c r="Q202" t="str">
        <f>customer_bikes__3[[#This Row],[LEASING_PRICE]]</f>
        <v>0</v>
      </c>
      <c r="R202">
        <f>customer_bikes__3[[#This Row],[SOLD_PRICE]]</f>
        <v>0</v>
      </c>
      <c r="S202" t="str">
        <f>customer_bikes__3[[#This Row],[STATUS]]</f>
        <v>OK</v>
      </c>
      <c r="T202" t="str">
        <f>customer_bikes__3[[#This Row],[INSURANCE]]</f>
        <v>N</v>
      </c>
      <c r="U202">
        <f>customer_bikes__3[[#This Row],[INSURANCE_INDIVIDUAL]]</f>
        <v>0</v>
      </c>
      <c r="V202">
        <f>customer_bikes__3[[#This Row],[INSURANCE_CIVIL_RESPONSIBILITY]]</f>
        <v>0</v>
      </c>
      <c r="W202" t="str">
        <f>customer_bikes__3[[#This Row],[INSURANCE_CIVIL_RESPONSIBILITY_CONTRACT]]</f>
        <v>NULL</v>
      </c>
      <c r="X202">
        <f>customer_bikes__3[[#This Row],[BIKE_PRICE]]</f>
        <v>2411.7600000000002</v>
      </c>
      <c r="Y202" t="str">
        <f>customer_bikes__3[[#This Row],[BIKE_BUYING_DATE]]</f>
        <v>2021-05-01</v>
      </c>
      <c r="Z202">
        <f>customer_bikes__3[[#This Row],[BILLING_GROUP]]</f>
        <v>1</v>
      </c>
      <c r="AA202" t="str">
        <f>customer_bikes__3[[#This Row],[GPS_ID]]</f>
        <v/>
      </c>
      <c r="AB202" t="str">
        <f>customer_bikes__3[[#This Row],[LOCALISATION]]</f>
        <v>Sauveniere</v>
      </c>
      <c r="AC202" t="str">
        <f>customer_bikes__3[[#This Row],[COMMENT_BILLING]]</f>
        <v>NULL</v>
      </c>
      <c r="AD202" t="str">
        <f>customer_bikes__3[[#This Row],[ADDRESS]]</f>
        <v>NULL</v>
      </c>
      <c r="AE202" t="str">
        <f>customer_bikes__3[[#This Row],[DISPLAY_GROUP]]</f>
        <v>1generic</v>
      </c>
      <c r="AG202">
        <f>customer_bikes__3[[#This Row],[TYPE]]</f>
        <v>226</v>
      </c>
      <c r="AH202">
        <f>customer_bikes__3[[#This Row],[ID_1]]</f>
        <v>12</v>
      </c>
      <c r="AI202" s="2">
        <f>customer_bikes__3[[#This Row],[HEU_MAJ]]</f>
        <v>44384.429432870369</v>
      </c>
      <c r="AJ202" s="2">
        <f>customer_bikes__3[[#This Row],[HEU_MAJ]]</f>
        <v>44384.429432870369</v>
      </c>
    </row>
    <row r="203" spans="1:36" x14ac:dyDescent="0.25">
      <c r="A203">
        <f>customer_bikes__3[[#This Row],[ID]]</f>
        <v>415</v>
      </c>
      <c r="B203" t="str">
        <f>customer_bikes__3[[#This Row],[FRAME_NUMBER]]</f>
        <v>-</v>
      </c>
      <c r="C203" t="str">
        <f>customer_bikes__3[[#This Row],[SIZE]]</f>
        <v>L</v>
      </c>
      <c r="D203" t="str">
        <f>customer_bikes__3[[#This Row],[COLOR]]</f>
        <v/>
      </c>
      <c r="E203" t="str">
        <f>customer_bikes__3[[#This Row],[CONTRACT_TYPE]]</f>
        <v>stock</v>
      </c>
      <c r="F203" t="str">
        <f>customer_bikes__3[[#This Row],[CONTRACT_START]]</f>
        <v>NULL</v>
      </c>
      <c r="G203" t="str">
        <f>customer_bikes__3[[#This Row],[CONTRACT_END]]</f>
        <v>NULL</v>
      </c>
      <c r="H203" t="str">
        <f>customer_bikes__3[[#This Row],[ESTIMATED_DELIVERY_DATE]]</f>
        <v>2021-05-15</v>
      </c>
      <c r="I203" t="str">
        <f>customer_bikes__3[[#This Row],[DELIVERY_DATE]]</f>
        <v>2021-07-28</v>
      </c>
      <c r="J203" t="str">
        <f>customer_bikes__3[[#This Row],[SELLING_DATE]]</f>
        <v>NULL</v>
      </c>
      <c r="K203" t="str">
        <f>customer_bikes__3[[#This Row],[MODEL]]</f>
        <v>XD3 speed</v>
      </c>
      <c r="L203" t="str">
        <f>customer_bikes__3[[#This Row],[FRAME_REFERENCE]]</f>
        <v>-</v>
      </c>
      <c r="M203" t="str">
        <f>customer_bikes__3[[#This Row],[BIKE_KEY_REFERENCE]]</f>
        <v/>
      </c>
      <c r="N203" t="str">
        <f>customer_bikes__3[[#This Row],[LOCKER_REFERENCE]]</f>
        <v/>
      </c>
      <c r="O203" t="str">
        <f>customer_bikes__3[[#This Row],[PLATE_NUMBER]]</f>
        <v/>
      </c>
      <c r="P203" t="str">
        <f>customer_bikes__3[[#This Row],[BILLING_TYPE]]</f>
        <v>paid</v>
      </c>
      <c r="Q203" t="str">
        <f>customer_bikes__3[[#This Row],[LEASING_PRICE]]</f>
        <v>0</v>
      </c>
      <c r="R203">
        <f>customer_bikes__3[[#This Row],[SOLD_PRICE]]</f>
        <v>0</v>
      </c>
      <c r="S203" t="str">
        <f>customer_bikes__3[[#This Row],[STATUS]]</f>
        <v>OK</v>
      </c>
      <c r="T203" t="str">
        <f>customer_bikes__3[[#This Row],[INSURANCE]]</f>
        <v>N</v>
      </c>
      <c r="U203">
        <f>customer_bikes__3[[#This Row],[INSURANCE_INDIVIDUAL]]</f>
        <v>0</v>
      </c>
      <c r="V203">
        <f>customer_bikes__3[[#This Row],[INSURANCE_CIVIL_RESPONSIBILITY]]</f>
        <v>0</v>
      </c>
      <c r="W203" t="str">
        <f>customer_bikes__3[[#This Row],[INSURANCE_CIVIL_RESPONSIBILITY_CONTRACT]]</f>
        <v>NULL</v>
      </c>
      <c r="X203">
        <f>customer_bikes__3[[#This Row],[BIKE_PRICE]]</f>
        <v>3330</v>
      </c>
      <c r="Y203" t="str">
        <f>customer_bikes__3[[#This Row],[BIKE_BUYING_DATE]]</f>
        <v>2020-10-20</v>
      </c>
      <c r="Z203">
        <f>customer_bikes__3[[#This Row],[BILLING_GROUP]]</f>
        <v>1</v>
      </c>
      <c r="AA203" t="str">
        <f>customer_bikes__3[[#This Row],[GPS_ID]]</f>
        <v/>
      </c>
      <c r="AB203" t="str">
        <f>customer_bikes__3[[#This Row],[LOCALISATION]]</f>
        <v>KAMEO</v>
      </c>
      <c r="AC203" t="str">
        <f>customer_bikes__3[[#This Row],[COMMENT_BILLING]]</f>
        <v>NULL</v>
      </c>
      <c r="AD203" t="str">
        <f>customer_bikes__3[[#This Row],[ADDRESS]]</f>
        <v>NULL</v>
      </c>
      <c r="AE203" t="str">
        <f>customer_bikes__3[[#This Row],[DISPLAY_GROUP]]</f>
        <v>1generic</v>
      </c>
      <c r="AG203">
        <f>customer_bikes__3[[#This Row],[TYPE]]</f>
        <v>53</v>
      </c>
      <c r="AH203">
        <f>customer_bikes__3[[#This Row],[ID_1]]</f>
        <v>12</v>
      </c>
      <c r="AI203" s="2">
        <f>customer_bikes__3[[#This Row],[HEU_MAJ]]</f>
        <v>44462.379386574074</v>
      </c>
      <c r="AJ203" s="2">
        <f>customer_bikes__3[[#This Row],[HEU_MAJ]]</f>
        <v>44462.379386574074</v>
      </c>
    </row>
    <row r="204" spans="1:36" x14ac:dyDescent="0.25">
      <c r="A204">
        <f>customer_bikes__3[[#This Row],[ID]]</f>
        <v>437</v>
      </c>
      <c r="B204" t="str">
        <f>customer_bikes__3[[#This Row],[FRAME_NUMBER]]</f>
        <v>-</v>
      </c>
      <c r="C204" t="str">
        <f>customer_bikes__3[[#This Row],[SIZE]]</f>
        <v>M</v>
      </c>
      <c r="D204" t="str">
        <f>customer_bikes__3[[#This Row],[COLOR]]</f>
        <v/>
      </c>
      <c r="E204" t="str">
        <f>customer_bikes__3[[#This Row],[CONTRACT_TYPE]]</f>
        <v>stock</v>
      </c>
      <c r="F204" t="str">
        <f>customer_bikes__3[[#This Row],[CONTRACT_START]]</f>
        <v>NULL</v>
      </c>
      <c r="G204" t="str">
        <f>customer_bikes__3[[#This Row],[CONTRACT_END]]</f>
        <v>NULL</v>
      </c>
      <c r="H204" t="str">
        <f>customer_bikes__3[[#This Row],[ESTIMATED_DELIVERY_DATE]]</f>
        <v>2021-06-23</v>
      </c>
      <c r="I204" t="str">
        <f>customer_bikes__3[[#This Row],[DELIVERY_DATE]]</f>
        <v>2021-10-13</v>
      </c>
      <c r="J204" t="str">
        <f>customer_bikes__3[[#This Row],[SELLING_DATE]]</f>
        <v>NULL</v>
      </c>
      <c r="K204" t="str">
        <f>customer_bikes__3[[#This Row],[MODEL]]</f>
        <v>Dimanche 29,5 Gravel</v>
      </c>
      <c r="L204" t="str">
        <f>customer_bikes__3[[#This Row],[FRAME_REFERENCE]]</f>
        <v>H1CVM11788</v>
      </c>
      <c r="M204" t="str">
        <f>customer_bikes__3[[#This Row],[BIKE_KEY_REFERENCE]]</f>
        <v/>
      </c>
      <c r="N204" t="str">
        <f>customer_bikes__3[[#This Row],[LOCKER_REFERENCE]]</f>
        <v>-</v>
      </c>
      <c r="O204" t="str">
        <f>customer_bikes__3[[#This Row],[PLATE_NUMBER]]</f>
        <v/>
      </c>
      <c r="P204" t="str">
        <f>customer_bikes__3[[#This Row],[BILLING_TYPE]]</f>
        <v>paid</v>
      </c>
      <c r="Q204" t="str">
        <f>customer_bikes__3[[#This Row],[LEASING_PRICE]]</f>
        <v>0</v>
      </c>
      <c r="R204">
        <f>customer_bikes__3[[#This Row],[SOLD_PRICE]]</f>
        <v>0</v>
      </c>
      <c r="S204" t="str">
        <f>customer_bikes__3[[#This Row],[STATUS]]</f>
        <v>OK</v>
      </c>
      <c r="T204" t="str">
        <f>customer_bikes__3[[#This Row],[INSURANCE]]</f>
        <v>N</v>
      </c>
      <c r="U204">
        <f>customer_bikes__3[[#This Row],[INSURANCE_INDIVIDUAL]]</f>
        <v>0</v>
      </c>
      <c r="V204">
        <f>customer_bikes__3[[#This Row],[INSURANCE_CIVIL_RESPONSIBILITY]]</f>
        <v>0</v>
      </c>
      <c r="W204" t="str">
        <f>customer_bikes__3[[#This Row],[INSURANCE_CIVIL_RESPONSIBILITY_CONTRACT]]</f>
        <v>NULL</v>
      </c>
      <c r="X204">
        <f>customer_bikes__3[[#This Row],[BIKE_PRICE]]</f>
        <v>2190.88</v>
      </c>
      <c r="Y204" t="str">
        <f>customer_bikes__3[[#This Row],[BIKE_BUYING_DATE]]</f>
        <v>2020-09-30</v>
      </c>
      <c r="Z204">
        <f>customer_bikes__3[[#This Row],[BILLING_GROUP]]</f>
        <v>1</v>
      </c>
      <c r="AA204" t="str">
        <f>customer_bikes__3[[#This Row],[GPS_ID]]</f>
        <v/>
      </c>
      <c r="AB204" t="str">
        <f>customer_bikes__3[[#This Row],[LOCALISATION]]</f>
        <v>KAMEO</v>
      </c>
      <c r="AC204" t="str">
        <f>customer_bikes__3[[#This Row],[COMMENT_BILLING]]</f>
        <v>NULL</v>
      </c>
      <c r="AD204" t="str">
        <f>customer_bikes__3[[#This Row],[ADDRESS]]</f>
        <v>NULL</v>
      </c>
      <c r="AE204" t="str">
        <f>customer_bikes__3[[#This Row],[DISPLAY_GROUP]]</f>
        <v>1generic</v>
      </c>
      <c r="AG204">
        <f>customer_bikes__3[[#This Row],[TYPE]]</f>
        <v>472</v>
      </c>
      <c r="AH204">
        <f>customer_bikes__3[[#This Row],[ID_1]]</f>
        <v>12</v>
      </c>
      <c r="AI204" s="2">
        <f>customer_bikes__3[[#This Row],[HEU_MAJ]]</f>
        <v>44482.508611111109</v>
      </c>
      <c r="AJ204" s="2">
        <f>customer_bikes__3[[#This Row],[HEU_MAJ]]</f>
        <v>44482.508611111109</v>
      </c>
    </row>
    <row r="205" spans="1:36" x14ac:dyDescent="0.25">
      <c r="A205">
        <f>customer_bikes__3[[#This Row],[ID]]</f>
        <v>521</v>
      </c>
      <c r="B205" t="str">
        <f>customer_bikes__3[[#This Row],[FRAME_NUMBER]]</f>
        <v>-</v>
      </c>
      <c r="C205" t="str">
        <f>customer_bikes__3[[#This Row],[SIZE]]</f>
        <v>L</v>
      </c>
      <c r="D205" t="str">
        <f>customer_bikes__3[[#This Row],[COLOR]]</f>
        <v xml:space="preserve">Gris </v>
      </c>
      <c r="E205" t="str">
        <f>customer_bikes__3[[#This Row],[CONTRACT_TYPE]]</f>
        <v>stock</v>
      </c>
      <c r="F205" t="str">
        <f>customer_bikes__3[[#This Row],[CONTRACT_START]]</f>
        <v>NULL</v>
      </c>
      <c r="G205" t="str">
        <f>customer_bikes__3[[#This Row],[CONTRACT_END]]</f>
        <v>NULL</v>
      </c>
      <c r="H205" t="str">
        <f>customer_bikes__3[[#This Row],[ESTIMATED_DELIVERY_DATE]]</f>
        <v>2021-08-06</v>
      </c>
      <c r="I205" t="str">
        <f>customer_bikes__3[[#This Row],[DELIVERY_DATE]]</f>
        <v>2021-07-14</v>
      </c>
      <c r="J205" t="str">
        <f>customer_bikes__3[[#This Row],[SELLING_DATE]]</f>
        <v>NULL</v>
      </c>
      <c r="K205" t="str">
        <f>customer_bikes__3[[#This Row],[MODEL]]</f>
        <v>Cairon T 300 625</v>
      </c>
      <c r="L205" t="str">
        <f>customer_bikes__3[[#This Row],[FRAME_REFERENCE]]</f>
        <v>CMA210500000522</v>
      </c>
      <c r="M205" t="str">
        <f>customer_bikes__3[[#This Row],[BIKE_KEY_REFERENCE]]</f>
        <v/>
      </c>
      <c r="N205" t="str">
        <f>customer_bikes__3[[#This Row],[LOCKER_REFERENCE]]</f>
        <v>-</v>
      </c>
      <c r="O205" t="str">
        <f>customer_bikes__3[[#This Row],[PLATE_NUMBER]]</f>
        <v>-</v>
      </c>
      <c r="P205" t="str">
        <f>customer_bikes__3[[#This Row],[BILLING_TYPE]]</f>
        <v>paid</v>
      </c>
      <c r="Q205" t="str">
        <f>customer_bikes__3[[#This Row],[LEASING_PRICE]]</f>
        <v>0</v>
      </c>
      <c r="R205">
        <f>customer_bikes__3[[#This Row],[SOLD_PRICE]]</f>
        <v>0</v>
      </c>
      <c r="S205" t="str">
        <f>customer_bikes__3[[#This Row],[STATUS]]</f>
        <v>OK</v>
      </c>
      <c r="T205" t="str">
        <f>customer_bikes__3[[#This Row],[INSURANCE]]</f>
        <v>N</v>
      </c>
      <c r="U205">
        <f>customer_bikes__3[[#This Row],[INSURANCE_INDIVIDUAL]]</f>
        <v>0</v>
      </c>
      <c r="V205">
        <f>customer_bikes__3[[#This Row],[INSURANCE_CIVIL_RESPONSIBILITY]]</f>
        <v>0</v>
      </c>
      <c r="W205" t="str">
        <f>customer_bikes__3[[#This Row],[INSURANCE_CIVIL_RESPONSIBILITY_CONTRACT]]</f>
        <v>NULL</v>
      </c>
      <c r="X205">
        <f>customer_bikes__3[[#This Row],[BIKE_PRICE]]</f>
        <v>1851.17</v>
      </c>
      <c r="Y205" t="str">
        <f>customer_bikes__3[[#This Row],[BIKE_BUYING_DATE]]</f>
        <v>2020-09-17</v>
      </c>
      <c r="Z205">
        <f>customer_bikes__3[[#This Row],[BILLING_GROUP]]</f>
        <v>1</v>
      </c>
      <c r="AA205" t="str">
        <f>customer_bikes__3[[#This Row],[GPS_ID]]</f>
        <v>-</v>
      </c>
      <c r="AB205" t="str">
        <f>customer_bikes__3[[#This Row],[LOCALISATION]]</f>
        <v>Sauveniere</v>
      </c>
      <c r="AC205" t="str">
        <f>customer_bikes__3[[#This Row],[COMMENT_BILLING]]</f>
        <v>NULL</v>
      </c>
      <c r="AD205" t="str">
        <f>customer_bikes__3[[#This Row],[ADDRESS]]</f>
        <v>NULL</v>
      </c>
      <c r="AE205" t="str">
        <f>customer_bikes__3[[#This Row],[DISPLAY_GROUP]]</f>
        <v>1generic</v>
      </c>
      <c r="AG205">
        <f>customer_bikes__3[[#This Row],[TYPE]]</f>
        <v>335</v>
      </c>
      <c r="AH205">
        <f>customer_bikes__3[[#This Row],[ID_1]]</f>
        <v>12</v>
      </c>
      <c r="AI205" s="2">
        <f>customer_bikes__3[[#This Row],[HEU_MAJ]]</f>
        <v>44434.78125</v>
      </c>
      <c r="AJ205" s="2">
        <f>customer_bikes__3[[#This Row],[HEU_MAJ]]</f>
        <v>44434.78125</v>
      </c>
    </row>
    <row r="206" spans="1:36" x14ac:dyDescent="0.25">
      <c r="A206">
        <f>customer_bikes__3[[#This Row],[ID]]</f>
        <v>442</v>
      </c>
      <c r="B206" t="str">
        <f>customer_bikes__3[[#This Row],[FRAME_NUMBER]]</f>
        <v>/</v>
      </c>
      <c r="C206" t="str">
        <f>customer_bikes__3[[#This Row],[SIZE]]</f>
        <v>unique</v>
      </c>
      <c r="D206" t="str">
        <f>customer_bikes__3[[#This Row],[COLOR]]</f>
        <v>PASTEL GREEN</v>
      </c>
      <c r="E206" t="str">
        <f>customer_bikes__3[[#This Row],[CONTRACT_TYPE]]</f>
        <v>stolen</v>
      </c>
      <c r="F206" t="str">
        <f>customer_bikes__3[[#This Row],[CONTRACT_START]]</f>
        <v>2021-10-30</v>
      </c>
      <c r="G206" t="str">
        <f>customer_bikes__3[[#This Row],[CONTRACT_END]]</f>
        <v>NULL</v>
      </c>
      <c r="H206" t="str">
        <f>customer_bikes__3[[#This Row],[ESTIMATED_DELIVERY_DATE]]</f>
        <v>2021-02-12</v>
      </c>
      <c r="I206" t="str">
        <f>customer_bikes__3[[#This Row],[DELIVERY_DATE]]</f>
        <v>2021-04-21</v>
      </c>
      <c r="J206" t="str">
        <f>customer_bikes__3[[#This Row],[SELLING_DATE]]</f>
        <v>NULL</v>
      </c>
      <c r="K206" t="str">
        <f>customer_bikes__3[[#This Row],[MODEL]]</f>
        <v>Lundi 27,5</v>
      </c>
      <c r="L206" t="str">
        <f>customer_bikes__3[[#This Row],[FRAME_REFERENCE]]</f>
        <v>H1LVM10855</v>
      </c>
      <c r="M206" t="str">
        <f>customer_bikes__3[[#This Row],[BIKE_KEY_REFERENCE]]</f>
        <v>ABUS 516545</v>
      </c>
      <c r="N206" t="str">
        <f>customer_bikes__3[[#This Row],[LOCKER_REFERENCE]]</f>
        <v>AXA M303 177</v>
      </c>
      <c r="O206" t="str">
        <f>customer_bikes__3[[#This Row],[PLATE_NUMBER]]</f>
        <v/>
      </c>
      <c r="P206" t="str">
        <f>customer_bikes__3[[#This Row],[BILLING_TYPE]]</f>
        <v>paid</v>
      </c>
      <c r="Q206" t="str">
        <f>customer_bikes__3[[#This Row],[LEASING_PRICE]]</f>
        <v>0</v>
      </c>
      <c r="R206">
        <f>customer_bikes__3[[#This Row],[SOLD_PRICE]]</f>
        <v>2074.5</v>
      </c>
      <c r="S206" t="str">
        <f>customer_bikes__3[[#This Row],[STATUS]]</f>
        <v>OK</v>
      </c>
      <c r="T206" t="str">
        <f>customer_bikes__3[[#This Row],[INSURANCE]]</f>
        <v>N</v>
      </c>
      <c r="U206">
        <f>customer_bikes__3[[#This Row],[INSURANCE_INDIVIDUAL]]</f>
        <v>0</v>
      </c>
      <c r="V206">
        <f>customer_bikes__3[[#This Row],[INSURANCE_CIVIL_RESPONSIBILITY]]</f>
        <v>0</v>
      </c>
      <c r="W206" t="str">
        <f>customer_bikes__3[[#This Row],[INSURANCE_CIVIL_RESPONSIBILITY_CONTRACT]]</f>
        <v>NULL</v>
      </c>
      <c r="X206">
        <f>customer_bikes__3[[#This Row],[BIKE_PRICE]]</f>
        <v>2063.5</v>
      </c>
      <c r="Y206" t="str">
        <f>customer_bikes__3[[#This Row],[BIKE_BUYING_DATE]]</f>
        <v>2020-09-01</v>
      </c>
      <c r="Z206">
        <f>customer_bikes__3[[#This Row],[BILLING_GROUP]]</f>
        <v>1</v>
      </c>
      <c r="AA206" t="str">
        <f>customer_bikes__3[[#This Row],[GPS_ID]]</f>
        <v>/</v>
      </c>
      <c r="AB206" t="str">
        <f>customer_bikes__3[[#This Row],[LOCALISATION]]</f>
        <v>NULL</v>
      </c>
      <c r="AC206" t="str">
        <f>customer_bikes__3[[#This Row],[COMMENT_BILLING]]</f>
        <v>NULL</v>
      </c>
      <c r="AD206" t="str">
        <f>customer_bikes__3[[#This Row],[ADDRESS]]</f>
        <v>NULL</v>
      </c>
      <c r="AE206" t="str">
        <f>customer_bikes__3[[#This Row],[DISPLAY_GROUP]]</f>
        <v>1generic</v>
      </c>
      <c r="AG206">
        <f>customer_bikes__3[[#This Row],[TYPE]]</f>
        <v>433</v>
      </c>
      <c r="AH206">
        <f>customer_bikes__3[[#This Row],[ID_1]]</f>
        <v>12</v>
      </c>
      <c r="AI206" s="2">
        <f>customer_bikes__3[[#This Row],[HEU_MAJ]]</f>
        <v>44575.701423611114</v>
      </c>
      <c r="AJ206" s="2">
        <f>customer_bikes__3[[#This Row],[HEU_MAJ]]</f>
        <v>44575.701423611114</v>
      </c>
    </row>
    <row r="207" spans="1:36" x14ac:dyDescent="0.25">
      <c r="A207">
        <f>customer_bikes__3[[#This Row],[ID]]</f>
        <v>42</v>
      </c>
      <c r="B207" t="str">
        <f>customer_bikes__3[[#This Row],[FRAME_NUMBER]]</f>
        <v>22elec - 001</v>
      </c>
      <c r="C207" t="str">
        <f>customer_bikes__3[[#This Row],[SIZE]]</f>
        <v>M</v>
      </c>
      <c r="D207" t="str">
        <f>customer_bikes__3[[#This Row],[COLOR]]</f>
        <v>Noir</v>
      </c>
      <c r="E207" t="str">
        <f>customer_bikes__3[[#This Row],[CONTRACT_TYPE]]</f>
        <v>leasing</v>
      </c>
      <c r="F207" t="str">
        <f>customer_bikes__3[[#This Row],[CONTRACT_START]]</f>
        <v>2021-01-04</v>
      </c>
      <c r="G207" t="str">
        <f>customer_bikes__3[[#This Row],[CONTRACT_END]]</f>
        <v>2024-01-04</v>
      </c>
      <c r="H207" t="str">
        <f>customer_bikes__3[[#This Row],[ESTIMATED_DELIVERY_DATE]]</f>
        <v>NULL</v>
      </c>
      <c r="I207" t="str">
        <f>customer_bikes__3[[#This Row],[DELIVERY_DATE]]</f>
        <v>NULL</v>
      </c>
      <c r="J207" t="str">
        <f>customer_bikes__3[[#This Row],[SELLING_DATE]]</f>
        <v>NULL</v>
      </c>
      <c r="K207" t="str">
        <f>customer_bikes__3[[#This Row],[MODEL]]</f>
        <v>HNF Nicolai XD2 urban Noir</v>
      </c>
      <c r="L207" t="str">
        <f>customer_bikes__3[[#This Row],[FRAME_REFERENCE]]</f>
        <v>-</v>
      </c>
      <c r="M207" t="str">
        <f>customer_bikes__3[[#This Row],[BIKE_KEY_REFERENCE]]</f>
        <v>NULL</v>
      </c>
      <c r="N207" t="str">
        <f>customer_bikes__3[[#This Row],[LOCKER_REFERENCE]]</f>
        <v>-</v>
      </c>
      <c r="O207" t="str">
        <f>customer_bikes__3[[#This Row],[PLATE_NUMBER]]</f>
        <v>NULL</v>
      </c>
      <c r="P207" t="str">
        <f>customer_bikes__3[[#This Row],[BILLING_TYPE]]</f>
        <v>monthly</v>
      </c>
      <c r="Q207" t="str">
        <f>customer_bikes__3[[#This Row],[LEASING_PRICE]]</f>
        <v>125</v>
      </c>
      <c r="R207">
        <f>customer_bikes__3[[#This Row],[SOLD_PRICE]]</f>
        <v>0</v>
      </c>
      <c r="S207" t="str">
        <f>customer_bikes__3[[#This Row],[STATUS]]</f>
        <v>OK</v>
      </c>
      <c r="T207" t="str">
        <f>customer_bikes__3[[#This Row],[INSURANCE]]</f>
        <v>Y</v>
      </c>
      <c r="U207">
        <f>customer_bikes__3[[#This Row],[INSURANCE_INDIVIDUAL]]</f>
        <v>0</v>
      </c>
      <c r="V207">
        <f>customer_bikes__3[[#This Row],[INSURANCE_CIVIL_RESPONSIBILITY]]</f>
        <v>0</v>
      </c>
      <c r="W207" t="str">
        <f>customer_bikes__3[[#This Row],[INSURANCE_CIVIL_RESPONSIBILITY_CONTRACT]]</f>
        <v>NULL</v>
      </c>
      <c r="X207">
        <f>customer_bikes__3[[#This Row],[BIKE_PRICE]]</f>
        <v>3036.76</v>
      </c>
      <c r="Y207" t="str">
        <f>customer_bikes__3[[#This Row],[BIKE_BUYING_DATE]]</f>
        <v>2019-05-14</v>
      </c>
      <c r="Z207">
        <f>customer_bikes__3[[#This Row],[BILLING_GROUP]]</f>
        <v>1</v>
      </c>
      <c r="AA207" t="str">
        <f>customer_bikes__3[[#This Row],[GPS_ID]]</f>
        <v>NULL</v>
      </c>
      <c r="AB207" t="str">
        <f>customer_bikes__3[[#This Row],[LOCALISATION]]</f>
        <v>NULL</v>
      </c>
      <c r="AC207" t="str">
        <f>customer_bikes__3[[#This Row],[COMMENT_BILLING]]</f>
        <v>NULL</v>
      </c>
      <c r="AD207" t="str">
        <f>customer_bikes__3[[#This Row],[ADDRESS]]</f>
        <v>NULL</v>
      </c>
      <c r="AE207" t="str">
        <f>customer_bikes__3[[#This Row],[DISPLAY_GROUP]]</f>
        <v>1generic</v>
      </c>
      <c r="AG207">
        <f>customer_bikes__3[[#This Row],[TYPE]]</f>
        <v>53</v>
      </c>
      <c r="AH207">
        <f>customer_bikes__3[[#This Row],[ID_1]]</f>
        <v>278</v>
      </c>
      <c r="AI207" s="2">
        <f>customer_bikes__3[[#This Row],[HEU_MAJ]]</f>
        <v>44201.384050925924</v>
      </c>
      <c r="AJ207" s="2">
        <f>customer_bikes__3[[#This Row],[HEU_MAJ]]</f>
        <v>44201.384050925924</v>
      </c>
    </row>
    <row r="208" spans="1:36" x14ac:dyDescent="0.25">
      <c r="A208">
        <f>customer_bikes__3[[#This Row],[ID]]</f>
        <v>152</v>
      </c>
      <c r="B208" t="str">
        <f>customer_bikes__3[[#This Row],[FRAME_NUMBER]]</f>
        <v>ACD-001</v>
      </c>
      <c r="C208" t="str">
        <f>customer_bikes__3[[#This Row],[SIZE]]</f>
        <v>M</v>
      </c>
      <c r="D208" t="str">
        <f>customer_bikes__3[[#This Row],[COLOR]]</f>
        <v/>
      </c>
      <c r="E208" t="str">
        <f>customer_bikes__3[[#This Row],[CONTRACT_TYPE]]</f>
        <v>leasing</v>
      </c>
      <c r="F208" t="str">
        <f>customer_bikes__3[[#This Row],[CONTRACT_START]]</f>
        <v>2021-06-28</v>
      </c>
      <c r="G208" t="str">
        <f>customer_bikes__3[[#This Row],[CONTRACT_END]]</f>
        <v>2024-06-28</v>
      </c>
      <c r="H208" t="str">
        <f>customer_bikes__3[[#This Row],[ESTIMATED_DELIVERY_DATE]]</f>
        <v>2020-06-30</v>
      </c>
      <c r="I208" t="str">
        <f>customer_bikes__3[[#This Row],[DELIVERY_DATE]]</f>
        <v>2020-06-30</v>
      </c>
      <c r="J208" t="str">
        <f>customer_bikes__3[[#This Row],[SELLING_DATE]]</f>
        <v>NULL</v>
      </c>
      <c r="K208" t="str">
        <f>customer_bikes__3[[#This Row],[MODEL]]</f>
        <v>Cairon T 200 SE 500</v>
      </c>
      <c r="L208" t="str">
        <f>customer_bikes__3[[#This Row],[FRAME_REFERENCE]]</f>
        <v>20CAT200512290</v>
      </c>
      <c r="M208" t="str">
        <f>customer_bikes__3[[#This Row],[BIKE_KEY_REFERENCE]]</f>
        <v>453165</v>
      </c>
      <c r="N208" t="str">
        <f>customer_bikes__3[[#This Row],[LOCKER_REFERENCE]]</f>
        <v>ML300795</v>
      </c>
      <c r="O208" t="str">
        <f>customer_bikes__3[[#This Row],[PLATE_NUMBER]]</f>
        <v/>
      </c>
      <c r="P208" t="str">
        <f>customer_bikes__3[[#This Row],[BILLING_TYPE]]</f>
        <v>monthly</v>
      </c>
      <c r="Q208" t="str">
        <f>customer_bikes__3[[#This Row],[LEASING_PRICE]]</f>
        <v>92</v>
      </c>
      <c r="R208">
        <f>customer_bikes__3[[#This Row],[SOLD_PRICE]]</f>
        <v>0</v>
      </c>
      <c r="S208" t="str">
        <f>customer_bikes__3[[#This Row],[STATUS]]</f>
        <v>OK</v>
      </c>
      <c r="T208" t="str">
        <f>customer_bikes__3[[#This Row],[INSURANCE]]</f>
        <v>N</v>
      </c>
      <c r="U208">
        <f>customer_bikes__3[[#This Row],[INSURANCE_INDIVIDUAL]]</f>
        <v>0</v>
      </c>
      <c r="V208">
        <f>customer_bikes__3[[#This Row],[INSURANCE_CIVIL_RESPONSIBILITY]]</f>
        <v>0</v>
      </c>
      <c r="W208" t="str">
        <f>customer_bikes__3[[#This Row],[INSURANCE_CIVIL_RESPONSIBILITY_CONTRACT]]</f>
        <v>NULL</v>
      </c>
      <c r="X208">
        <f>customer_bikes__3[[#This Row],[BIKE_PRICE]]</f>
        <v>1470.95</v>
      </c>
      <c r="Y208" t="str">
        <f>customer_bikes__3[[#This Row],[BIKE_BUYING_DATE]]</f>
        <v>2019-10-08</v>
      </c>
      <c r="Z208">
        <f>customer_bikes__3[[#This Row],[BILLING_GROUP]]</f>
        <v>1</v>
      </c>
      <c r="AA208" t="str">
        <f>customer_bikes__3[[#This Row],[GPS_ID]]</f>
        <v/>
      </c>
      <c r="AB208" t="str">
        <f>customer_bikes__3[[#This Row],[LOCALISATION]]</f>
        <v>NULL</v>
      </c>
      <c r="AC208" t="str">
        <f>customer_bikes__3[[#This Row],[COMMENT_BILLING]]</f>
        <v>NULL</v>
      </c>
      <c r="AD208" t="str">
        <f>customer_bikes__3[[#This Row],[ADDRESS]]</f>
        <v>Rue du moulin 102 4020 liege</v>
      </c>
      <c r="AE208" t="str">
        <f>customer_bikes__3[[#This Row],[DISPLAY_GROUP]]</f>
        <v>1generic</v>
      </c>
      <c r="AG208">
        <f>customer_bikes__3[[#This Row],[TYPE]]</f>
        <v>64</v>
      </c>
      <c r="AH208">
        <f>customer_bikes__3[[#This Row],[ID_1]]</f>
        <v>451</v>
      </c>
      <c r="AI208" s="2">
        <f>customer_bikes__3[[#This Row],[HEU_MAJ]]</f>
        <v>44466.39166666667</v>
      </c>
      <c r="AJ208" s="2">
        <f>customer_bikes__3[[#This Row],[HEU_MAJ]]</f>
        <v>44466.39166666667</v>
      </c>
    </row>
    <row r="209" spans="1:36" x14ac:dyDescent="0.25">
      <c r="A209">
        <f>customer_bikes__3[[#This Row],[ID]]</f>
        <v>425</v>
      </c>
      <c r="B209" t="str">
        <f>customer_bikes__3[[#This Row],[FRAME_NUMBER]]</f>
        <v>ACD-002</v>
      </c>
      <c r="C209" t="str">
        <f>customer_bikes__3[[#This Row],[SIZE]]</f>
        <v>XL</v>
      </c>
      <c r="D209" t="str">
        <f>customer_bikes__3[[#This Row],[COLOR]]</f>
        <v/>
      </c>
      <c r="E209" t="str">
        <f>customer_bikes__3[[#This Row],[CONTRACT_TYPE]]</f>
        <v>leasing</v>
      </c>
      <c r="F209" t="str">
        <f>customer_bikes__3[[#This Row],[CONTRACT_START]]</f>
        <v>2021-06-30</v>
      </c>
      <c r="G209" t="str">
        <f>customer_bikes__3[[#This Row],[CONTRACT_END]]</f>
        <v>2024-06-30</v>
      </c>
      <c r="H209" t="str">
        <f>customer_bikes__3[[#This Row],[ESTIMATED_DELIVERY_DATE]]</f>
        <v>NULL</v>
      </c>
      <c r="I209" t="str">
        <f>customer_bikes__3[[#This Row],[DELIVERY_DATE]]</f>
        <v>2021-04-01</v>
      </c>
      <c r="J209" t="str">
        <f>customer_bikes__3[[#This Row],[SELLING_DATE]]</f>
        <v>NULL</v>
      </c>
      <c r="K209" t="str">
        <f>customer_bikes__3[[#This Row],[MODEL]]</f>
        <v>e Touring 8,8</v>
      </c>
      <c r="L209" t="str">
        <f>customer_bikes__3[[#This Row],[FRAME_REFERENCE]]</f>
        <v>205TOUR8811028</v>
      </c>
      <c r="M209" t="str">
        <f>customer_bikes__3[[#This Row],[BIKE_KEY_REFERENCE]]</f>
        <v>451632</v>
      </c>
      <c r="N209" t="str">
        <f>customer_bikes__3[[#This Row],[LOCKER_REFERENCE]]</f>
        <v>1032V</v>
      </c>
      <c r="O209" t="str">
        <f>customer_bikes__3[[#This Row],[PLATE_NUMBER]]</f>
        <v/>
      </c>
      <c r="P209" t="str">
        <f>customer_bikes__3[[#This Row],[BILLING_TYPE]]</f>
        <v>monthly</v>
      </c>
      <c r="Q209" t="str">
        <f>customer_bikes__3[[#This Row],[LEASING_PRICE]]</f>
        <v>109</v>
      </c>
      <c r="R209">
        <f>customer_bikes__3[[#This Row],[SOLD_PRICE]]</f>
        <v>0</v>
      </c>
      <c r="S209" t="str">
        <f>customer_bikes__3[[#This Row],[STATUS]]</f>
        <v>OK</v>
      </c>
      <c r="T209" t="str">
        <f>customer_bikes__3[[#This Row],[INSURANCE]]</f>
        <v>Y</v>
      </c>
      <c r="U209">
        <f>customer_bikes__3[[#This Row],[INSURANCE_INDIVIDUAL]]</f>
        <v>0</v>
      </c>
      <c r="V209">
        <f>customer_bikes__3[[#This Row],[INSURANCE_CIVIL_RESPONSIBILITY]]</f>
        <v>0</v>
      </c>
      <c r="W209" t="str">
        <f>customer_bikes__3[[#This Row],[INSURANCE_CIVIL_RESPONSIBILITY_CONTRACT]]</f>
        <v>NULL</v>
      </c>
      <c r="X209">
        <f>customer_bikes__3[[#This Row],[BIKE_PRICE]]</f>
        <v>1652</v>
      </c>
      <c r="Y209" t="str">
        <f>customer_bikes__3[[#This Row],[BIKE_BUYING_DATE]]</f>
        <v>2021-01-12</v>
      </c>
      <c r="Z209">
        <f>customer_bikes__3[[#This Row],[BILLING_GROUP]]</f>
        <v>1</v>
      </c>
      <c r="AA209" t="str">
        <f>customer_bikes__3[[#This Row],[GPS_ID]]</f>
        <v/>
      </c>
      <c r="AB209" t="str">
        <f>customer_bikes__3[[#This Row],[LOCALISATION]]</f>
        <v>NULL</v>
      </c>
      <c r="AC209" t="str">
        <f>customer_bikes__3[[#This Row],[COMMENT_BILLING]]</f>
        <v>NULL</v>
      </c>
      <c r="AD209" t="str">
        <f>customer_bikes__3[[#This Row],[ADDRESS]]</f>
        <v>NULL</v>
      </c>
      <c r="AE209" t="str">
        <f>customer_bikes__3[[#This Row],[DISPLAY_GROUP]]</f>
        <v>1generic</v>
      </c>
      <c r="AG209">
        <f>customer_bikes__3[[#This Row],[TYPE]]</f>
        <v>498</v>
      </c>
      <c r="AH209">
        <f>customer_bikes__3[[#This Row],[ID_1]]</f>
        <v>451</v>
      </c>
      <c r="AI209" s="2">
        <f>customer_bikes__3[[#This Row],[HEU_MAJ]]</f>
        <v>44377.805046296293</v>
      </c>
      <c r="AJ209" s="2">
        <f>customer_bikes__3[[#This Row],[HEU_MAJ]]</f>
        <v>44377.805046296293</v>
      </c>
    </row>
    <row r="210" spans="1:36" x14ac:dyDescent="0.25">
      <c r="A210">
        <f>customer_bikes__3[[#This Row],[ID]]</f>
        <v>146</v>
      </c>
      <c r="B210" t="str">
        <f>customer_bikes__3[[#This Row],[FRAME_NUMBER]]</f>
        <v>ACD-003</v>
      </c>
      <c r="C210" t="str">
        <f>customer_bikes__3[[#This Row],[SIZE]]</f>
        <v>M</v>
      </c>
      <c r="D210" t="str">
        <f>customer_bikes__3[[#This Row],[COLOR]]</f>
        <v/>
      </c>
      <c r="E210" t="str">
        <f>customer_bikes__3[[#This Row],[CONTRACT_TYPE]]</f>
        <v>leasing</v>
      </c>
      <c r="F210" t="str">
        <f>customer_bikes__3[[#This Row],[CONTRACT_START]]</f>
        <v>2022-01-04</v>
      </c>
      <c r="G210" t="str">
        <f>customer_bikes__3[[#This Row],[CONTRACT_END]]</f>
        <v>2025-01-04</v>
      </c>
      <c r="H210" t="str">
        <f>customer_bikes__3[[#This Row],[ESTIMATED_DELIVERY_DATE]]</f>
        <v>2020-06-30</v>
      </c>
      <c r="I210" t="str">
        <f>customer_bikes__3[[#This Row],[DELIVERY_DATE]]</f>
        <v>2020-06-30</v>
      </c>
      <c r="J210" t="str">
        <f>customer_bikes__3[[#This Row],[SELLING_DATE]]</f>
        <v>NULL</v>
      </c>
      <c r="K210" t="str">
        <f>customer_bikes__3[[#This Row],[MODEL]]</f>
        <v>Conway ETS 200 SE 500</v>
      </c>
      <c r="L210" t="str">
        <f>customer_bikes__3[[#This Row],[FRAME_REFERENCE]]</f>
        <v>20CAT200512267</v>
      </c>
      <c r="M210" t="str">
        <f>customer_bikes__3[[#This Row],[BIKE_KEY_REFERENCE]]</f>
        <v>112654</v>
      </c>
      <c r="N210" t="str">
        <f>customer_bikes__3[[#This Row],[LOCKER_REFERENCE]]</f>
        <v>ML301315</v>
      </c>
      <c r="O210" t="str">
        <f>customer_bikes__3[[#This Row],[PLATE_NUMBER]]</f>
        <v/>
      </c>
      <c r="P210" t="str">
        <f>customer_bikes__3[[#This Row],[BILLING_TYPE]]</f>
        <v>monthly</v>
      </c>
      <c r="Q210" t="str">
        <f>customer_bikes__3[[#This Row],[LEASING_PRICE]]</f>
        <v>92</v>
      </c>
      <c r="R210">
        <f>customer_bikes__3[[#This Row],[SOLD_PRICE]]</f>
        <v>0</v>
      </c>
      <c r="S210" t="str">
        <f>customer_bikes__3[[#This Row],[STATUS]]</f>
        <v>OK</v>
      </c>
      <c r="T210" t="str">
        <f>customer_bikes__3[[#This Row],[INSURANCE]]</f>
        <v>Y</v>
      </c>
      <c r="U210">
        <f>customer_bikes__3[[#This Row],[INSURANCE_INDIVIDUAL]]</f>
        <v>0</v>
      </c>
      <c r="V210">
        <f>customer_bikes__3[[#This Row],[INSURANCE_CIVIL_RESPONSIBILITY]]</f>
        <v>0</v>
      </c>
      <c r="W210" t="str">
        <f>customer_bikes__3[[#This Row],[INSURANCE_CIVIL_RESPONSIBILITY_CONTRACT]]</f>
        <v>NULL</v>
      </c>
      <c r="X210">
        <f>customer_bikes__3[[#This Row],[BIKE_PRICE]]</f>
        <v>1470.95</v>
      </c>
      <c r="Y210" t="str">
        <f>customer_bikes__3[[#This Row],[BIKE_BUYING_DATE]]</f>
        <v>2019-10-08</v>
      </c>
      <c r="Z210">
        <f>customer_bikes__3[[#This Row],[BILLING_GROUP]]</f>
        <v>1</v>
      </c>
      <c r="AA210" t="str">
        <f>customer_bikes__3[[#This Row],[GPS_ID]]</f>
        <v/>
      </c>
      <c r="AB210" t="str">
        <f>customer_bikes__3[[#This Row],[LOCALISATION]]</f>
        <v>NULL</v>
      </c>
      <c r="AC210" t="str">
        <f>customer_bikes__3[[#This Row],[COMMENT_BILLING]]</f>
        <v>NULL</v>
      </c>
      <c r="AD210" t="str">
        <f>customer_bikes__3[[#This Row],[ADDRESS]]</f>
        <v>NULL</v>
      </c>
      <c r="AE210" t="str">
        <f>customer_bikes__3[[#This Row],[DISPLAY_GROUP]]</f>
        <v>1generic</v>
      </c>
      <c r="AG210">
        <f>customer_bikes__3[[#This Row],[TYPE]]</f>
        <v>64</v>
      </c>
      <c r="AH210">
        <f>customer_bikes__3[[#This Row],[ID_1]]</f>
        <v>451</v>
      </c>
      <c r="AI210" s="2">
        <f>customer_bikes__3[[#This Row],[HEU_MAJ]]</f>
        <v>44565.582916666666</v>
      </c>
      <c r="AJ210" s="2">
        <f>customer_bikes__3[[#This Row],[HEU_MAJ]]</f>
        <v>44565.582916666666</v>
      </c>
    </row>
    <row r="211" spans="1:36" x14ac:dyDescent="0.25">
      <c r="A211">
        <f>customer_bikes__3[[#This Row],[ID]]</f>
        <v>333</v>
      </c>
      <c r="B211" t="str">
        <f>customer_bikes__3[[#This Row],[FRAME_NUMBER]]</f>
        <v>ACT-002</v>
      </c>
      <c r="C211" t="str">
        <f>customer_bikes__3[[#This Row],[SIZE]]</f>
        <v>S</v>
      </c>
      <c r="D211" t="str">
        <f>customer_bikes__3[[#This Row],[COLOR]]</f>
        <v>NULL</v>
      </c>
      <c r="E211" t="str">
        <f>customer_bikes__3[[#This Row],[CONTRACT_TYPE]]</f>
        <v>selling</v>
      </c>
      <c r="F211" t="str">
        <f>customer_bikes__3[[#This Row],[CONTRACT_START]]</f>
        <v>2020-08-31</v>
      </c>
      <c r="G211" t="str">
        <f>customer_bikes__3[[#This Row],[CONTRACT_END]]</f>
        <v>NULL</v>
      </c>
      <c r="H211" t="str">
        <f>customer_bikes__3[[#This Row],[ESTIMATED_DELIVERY_DATE]]</f>
        <v>NULL</v>
      </c>
      <c r="I211" t="str">
        <f>customer_bikes__3[[#This Row],[DELIVERY_DATE]]</f>
        <v>NULL</v>
      </c>
      <c r="J211" t="str">
        <f>customer_bikes__3[[#This Row],[SELLING_DATE]]</f>
        <v>2020-08-31</v>
      </c>
      <c r="K211" t="str">
        <f>customer_bikes__3[[#This Row],[MODEL]]</f>
        <v>2/ Poulidor</v>
      </c>
      <c r="L211" t="str">
        <f>customer_bikes__3[[#This Row],[FRAME_REFERENCE]]</f>
        <v>SW190948564</v>
      </c>
      <c r="M211" t="str">
        <f>customer_bikes__3[[#This Row],[BIKE_KEY_REFERENCE]]</f>
        <v>NULL</v>
      </c>
      <c r="N211" t="str">
        <f>customer_bikes__3[[#This Row],[LOCKER_REFERENCE]]</f>
        <v>X134556</v>
      </c>
      <c r="O211" t="str">
        <f>customer_bikes__3[[#This Row],[PLATE_NUMBER]]</f>
        <v>NULL</v>
      </c>
      <c r="P211" t="str">
        <f>customer_bikes__3[[#This Row],[BILLING_TYPE]]</f>
        <v>paid</v>
      </c>
      <c r="Q211" t="str">
        <f>customer_bikes__3[[#This Row],[LEASING_PRICE]]</f>
        <v>NULL</v>
      </c>
      <c r="R211">
        <f>customer_bikes__3[[#This Row],[SOLD_PRICE]]</f>
        <v>1941.32</v>
      </c>
      <c r="S211" t="str">
        <f>customer_bikes__3[[#This Row],[STATUS]]</f>
        <v>OK</v>
      </c>
      <c r="T211" t="str">
        <f>customer_bikes__3[[#This Row],[INSURANCE]]</f>
        <v>N</v>
      </c>
      <c r="U211">
        <f>customer_bikes__3[[#This Row],[INSURANCE_INDIVIDUAL]]</f>
        <v>0</v>
      </c>
      <c r="V211">
        <f>customer_bikes__3[[#This Row],[INSURANCE_CIVIL_RESPONSIBILITY]]</f>
        <v>0</v>
      </c>
      <c r="W211" t="str">
        <f>customer_bikes__3[[#This Row],[INSURANCE_CIVIL_RESPONSIBILITY_CONTRACT]]</f>
        <v>NULL</v>
      </c>
      <c r="X211">
        <f>customer_bikes__3[[#This Row],[BIKE_PRICE]]</f>
        <v>1850.66</v>
      </c>
      <c r="Y211" t="str">
        <f>customer_bikes__3[[#This Row],[BIKE_BUYING_DATE]]</f>
        <v>2020-08-27</v>
      </c>
      <c r="Z211">
        <f>customer_bikes__3[[#This Row],[BILLING_GROUP]]</f>
        <v>1</v>
      </c>
      <c r="AA211" t="str">
        <f>customer_bikes__3[[#This Row],[GPS_ID]]</f>
        <v>NULL</v>
      </c>
      <c r="AB211" t="str">
        <f>customer_bikes__3[[#This Row],[LOCALISATION]]</f>
        <v>NULL</v>
      </c>
      <c r="AC211" t="str">
        <f>customer_bikes__3[[#This Row],[COMMENT_BILLING]]</f>
        <v>NULL</v>
      </c>
      <c r="AD211" t="str">
        <f>customer_bikes__3[[#This Row],[ADDRESS]]</f>
        <v>NULL</v>
      </c>
      <c r="AE211" t="str">
        <f>customer_bikes__3[[#This Row],[DISPLAY_GROUP]]</f>
        <v>1generic</v>
      </c>
      <c r="AG211">
        <f>customer_bikes__3[[#This Row],[TYPE]]</f>
        <v>174</v>
      </c>
      <c r="AH211">
        <f>customer_bikes__3[[#This Row],[ID_1]]</f>
        <v>180</v>
      </c>
      <c r="AI211" s="2">
        <f>customer_bikes__3[[#This Row],[HEU_MAJ]]</f>
        <v>44316.485393518517</v>
      </c>
      <c r="AJ211" s="2">
        <f>customer_bikes__3[[#This Row],[HEU_MAJ]]</f>
        <v>44316.485393518517</v>
      </c>
    </row>
    <row r="212" spans="1:36" x14ac:dyDescent="0.25">
      <c r="A212">
        <f>customer_bikes__3[[#This Row],[ID]]</f>
        <v>334</v>
      </c>
      <c r="B212" t="str">
        <f>customer_bikes__3[[#This Row],[FRAME_NUMBER]]</f>
        <v>ACT-003</v>
      </c>
      <c r="C212" t="str">
        <f>customer_bikes__3[[#This Row],[SIZE]]</f>
        <v>S</v>
      </c>
      <c r="D212" t="str">
        <f>customer_bikes__3[[#This Row],[COLOR]]</f>
        <v>NULL</v>
      </c>
      <c r="E212" t="str">
        <f>customer_bikes__3[[#This Row],[CONTRACT_TYPE]]</f>
        <v>selling</v>
      </c>
      <c r="F212" t="str">
        <f>customer_bikes__3[[#This Row],[CONTRACT_START]]</f>
        <v>2020-08-31</v>
      </c>
      <c r="G212" t="str">
        <f>customer_bikes__3[[#This Row],[CONTRACT_END]]</f>
        <v>NULL</v>
      </c>
      <c r="H212" t="str">
        <f>customer_bikes__3[[#This Row],[ESTIMATED_DELIVERY_DATE]]</f>
        <v>NULL</v>
      </c>
      <c r="I212" t="str">
        <f>customer_bikes__3[[#This Row],[DELIVERY_DATE]]</f>
        <v>NULL</v>
      </c>
      <c r="J212" t="str">
        <f>customer_bikes__3[[#This Row],[SELLING_DATE]]</f>
        <v>2020-08-31</v>
      </c>
      <c r="K212" t="str">
        <f>customer_bikes__3[[#This Row],[MODEL]]</f>
        <v>3/ Hinault</v>
      </c>
      <c r="L212" t="str">
        <f>customer_bikes__3[[#This Row],[FRAME_REFERENCE]]</f>
        <v>SW190948586</v>
      </c>
      <c r="M212" t="str">
        <f>customer_bikes__3[[#This Row],[BIKE_KEY_REFERENCE]]</f>
        <v>NULL</v>
      </c>
      <c r="N212" t="str">
        <f>customer_bikes__3[[#This Row],[LOCKER_REFERENCE]]</f>
        <v>X563665</v>
      </c>
      <c r="O212" t="str">
        <f>customer_bikes__3[[#This Row],[PLATE_NUMBER]]</f>
        <v>NULL</v>
      </c>
      <c r="P212" t="str">
        <f>customer_bikes__3[[#This Row],[BILLING_TYPE]]</f>
        <v>paid</v>
      </c>
      <c r="Q212" t="str">
        <f>customer_bikes__3[[#This Row],[LEASING_PRICE]]</f>
        <v>NULL</v>
      </c>
      <c r="R212">
        <f>customer_bikes__3[[#This Row],[SOLD_PRICE]]</f>
        <v>1941.32</v>
      </c>
      <c r="S212" t="str">
        <f>customer_bikes__3[[#This Row],[STATUS]]</f>
        <v>KO</v>
      </c>
      <c r="T212" t="str">
        <f>customer_bikes__3[[#This Row],[INSURANCE]]</f>
        <v>N</v>
      </c>
      <c r="U212">
        <f>customer_bikes__3[[#This Row],[INSURANCE_INDIVIDUAL]]</f>
        <v>0</v>
      </c>
      <c r="V212">
        <f>customer_bikes__3[[#This Row],[INSURANCE_CIVIL_RESPONSIBILITY]]</f>
        <v>0</v>
      </c>
      <c r="W212" t="str">
        <f>customer_bikes__3[[#This Row],[INSURANCE_CIVIL_RESPONSIBILITY_CONTRACT]]</f>
        <v>NULL</v>
      </c>
      <c r="X212">
        <f>customer_bikes__3[[#This Row],[BIKE_PRICE]]</f>
        <v>1850.66</v>
      </c>
      <c r="Y212" t="str">
        <f>customer_bikes__3[[#This Row],[BIKE_BUYING_DATE]]</f>
        <v>2020-08-27</v>
      </c>
      <c r="Z212">
        <f>customer_bikes__3[[#This Row],[BILLING_GROUP]]</f>
        <v>1</v>
      </c>
      <c r="AA212" t="str">
        <f>customer_bikes__3[[#This Row],[GPS_ID]]</f>
        <v>NULL</v>
      </c>
      <c r="AB212" t="str">
        <f>customer_bikes__3[[#This Row],[LOCALISATION]]</f>
        <v>NULL</v>
      </c>
      <c r="AC212" t="str">
        <f>customer_bikes__3[[#This Row],[COMMENT_BILLING]]</f>
        <v>NULL</v>
      </c>
      <c r="AD212" t="str">
        <f>customer_bikes__3[[#This Row],[ADDRESS]]</f>
        <v>NULL</v>
      </c>
      <c r="AE212" t="str">
        <f>customer_bikes__3[[#This Row],[DISPLAY_GROUP]]</f>
        <v>1generic</v>
      </c>
      <c r="AG212">
        <f>customer_bikes__3[[#This Row],[TYPE]]</f>
        <v>174</v>
      </c>
      <c r="AH212">
        <f>customer_bikes__3[[#This Row],[ID_1]]</f>
        <v>180</v>
      </c>
      <c r="AI212" s="2">
        <f>customer_bikes__3[[#This Row],[HEU_MAJ]]</f>
        <v>44544.435381944444</v>
      </c>
      <c r="AJ212" s="2">
        <f>customer_bikes__3[[#This Row],[HEU_MAJ]]</f>
        <v>44544.435381944444</v>
      </c>
    </row>
    <row r="213" spans="1:36" x14ac:dyDescent="0.25">
      <c r="A213">
        <f>customer_bikes__3[[#This Row],[ID]]</f>
        <v>335</v>
      </c>
      <c r="B213" t="str">
        <f>customer_bikes__3[[#This Row],[FRAME_NUMBER]]</f>
        <v>ACT-004</v>
      </c>
      <c r="C213" t="str">
        <f>customer_bikes__3[[#This Row],[SIZE]]</f>
        <v>S</v>
      </c>
      <c r="D213" t="str">
        <f>customer_bikes__3[[#This Row],[COLOR]]</f>
        <v>NULL</v>
      </c>
      <c r="E213" t="str">
        <f>customer_bikes__3[[#This Row],[CONTRACT_TYPE]]</f>
        <v>selling</v>
      </c>
      <c r="F213" t="str">
        <f>customer_bikes__3[[#This Row],[CONTRACT_START]]</f>
        <v>2020-08-31</v>
      </c>
      <c r="G213" t="str">
        <f>customer_bikes__3[[#This Row],[CONTRACT_END]]</f>
        <v>NULL</v>
      </c>
      <c r="H213" t="str">
        <f>customer_bikes__3[[#This Row],[ESTIMATED_DELIVERY_DATE]]</f>
        <v>NULL</v>
      </c>
      <c r="I213" t="str">
        <f>customer_bikes__3[[#This Row],[DELIVERY_DATE]]</f>
        <v>NULL</v>
      </c>
      <c r="J213" t="str">
        <f>customer_bikes__3[[#This Row],[SELLING_DATE]]</f>
        <v>2020-08-31</v>
      </c>
      <c r="K213" t="str">
        <f>customer_bikes__3[[#This Row],[MODEL]]</f>
        <v>4/ Coppi</v>
      </c>
      <c r="L213" t="str">
        <f>customer_bikes__3[[#This Row],[FRAME_REFERENCE]]</f>
        <v>SW190948590</v>
      </c>
      <c r="M213" t="str">
        <f>customer_bikes__3[[#This Row],[BIKE_KEY_REFERENCE]]</f>
        <v>NULL</v>
      </c>
      <c r="N213" t="str">
        <f>customer_bikes__3[[#This Row],[LOCKER_REFERENCE]]</f>
        <v>X125313</v>
      </c>
      <c r="O213" t="str">
        <f>customer_bikes__3[[#This Row],[PLATE_NUMBER]]</f>
        <v>NULL</v>
      </c>
      <c r="P213" t="str">
        <f>customer_bikes__3[[#This Row],[BILLING_TYPE]]</f>
        <v>paid</v>
      </c>
      <c r="Q213" t="str">
        <f>customer_bikes__3[[#This Row],[LEASING_PRICE]]</f>
        <v>NULL</v>
      </c>
      <c r="R213">
        <f>customer_bikes__3[[#This Row],[SOLD_PRICE]]</f>
        <v>1941.32</v>
      </c>
      <c r="S213" t="str">
        <f>customer_bikes__3[[#This Row],[STATUS]]</f>
        <v>OK</v>
      </c>
      <c r="T213" t="str">
        <f>customer_bikes__3[[#This Row],[INSURANCE]]</f>
        <v>N</v>
      </c>
      <c r="U213">
        <f>customer_bikes__3[[#This Row],[INSURANCE_INDIVIDUAL]]</f>
        <v>0</v>
      </c>
      <c r="V213">
        <f>customer_bikes__3[[#This Row],[INSURANCE_CIVIL_RESPONSIBILITY]]</f>
        <v>0</v>
      </c>
      <c r="W213" t="str">
        <f>customer_bikes__3[[#This Row],[INSURANCE_CIVIL_RESPONSIBILITY_CONTRACT]]</f>
        <v>NULL</v>
      </c>
      <c r="X213">
        <f>customer_bikes__3[[#This Row],[BIKE_PRICE]]</f>
        <v>1850.66</v>
      </c>
      <c r="Y213" t="str">
        <f>customer_bikes__3[[#This Row],[BIKE_BUYING_DATE]]</f>
        <v>2020-08-27</v>
      </c>
      <c r="Z213">
        <f>customer_bikes__3[[#This Row],[BILLING_GROUP]]</f>
        <v>1</v>
      </c>
      <c r="AA213" t="str">
        <f>customer_bikes__3[[#This Row],[GPS_ID]]</f>
        <v>NULL</v>
      </c>
      <c r="AB213" t="str">
        <f>customer_bikes__3[[#This Row],[LOCALISATION]]</f>
        <v>NULL</v>
      </c>
      <c r="AC213" t="str">
        <f>customer_bikes__3[[#This Row],[COMMENT_BILLING]]</f>
        <v>NULL</v>
      </c>
      <c r="AD213" t="str">
        <f>customer_bikes__3[[#This Row],[ADDRESS]]</f>
        <v>NULL</v>
      </c>
      <c r="AE213" t="str">
        <f>customer_bikes__3[[#This Row],[DISPLAY_GROUP]]</f>
        <v>1generic</v>
      </c>
      <c r="AG213">
        <f>customer_bikes__3[[#This Row],[TYPE]]</f>
        <v>174</v>
      </c>
      <c r="AH213">
        <f>customer_bikes__3[[#This Row],[ID_1]]</f>
        <v>180</v>
      </c>
      <c r="AI213" s="2">
        <f>customer_bikes__3[[#This Row],[HEU_MAJ]]</f>
        <v>44524.674444444441</v>
      </c>
      <c r="AJ213" s="2">
        <f>customer_bikes__3[[#This Row],[HEU_MAJ]]</f>
        <v>44524.674444444441</v>
      </c>
    </row>
    <row r="214" spans="1:36" x14ac:dyDescent="0.25">
      <c r="A214">
        <f>customer_bikes__3[[#This Row],[ID]]</f>
        <v>336</v>
      </c>
      <c r="B214" t="str">
        <f>customer_bikes__3[[#This Row],[FRAME_NUMBER]]</f>
        <v>ACT-005</v>
      </c>
      <c r="C214" t="str">
        <f>customer_bikes__3[[#This Row],[SIZE]]</f>
        <v>S</v>
      </c>
      <c r="D214" t="str">
        <f>customer_bikes__3[[#This Row],[COLOR]]</f>
        <v>NULL</v>
      </c>
      <c r="E214" t="str">
        <f>customer_bikes__3[[#This Row],[CONTRACT_TYPE]]</f>
        <v>selling</v>
      </c>
      <c r="F214" t="str">
        <f>customer_bikes__3[[#This Row],[CONTRACT_START]]</f>
        <v>2020-08-31</v>
      </c>
      <c r="G214" t="str">
        <f>customer_bikes__3[[#This Row],[CONTRACT_END]]</f>
        <v>NULL</v>
      </c>
      <c r="H214" t="str">
        <f>customer_bikes__3[[#This Row],[ESTIMATED_DELIVERY_DATE]]</f>
        <v>NULL</v>
      </c>
      <c r="I214" t="str">
        <f>customer_bikes__3[[#This Row],[DELIVERY_DATE]]</f>
        <v>NULL</v>
      </c>
      <c r="J214" t="str">
        <f>customer_bikes__3[[#This Row],[SELLING_DATE]]</f>
        <v>2020-08-31</v>
      </c>
      <c r="K214" t="str">
        <f>customer_bikes__3[[#This Row],[MODEL]]</f>
        <v>5/ Longo</v>
      </c>
      <c r="L214" t="str">
        <f>customer_bikes__3[[#This Row],[FRAME_REFERENCE]]</f>
        <v>SW190948592</v>
      </c>
      <c r="M214" t="str">
        <f>customer_bikes__3[[#This Row],[BIKE_KEY_REFERENCE]]</f>
        <v>NULL</v>
      </c>
      <c r="N214" t="str">
        <f>customer_bikes__3[[#This Row],[LOCKER_REFERENCE]]</f>
        <v>X132366</v>
      </c>
      <c r="O214" t="str">
        <f>customer_bikes__3[[#This Row],[PLATE_NUMBER]]</f>
        <v>NULL</v>
      </c>
      <c r="P214" t="str">
        <f>customer_bikes__3[[#This Row],[BILLING_TYPE]]</f>
        <v>paid</v>
      </c>
      <c r="Q214" t="str">
        <f>customer_bikes__3[[#This Row],[LEASING_PRICE]]</f>
        <v>NULL</v>
      </c>
      <c r="R214">
        <f>customer_bikes__3[[#This Row],[SOLD_PRICE]]</f>
        <v>1941.32</v>
      </c>
      <c r="S214" t="str">
        <f>customer_bikes__3[[#This Row],[STATUS]]</f>
        <v>KO</v>
      </c>
      <c r="T214" t="str">
        <f>customer_bikes__3[[#This Row],[INSURANCE]]</f>
        <v>N</v>
      </c>
      <c r="U214">
        <f>customer_bikes__3[[#This Row],[INSURANCE_INDIVIDUAL]]</f>
        <v>0</v>
      </c>
      <c r="V214">
        <f>customer_bikes__3[[#This Row],[INSURANCE_CIVIL_RESPONSIBILITY]]</f>
        <v>0</v>
      </c>
      <c r="W214" t="str">
        <f>customer_bikes__3[[#This Row],[INSURANCE_CIVIL_RESPONSIBILITY_CONTRACT]]</f>
        <v>NULL</v>
      </c>
      <c r="X214">
        <f>customer_bikes__3[[#This Row],[BIKE_PRICE]]</f>
        <v>1850.66</v>
      </c>
      <c r="Y214" t="str">
        <f>customer_bikes__3[[#This Row],[BIKE_BUYING_DATE]]</f>
        <v>2020-08-27</v>
      </c>
      <c r="Z214">
        <f>customer_bikes__3[[#This Row],[BILLING_GROUP]]</f>
        <v>1</v>
      </c>
      <c r="AA214" t="str">
        <f>customer_bikes__3[[#This Row],[GPS_ID]]</f>
        <v>NULL</v>
      </c>
      <c r="AB214" t="str">
        <f>customer_bikes__3[[#This Row],[LOCALISATION]]</f>
        <v>NULL</v>
      </c>
      <c r="AC214" t="str">
        <f>customer_bikes__3[[#This Row],[COMMENT_BILLING]]</f>
        <v>NULL</v>
      </c>
      <c r="AD214" t="str">
        <f>customer_bikes__3[[#This Row],[ADDRESS]]</f>
        <v>NULL</v>
      </c>
      <c r="AE214" t="str">
        <f>customer_bikes__3[[#This Row],[DISPLAY_GROUP]]</f>
        <v>1generic</v>
      </c>
      <c r="AG214">
        <f>customer_bikes__3[[#This Row],[TYPE]]</f>
        <v>174</v>
      </c>
      <c r="AH214">
        <f>customer_bikes__3[[#This Row],[ID_1]]</f>
        <v>180</v>
      </c>
      <c r="AI214" s="2">
        <f>customer_bikes__3[[#This Row],[HEU_MAJ]]</f>
        <v>44581.417812500003</v>
      </c>
      <c r="AJ214" s="2">
        <f>customer_bikes__3[[#This Row],[HEU_MAJ]]</f>
        <v>44581.417812500003</v>
      </c>
    </row>
    <row r="215" spans="1:36" x14ac:dyDescent="0.25">
      <c r="A215">
        <f>customer_bikes__3[[#This Row],[ID]]</f>
        <v>337</v>
      </c>
      <c r="B215" t="str">
        <f>customer_bikes__3[[#This Row],[FRAME_NUMBER]]</f>
        <v>ACT-006</v>
      </c>
      <c r="C215" t="str">
        <f>customer_bikes__3[[#This Row],[SIZE]]</f>
        <v>M</v>
      </c>
      <c r="D215" t="str">
        <f>customer_bikes__3[[#This Row],[COLOR]]</f>
        <v>NULL</v>
      </c>
      <c r="E215" t="str">
        <f>customer_bikes__3[[#This Row],[CONTRACT_TYPE]]</f>
        <v>selling</v>
      </c>
      <c r="F215" t="str">
        <f>customer_bikes__3[[#This Row],[CONTRACT_START]]</f>
        <v>2020-08-31</v>
      </c>
      <c r="G215" t="str">
        <f>customer_bikes__3[[#This Row],[CONTRACT_END]]</f>
        <v>NULL</v>
      </c>
      <c r="H215" t="str">
        <f>customer_bikes__3[[#This Row],[ESTIMATED_DELIVERY_DATE]]</f>
        <v>NULL</v>
      </c>
      <c r="I215" t="str">
        <f>customer_bikes__3[[#This Row],[DELIVERY_DATE]]</f>
        <v>NULL</v>
      </c>
      <c r="J215" t="str">
        <f>customer_bikes__3[[#This Row],[SELLING_DATE]]</f>
        <v>2020-08-31</v>
      </c>
      <c r="K215" t="str">
        <f>customer_bikes__3[[#This Row],[MODEL]]</f>
        <v>6/ Strada - béquille cassée</v>
      </c>
      <c r="L215" t="str">
        <f>customer_bikes__3[[#This Row],[FRAME_REFERENCE]]</f>
        <v>SW180540140</v>
      </c>
      <c r="M215" t="str">
        <f>customer_bikes__3[[#This Row],[BIKE_KEY_REFERENCE]]</f>
        <v>NULL</v>
      </c>
      <c r="N215" t="str">
        <f>customer_bikes__3[[#This Row],[LOCKER_REFERENCE]]</f>
        <v>X121543</v>
      </c>
      <c r="O215" t="str">
        <f>customer_bikes__3[[#This Row],[PLATE_NUMBER]]</f>
        <v>NULL</v>
      </c>
      <c r="P215" t="str">
        <f>customer_bikes__3[[#This Row],[BILLING_TYPE]]</f>
        <v>paid</v>
      </c>
      <c r="Q215" t="str">
        <f>customer_bikes__3[[#This Row],[LEASING_PRICE]]</f>
        <v>NULL</v>
      </c>
      <c r="R215">
        <f>customer_bikes__3[[#This Row],[SOLD_PRICE]]</f>
        <v>1941.32</v>
      </c>
      <c r="S215" t="str">
        <f>customer_bikes__3[[#This Row],[STATUS]]</f>
        <v>OK</v>
      </c>
      <c r="T215" t="str">
        <f>customer_bikes__3[[#This Row],[INSURANCE]]</f>
        <v>N</v>
      </c>
      <c r="U215">
        <f>customer_bikes__3[[#This Row],[INSURANCE_INDIVIDUAL]]</f>
        <v>0</v>
      </c>
      <c r="V215">
        <f>customer_bikes__3[[#This Row],[INSURANCE_CIVIL_RESPONSIBILITY]]</f>
        <v>0</v>
      </c>
      <c r="W215" t="str">
        <f>customer_bikes__3[[#This Row],[INSURANCE_CIVIL_RESPONSIBILITY_CONTRACT]]</f>
        <v>NULL</v>
      </c>
      <c r="X215">
        <f>customer_bikes__3[[#This Row],[BIKE_PRICE]]</f>
        <v>1677.11</v>
      </c>
      <c r="Y215" t="str">
        <f>customer_bikes__3[[#This Row],[BIKE_BUYING_DATE]]</f>
        <v>2020-08-27</v>
      </c>
      <c r="Z215">
        <f>customer_bikes__3[[#This Row],[BILLING_GROUP]]</f>
        <v>1</v>
      </c>
      <c r="AA215" t="str">
        <f>customer_bikes__3[[#This Row],[GPS_ID]]</f>
        <v>NULL</v>
      </c>
      <c r="AB215" t="str">
        <f>customer_bikes__3[[#This Row],[LOCALISATION]]</f>
        <v>NULL</v>
      </c>
      <c r="AC215" t="str">
        <f>customer_bikes__3[[#This Row],[COMMENT_BILLING]]</f>
        <v>NULL</v>
      </c>
      <c r="AD215" t="str">
        <f>customer_bikes__3[[#This Row],[ADDRESS]]</f>
        <v>NULL</v>
      </c>
      <c r="AE215" t="str">
        <f>customer_bikes__3[[#This Row],[DISPLAY_GROUP]]</f>
        <v>1generic</v>
      </c>
      <c r="AG215">
        <f>customer_bikes__3[[#This Row],[TYPE]]</f>
        <v>171</v>
      </c>
      <c r="AH215">
        <f>customer_bikes__3[[#This Row],[ID_1]]</f>
        <v>180</v>
      </c>
      <c r="AI215" s="2">
        <f>customer_bikes__3[[#This Row],[HEU_MAJ]]</f>
        <v>44524.675254629627</v>
      </c>
      <c r="AJ215" s="2">
        <f>customer_bikes__3[[#This Row],[HEU_MAJ]]</f>
        <v>44524.675254629627</v>
      </c>
    </row>
    <row r="216" spans="1:36" x14ac:dyDescent="0.25">
      <c r="A216">
        <f>customer_bikes__3[[#This Row],[ID]]</f>
        <v>338</v>
      </c>
      <c r="B216" t="str">
        <f>customer_bikes__3[[#This Row],[FRAME_NUMBER]]</f>
        <v>ACT-007</v>
      </c>
      <c r="C216" t="str">
        <f>customer_bikes__3[[#This Row],[SIZE]]</f>
        <v>M</v>
      </c>
      <c r="D216" t="str">
        <f>customer_bikes__3[[#This Row],[COLOR]]</f>
        <v>NULL</v>
      </c>
      <c r="E216" t="str">
        <f>customer_bikes__3[[#This Row],[CONTRACT_TYPE]]</f>
        <v>selling</v>
      </c>
      <c r="F216" t="str">
        <f>customer_bikes__3[[#This Row],[CONTRACT_START]]</f>
        <v>2020-08-31</v>
      </c>
      <c r="G216" t="str">
        <f>customer_bikes__3[[#This Row],[CONTRACT_END]]</f>
        <v>NULL</v>
      </c>
      <c r="H216" t="str">
        <f>customer_bikes__3[[#This Row],[ESTIMATED_DELIVERY_DATE]]</f>
        <v>NULL</v>
      </c>
      <c r="I216" t="str">
        <f>customer_bikes__3[[#This Row],[DELIVERY_DATE]]</f>
        <v>NULL</v>
      </c>
      <c r="J216" t="str">
        <f>customer_bikes__3[[#This Row],[SELLING_DATE]]</f>
        <v>2020-08-31</v>
      </c>
      <c r="K216" t="str">
        <f>customer_bikes__3[[#This Row],[MODEL]]</f>
        <v>7/ Bobet - béquille cassée</v>
      </c>
      <c r="L216" t="str">
        <f>customer_bikes__3[[#This Row],[FRAME_REFERENCE]]</f>
        <v>SW180539997</v>
      </c>
      <c r="M216" t="str">
        <f>customer_bikes__3[[#This Row],[BIKE_KEY_REFERENCE]]</f>
        <v>NULL</v>
      </c>
      <c r="N216" t="str">
        <f>customer_bikes__3[[#This Row],[LOCKER_REFERENCE]]</f>
        <v>X141535</v>
      </c>
      <c r="O216" t="str">
        <f>customer_bikes__3[[#This Row],[PLATE_NUMBER]]</f>
        <v>NULL</v>
      </c>
      <c r="P216" t="str">
        <f>customer_bikes__3[[#This Row],[BILLING_TYPE]]</f>
        <v>paid</v>
      </c>
      <c r="Q216" t="str">
        <f>customer_bikes__3[[#This Row],[LEASING_PRICE]]</f>
        <v>NULL</v>
      </c>
      <c r="R216">
        <f>customer_bikes__3[[#This Row],[SOLD_PRICE]]</f>
        <v>1941.32</v>
      </c>
      <c r="S216" t="str">
        <f>customer_bikes__3[[#This Row],[STATUS]]</f>
        <v>OK</v>
      </c>
      <c r="T216" t="str">
        <f>customer_bikes__3[[#This Row],[INSURANCE]]</f>
        <v>N</v>
      </c>
      <c r="U216">
        <f>customer_bikes__3[[#This Row],[INSURANCE_INDIVIDUAL]]</f>
        <v>0</v>
      </c>
      <c r="V216">
        <f>customer_bikes__3[[#This Row],[INSURANCE_CIVIL_RESPONSIBILITY]]</f>
        <v>0</v>
      </c>
      <c r="W216" t="str">
        <f>customer_bikes__3[[#This Row],[INSURANCE_CIVIL_RESPONSIBILITY_CONTRACT]]</f>
        <v>NULL</v>
      </c>
      <c r="X216">
        <f>customer_bikes__3[[#This Row],[BIKE_PRICE]]</f>
        <v>1677.11</v>
      </c>
      <c r="Y216" t="str">
        <f>customer_bikes__3[[#This Row],[BIKE_BUYING_DATE]]</f>
        <v>2020-08-27</v>
      </c>
      <c r="Z216">
        <f>customer_bikes__3[[#This Row],[BILLING_GROUP]]</f>
        <v>1</v>
      </c>
      <c r="AA216" t="str">
        <f>customer_bikes__3[[#This Row],[GPS_ID]]</f>
        <v>NULL</v>
      </c>
      <c r="AB216" t="str">
        <f>customer_bikes__3[[#This Row],[LOCALISATION]]</f>
        <v>NULL</v>
      </c>
      <c r="AC216" t="str">
        <f>customer_bikes__3[[#This Row],[COMMENT_BILLING]]</f>
        <v>NULL</v>
      </c>
      <c r="AD216" t="str">
        <f>customer_bikes__3[[#This Row],[ADDRESS]]</f>
        <v>NULL</v>
      </c>
      <c r="AE216" t="str">
        <f>customer_bikes__3[[#This Row],[DISPLAY_GROUP]]</f>
        <v>1generic</v>
      </c>
      <c r="AG216">
        <f>customer_bikes__3[[#This Row],[TYPE]]</f>
        <v>171</v>
      </c>
      <c r="AH216">
        <f>customer_bikes__3[[#This Row],[ID_1]]</f>
        <v>180</v>
      </c>
      <c r="AI216" s="2">
        <f>customer_bikes__3[[#This Row],[HEU_MAJ]]</f>
        <v>44550.380462962959</v>
      </c>
      <c r="AJ216" s="2">
        <f>customer_bikes__3[[#This Row],[HEU_MAJ]]</f>
        <v>44550.380462962959</v>
      </c>
    </row>
    <row r="217" spans="1:36" x14ac:dyDescent="0.25">
      <c r="A217">
        <f>customer_bikes__3[[#This Row],[ID]]</f>
        <v>340</v>
      </c>
      <c r="B217" t="str">
        <f>customer_bikes__3[[#This Row],[FRAME_NUMBER]]</f>
        <v>ACT-008</v>
      </c>
      <c r="C217" t="str">
        <f>customer_bikes__3[[#This Row],[SIZE]]</f>
        <v>M</v>
      </c>
      <c r="D217" t="str">
        <f>customer_bikes__3[[#This Row],[COLOR]]</f>
        <v>NULL</v>
      </c>
      <c r="E217" t="str">
        <f>customer_bikes__3[[#This Row],[CONTRACT_TYPE]]</f>
        <v>selling</v>
      </c>
      <c r="F217" t="str">
        <f>customer_bikes__3[[#This Row],[CONTRACT_START]]</f>
        <v>2020-08-31</v>
      </c>
      <c r="G217" t="str">
        <f>customer_bikes__3[[#This Row],[CONTRACT_END]]</f>
        <v>NULL</v>
      </c>
      <c r="H217" t="str">
        <f>customer_bikes__3[[#This Row],[ESTIMATED_DELIVERY_DATE]]</f>
        <v>NULL</v>
      </c>
      <c r="I217" t="str">
        <f>customer_bikes__3[[#This Row],[DELIVERY_DATE]]</f>
        <v>NULL</v>
      </c>
      <c r="J217" t="str">
        <f>customer_bikes__3[[#This Row],[SELLING_DATE]]</f>
        <v>2020-08-31</v>
      </c>
      <c r="K217" t="str">
        <f>customer_bikes__3[[#This Row],[MODEL]]</f>
        <v>8/ Indurain</v>
      </c>
      <c r="L217" t="str">
        <f>customer_bikes__3[[#This Row],[FRAME_REFERENCE]]</f>
        <v>SW190848642</v>
      </c>
      <c r="M217" t="str">
        <f>customer_bikes__3[[#This Row],[BIKE_KEY_REFERENCE]]</f>
        <v>NULL</v>
      </c>
      <c r="N217" t="str">
        <f>customer_bikes__3[[#This Row],[LOCKER_REFERENCE]]</f>
        <v>X124412</v>
      </c>
      <c r="O217" t="str">
        <f>customer_bikes__3[[#This Row],[PLATE_NUMBER]]</f>
        <v>NULL</v>
      </c>
      <c r="P217" t="str">
        <f>customer_bikes__3[[#This Row],[BILLING_TYPE]]</f>
        <v>paid</v>
      </c>
      <c r="Q217" t="str">
        <f>customer_bikes__3[[#This Row],[LEASING_PRICE]]</f>
        <v>NULL</v>
      </c>
      <c r="R217">
        <f>customer_bikes__3[[#This Row],[SOLD_PRICE]]</f>
        <v>1941.32</v>
      </c>
      <c r="S217" t="str">
        <f>customer_bikes__3[[#This Row],[STATUS]]</f>
        <v>OK</v>
      </c>
      <c r="T217" t="str">
        <f>customer_bikes__3[[#This Row],[INSURANCE]]</f>
        <v>N</v>
      </c>
      <c r="U217">
        <f>customer_bikes__3[[#This Row],[INSURANCE_INDIVIDUAL]]</f>
        <v>0</v>
      </c>
      <c r="V217">
        <f>customer_bikes__3[[#This Row],[INSURANCE_CIVIL_RESPONSIBILITY]]</f>
        <v>0</v>
      </c>
      <c r="W217" t="str">
        <f>customer_bikes__3[[#This Row],[INSURANCE_CIVIL_RESPONSIBILITY_CONTRACT]]</f>
        <v>NULL</v>
      </c>
      <c r="X217">
        <f>customer_bikes__3[[#This Row],[BIKE_PRICE]]</f>
        <v>1677.11</v>
      </c>
      <c r="Y217" t="str">
        <f>customer_bikes__3[[#This Row],[BIKE_BUYING_DATE]]</f>
        <v>2020-08-27</v>
      </c>
      <c r="Z217">
        <f>customer_bikes__3[[#This Row],[BILLING_GROUP]]</f>
        <v>1</v>
      </c>
      <c r="AA217" t="str">
        <f>customer_bikes__3[[#This Row],[GPS_ID]]</f>
        <v>NULL</v>
      </c>
      <c r="AB217" t="str">
        <f>customer_bikes__3[[#This Row],[LOCALISATION]]</f>
        <v>NULL</v>
      </c>
      <c r="AC217" t="str">
        <f>customer_bikes__3[[#This Row],[COMMENT_BILLING]]</f>
        <v>NULL</v>
      </c>
      <c r="AD217" t="str">
        <f>customer_bikes__3[[#This Row],[ADDRESS]]</f>
        <v>NULL</v>
      </c>
      <c r="AE217" t="str">
        <f>customer_bikes__3[[#This Row],[DISPLAY_GROUP]]</f>
        <v>1generic</v>
      </c>
      <c r="AG217">
        <f>customer_bikes__3[[#This Row],[TYPE]]</f>
        <v>171</v>
      </c>
      <c r="AH217">
        <f>customer_bikes__3[[#This Row],[ID_1]]</f>
        <v>180</v>
      </c>
      <c r="AI217" s="2">
        <f>customer_bikes__3[[#This Row],[HEU_MAJ]]</f>
        <v>44316.485694444447</v>
      </c>
      <c r="AJ217" s="2">
        <f>customer_bikes__3[[#This Row],[HEU_MAJ]]</f>
        <v>44316.485694444447</v>
      </c>
    </row>
    <row r="218" spans="1:36" x14ac:dyDescent="0.25">
      <c r="A218">
        <f>customer_bikes__3[[#This Row],[ID]]</f>
        <v>341</v>
      </c>
      <c r="B218" t="str">
        <f>customer_bikes__3[[#This Row],[FRAME_NUMBER]]</f>
        <v>ACT-009</v>
      </c>
      <c r="C218" t="str">
        <f>customer_bikes__3[[#This Row],[SIZE]]</f>
        <v>M</v>
      </c>
      <c r="D218" t="str">
        <f>customer_bikes__3[[#This Row],[COLOR]]</f>
        <v>NULL</v>
      </c>
      <c r="E218" t="str">
        <f>customer_bikes__3[[#This Row],[CONTRACT_TYPE]]</f>
        <v>selling</v>
      </c>
      <c r="F218" t="str">
        <f>customer_bikes__3[[#This Row],[CONTRACT_START]]</f>
        <v>2020-08-31</v>
      </c>
      <c r="G218" t="str">
        <f>customer_bikes__3[[#This Row],[CONTRACT_END]]</f>
        <v>NULL</v>
      </c>
      <c r="H218" t="str">
        <f>customer_bikes__3[[#This Row],[ESTIMATED_DELIVERY_DATE]]</f>
        <v>NULL</v>
      </c>
      <c r="I218" t="str">
        <f>customer_bikes__3[[#This Row],[DELIVERY_DATE]]</f>
        <v>NULL</v>
      </c>
      <c r="J218" t="str">
        <f>customer_bikes__3[[#This Row],[SELLING_DATE]]</f>
        <v>2020-08-31</v>
      </c>
      <c r="K218" t="str">
        <f>customer_bikes__3[[#This Row],[MODEL]]</f>
        <v>9/ Fignon - béquille cassée</v>
      </c>
      <c r="L218" t="str">
        <f>customer_bikes__3[[#This Row],[FRAME_REFERENCE]]</f>
        <v>SW180540059</v>
      </c>
      <c r="M218" t="str">
        <f>customer_bikes__3[[#This Row],[BIKE_KEY_REFERENCE]]</f>
        <v>NULL</v>
      </c>
      <c r="N218" t="str">
        <f>customer_bikes__3[[#This Row],[LOCKER_REFERENCE]]</f>
        <v>X144522</v>
      </c>
      <c r="O218" t="str">
        <f>customer_bikes__3[[#This Row],[PLATE_NUMBER]]</f>
        <v>NULL</v>
      </c>
      <c r="P218" t="str">
        <f>customer_bikes__3[[#This Row],[BILLING_TYPE]]</f>
        <v>paid</v>
      </c>
      <c r="Q218" t="str">
        <f>customer_bikes__3[[#This Row],[LEASING_PRICE]]</f>
        <v>NULL</v>
      </c>
      <c r="R218">
        <f>customer_bikes__3[[#This Row],[SOLD_PRICE]]</f>
        <v>1941.32</v>
      </c>
      <c r="S218" t="str">
        <f>customer_bikes__3[[#This Row],[STATUS]]</f>
        <v>KO</v>
      </c>
      <c r="T218" t="str">
        <f>customer_bikes__3[[#This Row],[INSURANCE]]</f>
        <v>N</v>
      </c>
      <c r="U218">
        <f>customer_bikes__3[[#This Row],[INSURANCE_INDIVIDUAL]]</f>
        <v>0</v>
      </c>
      <c r="V218">
        <f>customer_bikes__3[[#This Row],[INSURANCE_CIVIL_RESPONSIBILITY]]</f>
        <v>0</v>
      </c>
      <c r="W218" t="str">
        <f>customer_bikes__3[[#This Row],[INSURANCE_CIVIL_RESPONSIBILITY_CONTRACT]]</f>
        <v>NULL</v>
      </c>
      <c r="X218">
        <f>customer_bikes__3[[#This Row],[BIKE_PRICE]]</f>
        <v>1677.11</v>
      </c>
      <c r="Y218" t="str">
        <f>customer_bikes__3[[#This Row],[BIKE_BUYING_DATE]]</f>
        <v>2020-08-27</v>
      </c>
      <c r="Z218">
        <f>customer_bikes__3[[#This Row],[BILLING_GROUP]]</f>
        <v>1</v>
      </c>
      <c r="AA218" t="str">
        <f>customer_bikes__3[[#This Row],[GPS_ID]]</f>
        <v>NULL</v>
      </c>
      <c r="AB218" t="str">
        <f>customer_bikes__3[[#This Row],[LOCALISATION]]</f>
        <v>NULL</v>
      </c>
      <c r="AC218" t="str">
        <f>customer_bikes__3[[#This Row],[COMMENT_BILLING]]</f>
        <v>NULL</v>
      </c>
      <c r="AD218" t="str">
        <f>customer_bikes__3[[#This Row],[ADDRESS]]</f>
        <v>NULL</v>
      </c>
      <c r="AE218" t="str">
        <f>customer_bikes__3[[#This Row],[DISPLAY_GROUP]]</f>
        <v>1generic</v>
      </c>
      <c r="AG218">
        <f>customer_bikes__3[[#This Row],[TYPE]]</f>
        <v>171</v>
      </c>
      <c r="AH218">
        <f>customer_bikes__3[[#This Row],[ID_1]]</f>
        <v>180</v>
      </c>
      <c r="AI218" s="2">
        <f>customer_bikes__3[[#This Row],[HEU_MAJ]]</f>
        <v>44550.37940972222</v>
      </c>
      <c r="AJ218" s="2">
        <f>customer_bikes__3[[#This Row],[HEU_MAJ]]</f>
        <v>44550.37940972222</v>
      </c>
    </row>
    <row r="219" spans="1:36" x14ac:dyDescent="0.25">
      <c r="A219">
        <f>customer_bikes__3[[#This Row],[ID]]</f>
        <v>342</v>
      </c>
      <c r="B219" t="str">
        <f>customer_bikes__3[[#This Row],[FRAME_NUMBER]]</f>
        <v>ACT-010</v>
      </c>
      <c r="C219" t="str">
        <f>customer_bikes__3[[#This Row],[SIZE]]</f>
        <v>M</v>
      </c>
      <c r="D219" t="str">
        <f>customer_bikes__3[[#This Row],[COLOR]]</f>
        <v>NULL</v>
      </c>
      <c r="E219" t="str">
        <f>customer_bikes__3[[#This Row],[CONTRACT_TYPE]]</f>
        <v>selling</v>
      </c>
      <c r="F219" t="str">
        <f>customer_bikes__3[[#This Row],[CONTRACT_START]]</f>
        <v>2020-08-31</v>
      </c>
      <c r="G219" t="str">
        <f>customer_bikes__3[[#This Row],[CONTRACT_END]]</f>
        <v>NULL</v>
      </c>
      <c r="H219" t="str">
        <f>customer_bikes__3[[#This Row],[ESTIMATED_DELIVERY_DATE]]</f>
        <v>NULL</v>
      </c>
      <c r="I219" t="str">
        <f>customer_bikes__3[[#This Row],[DELIVERY_DATE]]</f>
        <v>NULL</v>
      </c>
      <c r="J219" t="str">
        <f>customer_bikes__3[[#This Row],[SELLING_DATE]]</f>
        <v>2020-08-31</v>
      </c>
      <c r="K219" t="str">
        <f>customer_bikes__3[[#This Row],[MODEL]]</f>
        <v>10/ Contador</v>
      </c>
      <c r="L219" t="str">
        <f>customer_bikes__3[[#This Row],[FRAME_REFERENCE]]</f>
        <v>SW190848684</v>
      </c>
      <c r="M219" t="str">
        <f>customer_bikes__3[[#This Row],[BIKE_KEY_REFERENCE]]</f>
        <v>NULL</v>
      </c>
      <c r="N219" t="str">
        <f>customer_bikes__3[[#This Row],[LOCKER_REFERENCE]]</f>
        <v>X133125</v>
      </c>
      <c r="O219" t="str">
        <f>customer_bikes__3[[#This Row],[PLATE_NUMBER]]</f>
        <v>NULL</v>
      </c>
      <c r="P219" t="str">
        <f>customer_bikes__3[[#This Row],[BILLING_TYPE]]</f>
        <v>paid</v>
      </c>
      <c r="Q219" t="str">
        <f>customer_bikes__3[[#This Row],[LEASING_PRICE]]</f>
        <v>NULL</v>
      </c>
      <c r="R219">
        <f>customer_bikes__3[[#This Row],[SOLD_PRICE]]</f>
        <v>1941.32</v>
      </c>
      <c r="S219" t="str">
        <f>customer_bikes__3[[#This Row],[STATUS]]</f>
        <v>OK</v>
      </c>
      <c r="T219" t="str">
        <f>customer_bikes__3[[#This Row],[INSURANCE]]</f>
        <v>N</v>
      </c>
      <c r="U219">
        <f>customer_bikes__3[[#This Row],[INSURANCE_INDIVIDUAL]]</f>
        <v>0</v>
      </c>
      <c r="V219">
        <f>customer_bikes__3[[#This Row],[INSURANCE_CIVIL_RESPONSIBILITY]]</f>
        <v>0</v>
      </c>
      <c r="W219" t="str">
        <f>customer_bikes__3[[#This Row],[INSURANCE_CIVIL_RESPONSIBILITY_CONTRACT]]</f>
        <v>NULL</v>
      </c>
      <c r="X219">
        <f>customer_bikes__3[[#This Row],[BIKE_PRICE]]</f>
        <v>1677.11</v>
      </c>
      <c r="Y219" t="str">
        <f>customer_bikes__3[[#This Row],[BIKE_BUYING_DATE]]</f>
        <v>2020-08-27</v>
      </c>
      <c r="Z219">
        <f>customer_bikes__3[[#This Row],[BILLING_GROUP]]</f>
        <v>1</v>
      </c>
      <c r="AA219" t="str">
        <f>customer_bikes__3[[#This Row],[GPS_ID]]</f>
        <v>NULL</v>
      </c>
      <c r="AB219" t="str">
        <f>customer_bikes__3[[#This Row],[LOCALISATION]]</f>
        <v>NULL</v>
      </c>
      <c r="AC219" t="str">
        <f>customer_bikes__3[[#This Row],[COMMENT_BILLING]]</f>
        <v>NULL</v>
      </c>
      <c r="AD219" t="str">
        <f>customer_bikes__3[[#This Row],[ADDRESS]]</f>
        <v>NULL</v>
      </c>
      <c r="AE219" t="str">
        <f>customer_bikes__3[[#This Row],[DISPLAY_GROUP]]</f>
        <v>1generic</v>
      </c>
      <c r="AG219">
        <f>customer_bikes__3[[#This Row],[TYPE]]</f>
        <v>171</v>
      </c>
      <c r="AH219">
        <f>customer_bikes__3[[#This Row],[ID_1]]</f>
        <v>180</v>
      </c>
      <c r="AI219" s="2">
        <f>customer_bikes__3[[#This Row],[HEU_MAJ]]</f>
        <v>44547.432372685187</v>
      </c>
      <c r="AJ219" s="2">
        <f>customer_bikes__3[[#This Row],[HEU_MAJ]]</f>
        <v>44547.432372685187</v>
      </c>
    </row>
    <row r="220" spans="1:36" x14ac:dyDescent="0.25">
      <c r="A220">
        <f>customer_bikes__3[[#This Row],[ID]]</f>
        <v>343</v>
      </c>
      <c r="B220" t="str">
        <f>customer_bikes__3[[#This Row],[FRAME_NUMBER]]</f>
        <v>ACT-011</v>
      </c>
      <c r="C220" t="str">
        <f>customer_bikes__3[[#This Row],[SIZE]]</f>
        <v>M</v>
      </c>
      <c r="D220" t="str">
        <f>customer_bikes__3[[#This Row],[COLOR]]</f>
        <v>NULL</v>
      </c>
      <c r="E220" t="str">
        <f>customer_bikes__3[[#This Row],[CONTRACT_TYPE]]</f>
        <v>selling</v>
      </c>
      <c r="F220" t="str">
        <f>customer_bikes__3[[#This Row],[CONTRACT_START]]</f>
        <v>2020-08-31</v>
      </c>
      <c r="G220" t="str">
        <f>customer_bikes__3[[#This Row],[CONTRACT_END]]</f>
        <v>NULL</v>
      </c>
      <c r="H220" t="str">
        <f>customer_bikes__3[[#This Row],[ESTIMATED_DELIVERY_DATE]]</f>
        <v>NULL</v>
      </c>
      <c r="I220" t="str">
        <f>customer_bikes__3[[#This Row],[DELIVERY_DATE]]</f>
        <v>NULL</v>
      </c>
      <c r="J220" t="str">
        <f>customer_bikes__3[[#This Row],[SELLING_DATE]]</f>
        <v>2020-08-31</v>
      </c>
      <c r="K220" t="str">
        <f>customer_bikes__3[[#This Row],[MODEL]]</f>
        <v>11/ Reynders</v>
      </c>
      <c r="L220" t="str">
        <f>customer_bikes__3[[#This Row],[FRAME_REFERENCE]]</f>
        <v>SW190540334</v>
      </c>
      <c r="M220" t="str">
        <f>customer_bikes__3[[#This Row],[BIKE_KEY_REFERENCE]]</f>
        <v>NULL</v>
      </c>
      <c r="N220" t="str">
        <f>customer_bikes__3[[#This Row],[LOCKER_REFERENCE]]</f>
        <v>X142513</v>
      </c>
      <c r="O220" t="str">
        <f>customer_bikes__3[[#This Row],[PLATE_NUMBER]]</f>
        <v>NULL</v>
      </c>
      <c r="P220" t="str">
        <f>customer_bikes__3[[#This Row],[BILLING_TYPE]]</f>
        <v>paid</v>
      </c>
      <c r="Q220" t="str">
        <f>customer_bikes__3[[#This Row],[LEASING_PRICE]]</f>
        <v>NULL</v>
      </c>
      <c r="R220">
        <f>customer_bikes__3[[#This Row],[SOLD_PRICE]]</f>
        <v>1941.32</v>
      </c>
      <c r="S220" t="str">
        <f>customer_bikes__3[[#This Row],[STATUS]]</f>
        <v>OK</v>
      </c>
      <c r="T220" t="str">
        <f>customer_bikes__3[[#This Row],[INSURANCE]]</f>
        <v>N</v>
      </c>
      <c r="U220">
        <f>customer_bikes__3[[#This Row],[INSURANCE_INDIVIDUAL]]</f>
        <v>0</v>
      </c>
      <c r="V220">
        <f>customer_bikes__3[[#This Row],[INSURANCE_CIVIL_RESPONSIBILITY]]</f>
        <v>0</v>
      </c>
      <c r="W220" t="str">
        <f>customer_bikes__3[[#This Row],[INSURANCE_CIVIL_RESPONSIBILITY_CONTRACT]]</f>
        <v>NULL</v>
      </c>
      <c r="X220">
        <f>customer_bikes__3[[#This Row],[BIKE_PRICE]]</f>
        <v>1677.11</v>
      </c>
      <c r="Y220" t="str">
        <f>customer_bikes__3[[#This Row],[BIKE_BUYING_DATE]]</f>
        <v>2020-08-27</v>
      </c>
      <c r="Z220">
        <f>customer_bikes__3[[#This Row],[BILLING_GROUP]]</f>
        <v>1</v>
      </c>
      <c r="AA220" t="str">
        <f>customer_bikes__3[[#This Row],[GPS_ID]]</f>
        <v>NULL</v>
      </c>
      <c r="AB220" t="str">
        <f>customer_bikes__3[[#This Row],[LOCALISATION]]</f>
        <v>NULL</v>
      </c>
      <c r="AC220" t="str">
        <f>customer_bikes__3[[#This Row],[COMMENT_BILLING]]</f>
        <v>NULL</v>
      </c>
      <c r="AD220" t="str">
        <f>customer_bikes__3[[#This Row],[ADDRESS]]</f>
        <v>NULL</v>
      </c>
      <c r="AE220" t="str">
        <f>customer_bikes__3[[#This Row],[DISPLAY_GROUP]]</f>
        <v>1generic</v>
      </c>
      <c r="AG220">
        <f>customer_bikes__3[[#This Row],[TYPE]]</f>
        <v>171</v>
      </c>
      <c r="AH220">
        <f>customer_bikes__3[[#This Row],[ID_1]]</f>
        <v>180</v>
      </c>
      <c r="AI220" s="2">
        <f>customer_bikes__3[[#This Row],[HEU_MAJ]]</f>
        <v>44407.490173611113</v>
      </c>
      <c r="AJ220" s="2">
        <f>customer_bikes__3[[#This Row],[HEU_MAJ]]</f>
        <v>44407.490173611113</v>
      </c>
    </row>
    <row r="221" spans="1:36" x14ac:dyDescent="0.25">
      <c r="A221">
        <f>customer_bikes__3[[#This Row],[ID]]</f>
        <v>344</v>
      </c>
      <c r="B221" t="str">
        <f>customer_bikes__3[[#This Row],[FRAME_NUMBER]]</f>
        <v>ACT-012</v>
      </c>
      <c r="C221" t="str">
        <f>customer_bikes__3[[#This Row],[SIZE]]</f>
        <v>M</v>
      </c>
      <c r="D221" t="str">
        <f>customer_bikes__3[[#This Row],[COLOR]]</f>
        <v>NULL</v>
      </c>
      <c r="E221" t="str">
        <f>customer_bikes__3[[#This Row],[CONTRACT_TYPE]]</f>
        <v>selling</v>
      </c>
      <c r="F221" t="str">
        <f>customer_bikes__3[[#This Row],[CONTRACT_START]]</f>
        <v>2020-08-31</v>
      </c>
      <c r="G221" t="str">
        <f>customer_bikes__3[[#This Row],[CONTRACT_END]]</f>
        <v>NULL</v>
      </c>
      <c r="H221" t="str">
        <f>customer_bikes__3[[#This Row],[ESTIMATED_DELIVERY_DATE]]</f>
        <v>NULL</v>
      </c>
      <c r="I221" t="str">
        <f>customer_bikes__3[[#This Row],[DELIVERY_DATE]]</f>
        <v>NULL</v>
      </c>
      <c r="J221" t="str">
        <f>customer_bikes__3[[#This Row],[SELLING_DATE]]</f>
        <v>2020-08-31</v>
      </c>
      <c r="K221" t="str">
        <f>customer_bikes__3[[#This Row],[MODEL]]</f>
        <v>12/ Dumoulin</v>
      </c>
      <c r="L221" t="str">
        <f>customer_bikes__3[[#This Row],[FRAME_REFERENCE]]</f>
        <v>SW180540246</v>
      </c>
      <c r="M221" t="str">
        <f>customer_bikes__3[[#This Row],[BIKE_KEY_REFERENCE]]</f>
        <v>NULL</v>
      </c>
      <c r="N221" t="str">
        <f>customer_bikes__3[[#This Row],[LOCKER_REFERENCE]]</f>
        <v>X143414</v>
      </c>
      <c r="O221" t="str">
        <f>customer_bikes__3[[#This Row],[PLATE_NUMBER]]</f>
        <v>NULL</v>
      </c>
      <c r="P221" t="str">
        <f>customer_bikes__3[[#This Row],[BILLING_TYPE]]</f>
        <v>paid</v>
      </c>
      <c r="Q221" t="str">
        <f>customer_bikes__3[[#This Row],[LEASING_PRICE]]</f>
        <v>NULL</v>
      </c>
      <c r="R221">
        <f>customer_bikes__3[[#This Row],[SOLD_PRICE]]</f>
        <v>1941.32</v>
      </c>
      <c r="S221" t="str">
        <f>customer_bikes__3[[#This Row],[STATUS]]</f>
        <v>OK</v>
      </c>
      <c r="T221" t="str">
        <f>customer_bikes__3[[#This Row],[INSURANCE]]</f>
        <v>N</v>
      </c>
      <c r="U221">
        <f>customer_bikes__3[[#This Row],[INSURANCE_INDIVIDUAL]]</f>
        <v>0</v>
      </c>
      <c r="V221">
        <f>customer_bikes__3[[#This Row],[INSURANCE_CIVIL_RESPONSIBILITY]]</f>
        <v>0</v>
      </c>
      <c r="W221" t="str">
        <f>customer_bikes__3[[#This Row],[INSURANCE_CIVIL_RESPONSIBILITY_CONTRACT]]</f>
        <v>NULL</v>
      </c>
      <c r="X221">
        <f>customer_bikes__3[[#This Row],[BIKE_PRICE]]</f>
        <v>1677.11</v>
      </c>
      <c r="Y221" t="str">
        <f>customer_bikes__3[[#This Row],[BIKE_BUYING_DATE]]</f>
        <v>2020-08-27</v>
      </c>
      <c r="Z221">
        <f>customer_bikes__3[[#This Row],[BILLING_GROUP]]</f>
        <v>1</v>
      </c>
      <c r="AA221" t="str">
        <f>customer_bikes__3[[#This Row],[GPS_ID]]</f>
        <v>NULL</v>
      </c>
      <c r="AB221" t="str">
        <f>customer_bikes__3[[#This Row],[LOCALISATION]]</f>
        <v>NULL</v>
      </c>
      <c r="AC221" t="str">
        <f>customer_bikes__3[[#This Row],[COMMENT_BILLING]]</f>
        <v>NULL</v>
      </c>
      <c r="AD221" t="str">
        <f>customer_bikes__3[[#This Row],[ADDRESS]]</f>
        <v>NULL</v>
      </c>
      <c r="AE221" t="str">
        <f>customer_bikes__3[[#This Row],[DISPLAY_GROUP]]</f>
        <v>1generic</v>
      </c>
      <c r="AG221">
        <f>customer_bikes__3[[#This Row],[TYPE]]</f>
        <v>171</v>
      </c>
      <c r="AH221">
        <f>customer_bikes__3[[#This Row],[ID_1]]</f>
        <v>180</v>
      </c>
      <c r="AI221" s="2">
        <f>customer_bikes__3[[#This Row],[HEU_MAJ]]</f>
        <v>44316.485983796294</v>
      </c>
      <c r="AJ221" s="2">
        <f>customer_bikes__3[[#This Row],[HEU_MAJ]]</f>
        <v>44316.485983796294</v>
      </c>
    </row>
    <row r="222" spans="1:36" x14ac:dyDescent="0.25">
      <c r="A222">
        <f>customer_bikes__3[[#This Row],[ID]]</f>
        <v>345</v>
      </c>
      <c r="B222" t="str">
        <f>customer_bikes__3[[#This Row],[FRAME_NUMBER]]</f>
        <v>ACT-013</v>
      </c>
      <c r="C222" t="str">
        <f>customer_bikes__3[[#This Row],[SIZE]]</f>
        <v>M</v>
      </c>
      <c r="D222" t="str">
        <f>customer_bikes__3[[#This Row],[COLOR]]</f>
        <v>NULL</v>
      </c>
      <c r="E222" t="str">
        <f>customer_bikes__3[[#This Row],[CONTRACT_TYPE]]</f>
        <v>selling</v>
      </c>
      <c r="F222" t="str">
        <f>customer_bikes__3[[#This Row],[CONTRACT_START]]</f>
        <v>2020-08-31</v>
      </c>
      <c r="G222" t="str">
        <f>customer_bikes__3[[#This Row],[CONTRACT_END]]</f>
        <v>NULL</v>
      </c>
      <c r="H222" t="str">
        <f>customer_bikes__3[[#This Row],[ESTIMATED_DELIVERY_DATE]]</f>
        <v>NULL</v>
      </c>
      <c r="I222" t="str">
        <f>customer_bikes__3[[#This Row],[DELIVERY_DATE]]</f>
        <v>NULL</v>
      </c>
      <c r="J222" t="str">
        <f>customer_bikes__3[[#This Row],[SELLING_DATE]]</f>
        <v>2020-08-31</v>
      </c>
      <c r="K222" t="str">
        <f>customer_bikes__3[[#This Row],[MODEL]]</f>
        <v>13/ Sels - béquille cassée</v>
      </c>
      <c r="L222" t="str">
        <f>customer_bikes__3[[#This Row],[FRAME_REFERENCE]]</f>
        <v>SW180540001</v>
      </c>
      <c r="M222" t="str">
        <f>customer_bikes__3[[#This Row],[BIKE_KEY_REFERENCE]]</f>
        <v>NULL</v>
      </c>
      <c r="N222" t="str">
        <f>customer_bikes__3[[#This Row],[LOCKER_REFERENCE]]</f>
        <v>X144351</v>
      </c>
      <c r="O222" t="str">
        <f>customer_bikes__3[[#This Row],[PLATE_NUMBER]]</f>
        <v>NULL</v>
      </c>
      <c r="P222" t="str">
        <f>customer_bikes__3[[#This Row],[BILLING_TYPE]]</f>
        <v>paid</v>
      </c>
      <c r="Q222" t="str">
        <f>customer_bikes__3[[#This Row],[LEASING_PRICE]]</f>
        <v>NULL</v>
      </c>
      <c r="R222">
        <f>customer_bikes__3[[#This Row],[SOLD_PRICE]]</f>
        <v>1941.32</v>
      </c>
      <c r="S222" t="str">
        <f>customer_bikes__3[[#This Row],[STATUS]]</f>
        <v>OK</v>
      </c>
      <c r="T222" t="str">
        <f>customer_bikes__3[[#This Row],[INSURANCE]]</f>
        <v>N</v>
      </c>
      <c r="U222">
        <f>customer_bikes__3[[#This Row],[INSURANCE_INDIVIDUAL]]</f>
        <v>0</v>
      </c>
      <c r="V222">
        <f>customer_bikes__3[[#This Row],[INSURANCE_CIVIL_RESPONSIBILITY]]</f>
        <v>0</v>
      </c>
      <c r="W222" t="str">
        <f>customer_bikes__3[[#This Row],[INSURANCE_CIVIL_RESPONSIBILITY_CONTRACT]]</f>
        <v>NULL</v>
      </c>
      <c r="X222">
        <f>customer_bikes__3[[#This Row],[BIKE_PRICE]]</f>
        <v>1677.11</v>
      </c>
      <c r="Y222" t="str">
        <f>customer_bikes__3[[#This Row],[BIKE_BUYING_DATE]]</f>
        <v>2020-08-27</v>
      </c>
      <c r="Z222">
        <f>customer_bikes__3[[#This Row],[BILLING_GROUP]]</f>
        <v>1</v>
      </c>
      <c r="AA222" t="str">
        <f>customer_bikes__3[[#This Row],[GPS_ID]]</f>
        <v>NULL</v>
      </c>
      <c r="AB222" t="str">
        <f>customer_bikes__3[[#This Row],[LOCALISATION]]</f>
        <v>NULL</v>
      </c>
      <c r="AC222" t="str">
        <f>customer_bikes__3[[#This Row],[COMMENT_BILLING]]</f>
        <v>NULL</v>
      </c>
      <c r="AD222" t="str">
        <f>customer_bikes__3[[#This Row],[ADDRESS]]</f>
        <v>NULL</v>
      </c>
      <c r="AE222" t="str">
        <f>customer_bikes__3[[#This Row],[DISPLAY_GROUP]]</f>
        <v>1generic</v>
      </c>
      <c r="AG222">
        <f>customer_bikes__3[[#This Row],[TYPE]]</f>
        <v>171</v>
      </c>
      <c r="AH222">
        <f>customer_bikes__3[[#This Row],[ID_1]]</f>
        <v>180</v>
      </c>
      <c r="AI222" s="2">
        <f>customer_bikes__3[[#This Row],[HEU_MAJ]]</f>
        <v>44524.675428240742</v>
      </c>
      <c r="AJ222" s="2">
        <f>customer_bikes__3[[#This Row],[HEU_MAJ]]</f>
        <v>44524.675428240742</v>
      </c>
    </row>
    <row r="223" spans="1:36" x14ac:dyDescent="0.25">
      <c r="A223">
        <f>customer_bikes__3[[#This Row],[ID]]</f>
        <v>346</v>
      </c>
      <c r="B223" t="str">
        <f>customer_bikes__3[[#This Row],[FRAME_NUMBER]]</f>
        <v>ACT-014</v>
      </c>
      <c r="C223" t="str">
        <f>customer_bikes__3[[#This Row],[SIZE]]</f>
        <v>M</v>
      </c>
      <c r="D223" t="str">
        <f>customer_bikes__3[[#This Row],[COLOR]]</f>
        <v>NULL</v>
      </c>
      <c r="E223" t="str">
        <f>customer_bikes__3[[#This Row],[CONTRACT_TYPE]]</f>
        <v>selling</v>
      </c>
      <c r="F223" t="str">
        <f>customer_bikes__3[[#This Row],[CONTRACT_START]]</f>
        <v>2020-08-31</v>
      </c>
      <c r="G223" t="str">
        <f>customer_bikes__3[[#This Row],[CONTRACT_END]]</f>
        <v>NULL</v>
      </c>
      <c r="H223" t="str">
        <f>customer_bikes__3[[#This Row],[ESTIMATED_DELIVERY_DATE]]</f>
        <v>NULL</v>
      </c>
      <c r="I223" t="str">
        <f>customer_bikes__3[[#This Row],[DELIVERY_DATE]]</f>
        <v>NULL</v>
      </c>
      <c r="J223" t="str">
        <f>customer_bikes__3[[#This Row],[SELLING_DATE]]</f>
        <v>2020-08-31</v>
      </c>
      <c r="K223" t="str">
        <f>customer_bikes__3[[#This Row],[MODEL]]</f>
        <v>14/ Jalabert</v>
      </c>
      <c r="L223" t="str">
        <f>customer_bikes__3[[#This Row],[FRAME_REFERENCE]]</f>
        <v>SW180540050</v>
      </c>
      <c r="M223" t="str">
        <f>customer_bikes__3[[#This Row],[BIKE_KEY_REFERENCE]]</f>
        <v>NULL</v>
      </c>
      <c r="N223" t="str">
        <f>customer_bikes__3[[#This Row],[LOCKER_REFERENCE]]</f>
        <v>X135416</v>
      </c>
      <c r="O223" t="str">
        <f>customer_bikes__3[[#This Row],[PLATE_NUMBER]]</f>
        <v>NULL</v>
      </c>
      <c r="P223" t="str">
        <f>customer_bikes__3[[#This Row],[BILLING_TYPE]]</f>
        <v>paid</v>
      </c>
      <c r="Q223" t="str">
        <f>customer_bikes__3[[#This Row],[LEASING_PRICE]]</f>
        <v>NULL</v>
      </c>
      <c r="R223">
        <f>customer_bikes__3[[#This Row],[SOLD_PRICE]]</f>
        <v>1941.32</v>
      </c>
      <c r="S223" t="str">
        <f>customer_bikes__3[[#This Row],[STATUS]]</f>
        <v>OK</v>
      </c>
      <c r="T223" t="str">
        <f>customer_bikes__3[[#This Row],[INSURANCE]]</f>
        <v>N</v>
      </c>
      <c r="U223">
        <f>customer_bikes__3[[#This Row],[INSURANCE_INDIVIDUAL]]</f>
        <v>0</v>
      </c>
      <c r="V223">
        <f>customer_bikes__3[[#This Row],[INSURANCE_CIVIL_RESPONSIBILITY]]</f>
        <v>0</v>
      </c>
      <c r="W223" t="str">
        <f>customer_bikes__3[[#This Row],[INSURANCE_CIVIL_RESPONSIBILITY_CONTRACT]]</f>
        <v>NULL</v>
      </c>
      <c r="X223">
        <f>customer_bikes__3[[#This Row],[BIKE_PRICE]]</f>
        <v>1677.11</v>
      </c>
      <c r="Y223" t="str">
        <f>customer_bikes__3[[#This Row],[BIKE_BUYING_DATE]]</f>
        <v>2020-08-27</v>
      </c>
      <c r="Z223">
        <f>customer_bikes__3[[#This Row],[BILLING_GROUP]]</f>
        <v>1</v>
      </c>
      <c r="AA223" t="str">
        <f>customer_bikes__3[[#This Row],[GPS_ID]]</f>
        <v>NULL</v>
      </c>
      <c r="AB223" t="str">
        <f>customer_bikes__3[[#This Row],[LOCALISATION]]</f>
        <v>NULL</v>
      </c>
      <c r="AC223" t="str">
        <f>customer_bikes__3[[#This Row],[COMMENT_BILLING]]</f>
        <v>NULL</v>
      </c>
      <c r="AD223" t="str">
        <f>customer_bikes__3[[#This Row],[ADDRESS]]</f>
        <v>NULL</v>
      </c>
      <c r="AE223" t="str">
        <f>customer_bikes__3[[#This Row],[DISPLAY_GROUP]]</f>
        <v>1generic</v>
      </c>
      <c r="AG223">
        <f>customer_bikes__3[[#This Row],[TYPE]]</f>
        <v>171</v>
      </c>
      <c r="AH223">
        <f>customer_bikes__3[[#This Row],[ID_1]]</f>
        <v>180</v>
      </c>
      <c r="AI223" s="2">
        <f>customer_bikes__3[[#This Row],[HEU_MAJ]]</f>
        <v>44426.782071759262</v>
      </c>
      <c r="AJ223" s="2">
        <f>customer_bikes__3[[#This Row],[HEU_MAJ]]</f>
        <v>44426.782071759262</v>
      </c>
    </row>
    <row r="224" spans="1:36" x14ac:dyDescent="0.25">
      <c r="A224">
        <f>customer_bikes__3[[#This Row],[ID]]</f>
        <v>347</v>
      </c>
      <c r="B224" t="str">
        <f>customer_bikes__3[[#This Row],[FRAME_NUMBER]]</f>
        <v>ACT-015</v>
      </c>
      <c r="C224" t="str">
        <f>customer_bikes__3[[#This Row],[SIZE]]</f>
        <v>M</v>
      </c>
      <c r="D224" t="str">
        <f>customer_bikes__3[[#This Row],[COLOR]]</f>
        <v>NULL</v>
      </c>
      <c r="E224" t="str">
        <f>customer_bikes__3[[#This Row],[CONTRACT_TYPE]]</f>
        <v>selling</v>
      </c>
      <c r="F224" t="str">
        <f>customer_bikes__3[[#This Row],[CONTRACT_START]]</f>
        <v>2020-08-31</v>
      </c>
      <c r="G224" t="str">
        <f>customer_bikes__3[[#This Row],[CONTRACT_END]]</f>
        <v>NULL</v>
      </c>
      <c r="H224" t="str">
        <f>customer_bikes__3[[#This Row],[ESTIMATED_DELIVERY_DATE]]</f>
        <v>NULL</v>
      </c>
      <c r="I224" t="str">
        <f>customer_bikes__3[[#This Row],[DELIVERY_DATE]]</f>
        <v>NULL</v>
      </c>
      <c r="J224" t="str">
        <f>customer_bikes__3[[#This Row],[SELLING_DATE]]</f>
        <v>2020-08-31</v>
      </c>
      <c r="K224" t="str">
        <f>customer_bikes__3[[#This Row],[MODEL]]</f>
        <v>15/ Boonen</v>
      </c>
      <c r="L224" t="str">
        <f>customer_bikes__3[[#This Row],[FRAME_REFERENCE]]</f>
        <v>SW180542727</v>
      </c>
      <c r="M224" t="str">
        <f>customer_bikes__3[[#This Row],[BIKE_KEY_REFERENCE]]</f>
        <v>NULL</v>
      </c>
      <c r="N224" t="str">
        <f>customer_bikes__3[[#This Row],[LOCKER_REFERENCE]]</f>
        <v>X125166</v>
      </c>
      <c r="O224" t="str">
        <f>customer_bikes__3[[#This Row],[PLATE_NUMBER]]</f>
        <v>NULL</v>
      </c>
      <c r="P224" t="str">
        <f>customer_bikes__3[[#This Row],[BILLING_TYPE]]</f>
        <v>paid</v>
      </c>
      <c r="Q224" t="str">
        <f>customer_bikes__3[[#This Row],[LEASING_PRICE]]</f>
        <v>NULL</v>
      </c>
      <c r="R224">
        <f>customer_bikes__3[[#This Row],[SOLD_PRICE]]</f>
        <v>1941.32</v>
      </c>
      <c r="S224" t="str">
        <f>customer_bikes__3[[#This Row],[STATUS]]</f>
        <v>OK</v>
      </c>
      <c r="T224" t="str">
        <f>customer_bikes__3[[#This Row],[INSURANCE]]</f>
        <v>N</v>
      </c>
      <c r="U224">
        <f>customer_bikes__3[[#This Row],[INSURANCE_INDIVIDUAL]]</f>
        <v>0</v>
      </c>
      <c r="V224">
        <f>customer_bikes__3[[#This Row],[INSURANCE_CIVIL_RESPONSIBILITY]]</f>
        <v>0</v>
      </c>
      <c r="W224" t="str">
        <f>customer_bikes__3[[#This Row],[INSURANCE_CIVIL_RESPONSIBILITY_CONTRACT]]</f>
        <v>NULL</v>
      </c>
      <c r="X224">
        <f>customer_bikes__3[[#This Row],[BIKE_PRICE]]</f>
        <v>1677.11</v>
      </c>
      <c r="Y224" t="str">
        <f>customer_bikes__3[[#This Row],[BIKE_BUYING_DATE]]</f>
        <v>2020-08-27</v>
      </c>
      <c r="Z224">
        <f>customer_bikes__3[[#This Row],[BILLING_GROUP]]</f>
        <v>1</v>
      </c>
      <c r="AA224" t="str">
        <f>customer_bikes__3[[#This Row],[GPS_ID]]</f>
        <v>NULL</v>
      </c>
      <c r="AB224" t="str">
        <f>customer_bikes__3[[#This Row],[LOCALISATION]]</f>
        <v>NULL</v>
      </c>
      <c r="AC224" t="str">
        <f>customer_bikes__3[[#This Row],[COMMENT_BILLING]]</f>
        <v>NULL</v>
      </c>
      <c r="AD224" t="str">
        <f>customer_bikes__3[[#This Row],[ADDRESS]]</f>
        <v>NULL</v>
      </c>
      <c r="AE224" t="str">
        <f>customer_bikes__3[[#This Row],[DISPLAY_GROUP]]</f>
        <v>1generic</v>
      </c>
      <c r="AG224">
        <f>customer_bikes__3[[#This Row],[TYPE]]</f>
        <v>171</v>
      </c>
      <c r="AH224">
        <f>customer_bikes__3[[#This Row],[ID_1]]</f>
        <v>180</v>
      </c>
      <c r="AI224" s="2">
        <f>customer_bikes__3[[#This Row],[HEU_MAJ]]</f>
        <v>44316.486168981479</v>
      </c>
      <c r="AJ224" s="2">
        <f>customer_bikes__3[[#This Row],[HEU_MAJ]]</f>
        <v>44316.486168981479</v>
      </c>
    </row>
    <row r="225" spans="1:36" x14ac:dyDescent="0.25">
      <c r="A225">
        <f>customer_bikes__3[[#This Row],[ID]]</f>
        <v>348</v>
      </c>
      <c r="B225" t="str">
        <f>customer_bikes__3[[#This Row],[FRAME_NUMBER]]</f>
        <v>ACT-016</v>
      </c>
      <c r="C225" t="str">
        <f>customer_bikes__3[[#This Row],[SIZE]]</f>
        <v>M</v>
      </c>
      <c r="D225" t="str">
        <f>customer_bikes__3[[#This Row],[COLOR]]</f>
        <v>NULL</v>
      </c>
      <c r="E225" t="str">
        <f>customer_bikes__3[[#This Row],[CONTRACT_TYPE]]</f>
        <v>selling</v>
      </c>
      <c r="F225" t="str">
        <f>customer_bikes__3[[#This Row],[CONTRACT_START]]</f>
        <v>2020-08-31</v>
      </c>
      <c r="G225" t="str">
        <f>customer_bikes__3[[#This Row],[CONTRACT_END]]</f>
        <v>NULL</v>
      </c>
      <c r="H225" t="str">
        <f>customer_bikes__3[[#This Row],[ESTIMATED_DELIVERY_DATE]]</f>
        <v>NULL</v>
      </c>
      <c r="I225" t="str">
        <f>customer_bikes__3[[#This Row],[DELIVERY_DATE]]</f>
        <v>NULL</v>
      </c>
      <c r="J225" t="str">
        <f>customer_bikes__3[[#This Row],[SELLING_DATE]]</f>
        <v>2020-08-31</v>
      </c>
      <c r="K225" t="str">
        <f>customer_bikes__3[[#This Row],[MODEL]]</f>
        <v>16/ Moonen</v>
      </c>
      <c r="L225" t="str">
        <f>customer_bikes__3[[#This Row],[FRAME_REFERENCE]]</f>
        <v>SW180540029</v>
      </c>
      <c r="M225" t="str">
        <f>customer_bikes__3[[#This Row],[BIKE_KEY_REFERENCE]]</f>
        <v>NULL</v>
      </c>
      <c r="N225" t="str">
        <f>customer_bikes__3[[#This Row],[LOCKER_REFERENCE]]</f>
        <v>X545161</v>
      </c>
      <c r="O225" t="str">
        <f>customer_bikes__3[[#This Row],[PLATE_NUMBER]]</f>
        <v>NULL</v>
      </c>
      <c r="P225" t="str">
        <f>customer_bikes__3[[#This Row],[BILLING_TYPE]]</f>
        <v>paid</v>
      </c>
      <c r="Q225" t="str">
        <f>customer_bikes__3[[#This Row],[LEASING_PRICE]]</f>
        <v>NULL</v>
      </c>
      <c r="R225">
        <f>customer_bikes__3[[#This Row],[SOLD_PRICE]]</f>
        <v>1941.32</v>
      </c>
      <c r="S225" t="str">
        <f>customer_bikes__3[[#This Row],[STATUS]]</f>
        <v>OK</v>
      </c>
      <c r="T225" t="str">
        <f>customer_bikes__3[[#This Row],[INSURANCE]]</f>
        <v>N</v>
      </c>
      <c r="U225">
        <f>customer_bikes__3[[#This Row],[INSURANCE_INDIVIDUAL]]</f>
        <v>0</v>
      </c>
      <c r="V225">
        <f>customer_bikes__3[[#This Row],[INSURANCE_CIVIL_RESPONSIBILITY]]</f>
        <v>0</v>
      </c>
      <c r="W225" t="str">
        <f>customer_bikes__3[[#This Row],[INSURANCE_CIVIL_RESPONSIBILITY_CONTRACT]]</f>
        <v>NULL</v>
      </c>
      <c r="X225">
        <f>customer_bikes__3[[#This Row],[BIKE_PRICE]]</f>
        <v>1677.11</v>
      </c>
      <c r="Y225" t="str">
        <f>customer_bikes__3[[#This Row],[BIKE_BUYING_DATE]]</f>
        <v>2020-08-27</v>
      </c>
      <c r="Z225">
        <f>customer_bikes__3[[#This Row],[BILLING_GROUP]]</f>
        <v>1</v>
      </c>
      <c r="AA225" t="str">
        <f>customer_bikes__3[[#This Row],[GPS_ID]]</f>
        <v>NULL</v>
      </c>
      <c r="AB225" t="str">
        <f>customer_bikes__3[[#This Row],[LOCALISATION]]</f>
        <v>NULL</v>
      </c>
      <c r="AC225" t="str">
        <f>customer_bikes__3[[#This Row],[COMMENT_BILLING]]</f>
        <v>NULL</v>
      </c>
      <c r="AD225" t="str">
        <f>customer_bikes__3[[#This Row],[ADDRESS]]</f>
        <v>NULL</v>
      </c>
      <c r="AE225" t="str">
        <f>customer_bikes__3[[#This Row],[DISPLAY_GROUP]]</f>
        <v>1generic</v>
      </c>
      <c r="AG225">
        <f>customer_bikes__3[[#This Row],[TYPE]]</f>
        <v>171</v>
      </c>
      <c r="AH225">
        <f>customer_bikes__3[[#This Row],[ID_1]]</f>
        <v>180</v>
      </c>
      <c r="AI225" s="2">
        <f>customer_bikes__3[[#This Row],[HEU_MAJ]]</f>
        <v>44316.486226851855</v>
      </c>
      <c r="AJ225" s="2">
        <f>customer_bikes__3[[#This Row],[HEU_MAJ]]</f>
        <v>44316.486226851855</v>
      </c>
    </row>
    <row r="226" spans="1:36" x14ac:dyDescent="0.25">
      <c r="A226">
        <f>customer_bikes__3[[#This Row],[ID]]</f>
        <v>349</v>
      </c>
      <c r="B226" t="str">
        <f>customer_bikes__3[[#This Row],[FRAME_NUMBER]]</f>
        <v>ACT-017</v>
      </c>
      <c r="C226" t="str">
        <f>customer_bikes__3[[#This Row],[SIZE]]</f>
        <v>M</v>
      </c>
      <c r="D226" t="str">
        <f>customer_bikes__3[[#This Row],[COLOR]]</f>
        <v>NULL</v>
      </c>
      <c r="E226" t="str">
        <f>customer_bikes__3[[#This Row],[CONTRACT_TYPE]]</f>
        <v>selling</v>
      </c>
      <c r="F226" t="str">
        <f>customer_bikes__3[[#This Row],[CONTRACT_START]]</f>
        <v>2020-08-31</v>
      </c>
      <c r="G226" t="str">
        <f>customer_bikes__3[[#This Row],[CONTRACT_END]]</f>
        <v>NULL</v>
      </c>
      <c r="H226" t="str">
        <f>customer_bikes__3[[#This Row],[ESTIMATED_DELIVERY_DATE]]</f>
        <v>NULL</v>
      </c>
      <c r="I226" t="str">
        <f>customer_bikes__3[[#This Row],[DELIVERY_DATE]]</f>
        <v>NULL</v>
      </c>
      <c r="J226" t="str">
        <f>customer_bikes__3[[#This Row],[SELLING_DATE]]</f>
        <v>2020-08-31</v>
      </c>
      <c r="K226" t="str">
        <f>customer_bikes__3[[#This Row],[MODEL]]</f>
        <v>17/ Van Looy - béquille cassée</v>
      </c>
      <c r="L226" t="str">
        <f>customer_bikes__3[[#This Row],[FRAME_REFERENCE]]</f>
        <v>SW190848660</v>
      </c>
      <c r="M226" t="str">
        <f>customer_bikes__3[[#This Row],[BIKE_KEY_REFERENCE]]</f>
        <v>NULL</v>
      </c>
      <c r="N226" t="str">
        <f>customer_bikes__3[[#This Row],[LOCKER_REFERENCE]]</f>
        <v>X132151</v>
      </c>
      <c r="O226" t="str">
        <f>customer_bikes__3[[#This Row],[PLATE_NUMBER]]</f>
        <v>NULL</v>
      </c>
      <c r="P226" t="str">
        <f>customer_bikes__3[[#This Row],[BILLING_TYPE]]</f>
        <v>paid</v>
      </c>
      <c r="Q226" t="str">
        <f>customer_bikes__3[[#This Row],[LEASING_PRICE]]</f>
        <v>NULL</v>
      </c>
      <c r="R226">
        <f>customer_bikes__3[[#This Row],[SOLD_PRICE]]</f>
        <v>1941.32</v>
      </c>
      <c r="S226" t="str">
        <f>customer_bikes__3[[#This Row],[STATUS]]</f>
        <v>KO</v>
      </c>
      <c r="T226" t="str">
        <f>customer_bikes__3[[#This Row],[INSURANCE]]</f>
        <v>N</v>
      </c>
      <c r="U226">
        <f>customer_bikes__3[[#This Row],[INSURANCE_INDIVIDUAL]]</f>
        <v>0</v>
      </c>
      <c r="V226">
        <f>customer_bikes__3[[#This Row],[INSURANCE_CIVIL_RESPONSIBILITY]]</f>
        <v>0</v>
      </c>
      <c r="W226" t="str">
        <f>customer_bikes__3[[#This Row],[INSURANCE_CIVIL_RESPONSIBILITY_CONTRACT]]</f>
        <v>NULL</v>
      </c>
      <c r="X226">
        <f>customer_bikes__3[[#This Row],[BIKE_PRICE]]</f>
        <v>1677.11</v>
      </c>
      <c r="Y226" t="str">
        <f>customer_bikes__3[[#This Row],[BIKE_BUYING_DATE]]</f>
        <v>2020-08-27</v>
      </c>
      <c r="Z226">
        <f>customer_bikes__3[[#This Row],[BILLING_GROUP]]</f>
        <v>1</v>
      </c>
      <c r="AA226" t="str">
        <f>customer_bikes__3[[#This Row],[GPS_ID]]</f>
        <v>NULL</v>
      </c>
      <c r="AB226" t="str">
        <f>customer_bikes__3[[#This Row],[LOCALISATION]]</f>
        <v>NULL</v>
      </c>
      <c r="AC226" t="str">
        <f>customer_bikes__3[[#This Row],[COMMENT_BILLING]]</f>
        <v>NULL</v>
      </c>
      <c r="AD226" t="str">
        <f>customer_bikes__3[[#This Row],[ADDRESS]]</f>
        <v>NULL</v>
      </c>
      <c r="AE226" t="str">
        <f>customer_bikes__3[[#This Row],[DISPLAY_GROUP]]</f>
        <v>1generic</v>
      </c>
      <c r="AG226">
        <f>customer_bikes__3[[#This Row],[TYPE]]</f>
        <v>171</v>
      </c>
      <c r="AH226">
        <f>customer_bikes__3[[#This Row],[ID_1]]</f>
        <v>180</v>
      </c>
      <c r="AI226" s="2">
        <f>customer_bikes__3[[#This Row],[HEU_MAJ]]</f>
        <v>44585.720613425925</v>
      </c>
      <c r="AJ226" s="2">
        <f>customer_bikes__3[[#This Row],[HEU_MAJ]]</f>
        <v>44585.720613425925</v>
      </c>
    </row>
    <row r="227" spans="1:36" x14ac:dyDescent="0.25">
      <c r="A227">
        <f>customer_bikes__3[[#This Row],[ID]]</f>
        <v>350</v>
      </c>
      <c r="B227" t="str">
        <f>customer_bikes__3[[#This Row],[FRAME_NUMBER]]</f>
        <v>ACT-018</v>
      </c>
      <c r="C227" t="str">
        <f>customer_bikes__3[[#This Row],[SIZE]]</f>
        <v>M</v>
      </c>
      <c r="D227" t="str">
        <f>customer_bikes__3[[#This Row],[COLOR]]</f>
        <v>NULL</v>
      </c>
      <c r="E227" t="str">
        <f>customer_bikes__3[[#This Row],[CONTRACT_TYPE]]</f>
        <v>selling</v>
      </c>
      <c r="F227" t="str">
        <f>customer_bikes__3[[#This Row],[CONTRACT_START]]</f>
        <v>2020-08-31</v>
      </c>
      <c r="G227" t="str">
        <f>customer_bikes__3[[#This Row],[CONTRACT_END]]</f>
        <v>NULL</v>
      </c>
      <c r="H227" t="str">
        <f>customer_bikes__3[[#This Row],[ESTIMATED_DELIVERY_DATE]]</f>
        <v>NULL</v>
      </c>
      <c r="I227" t="str">
        <f>customer_bikes__3[[#This Row],[DELIVERY_DATE]]</f>
        <v>NULL</v>
      </c>
      <c r="J227" t="str">
        <f>customer_bikes__3[[#This Row],[SELLING_DATE]]</f>
        <v>2020-08-31</v>
      </c>
      <c r="K227" t="str">
        <f>customer_bikes__3[[#This Row],[MODEL]]</f>
        <v>18/ De Vlaeminck - béquille cassée</v>
      </c>
      <c r="L227" t="str">
        <f>customer_bikes__3[[#This Row],[FRAME_REFERENCE]]</f>
        <v>SW180539998</v>
      </c>
      <c r="M227" t="str">
        <f>customer_bikes__3[[#This Row],[BIKE_KEY_REFERENCE]]</f>
        <v>NULL</v>
      </c>
      <c r="N227" t="str">
        <f>customer_bikes__3[[#This Row],[LOCKER_REFERENCE]]</f>
        <v>X141132</v>
      </c>
      <c r="O227" t="str">
        <f>customer_bikes__3[[#This Row],[PLATE_NUMBER]]</f>
        <v>NULL</v>
      </c>
      <c r="P227" t="str">
        <f>customer_bikes__3[[#This Row],[BILLING_TYPE]]</f>
        <v>paid</v>
      </c>
      <c r="Q227" t="str">
        <f>customer_bikes__3[[#This Row],[LEASING_PRICE]]</f>
        <v>NULL</v>
      </c>
      <c r="R227">
        <f>customer_bikes__3[[#This Row],[SOLD_PRICE]]</f>
        <v>1941.32</v>
      </c>
      <c r="S227" t="str">
        <f>customer_bikes__3[[#This Row],[STATUS]]</f>
        <v>OK</v>
      </c>
      <c r="T227" t="str">
        <f>customer_bikes__3[[#This Row],[INSURANCE]]</f>
        <v>N</v>
      </c>
      <c r="U227">
        <f>customer_bikes__3[[#This Row],[INSURANCE_INDIVIDUAL]]</f>
        <v>0</v>
      </c>
      <c r="V227">
        <f>customer_bikes__3[[#This Row],[INSURANCE_CIVIL_RESPONSIBILITY]]</f>
        <v>0</v>
      </c>
      <c r="W227" t="str">
        <f>customer_bikes__3[[#This Row],[INSURANCE_CIVIL_RESPONSIBILITY_CONTRACT]]</f>
        <v>NULL</v>
      </c>
      <c r="X227">
        <f>customer_bikes__3[[#This Row],[BIKE_PRICE]]</f>
        <v>1677.11</v>
      </c>
      <c r="Y227" t="str">
        <f>customer_bikes__3[[#This Row],[BIKE_BUYING_DATE]]</f>
        <v>2020-08-27</v>
      </c>
      <c r="Z227">
        <f>customer_bikes__3[[#This Row],[BILLING_GROUP]]</f>
        <v>1</v>
      </c>
      <c r="AA227" t="str">
        <f>customer_bikes__3[[#This Row],[GPS_ID]]</f>
        <v>NULL</v>
      </c>
      <c r="AB227" t="str">
        <f>customer_bikes__3[[#This Row],[LOCALISATION]]</f>
        <v>NULL</v>
      </c>
      <c r="AC227" t="str">
        <f>customer_bikes__3[[#This Row],[COMMENT_BILLING]]</f>
        <v>NULL</v>
      </c>
      <c r="AD227" t="str">
        <f>customer_bikes__3[[#This Row],[ADDRESS]]</f>
        <v>NULL</v>
      </c>
      <c r="AE227" t="str">
        <f>customer_bikes__3[[#This Row],[DISPLAY_GROUP]]</f>
        <v>1generic</v>
      </c>
      <c r="AG227">
        <f>customer_bikes__3[[#This Row],[TYPE]]</f>
        <v>171</v>
      </c>
      <c r="AH227">
        <f>customer_bikes__3[[#This Row],[ID_1]]</f>
        <v>180</v>
      </c>
      <c r="AI227" s="2">
        <f>customer_bikes__3[[#This Row],[HEU_MAJ]]</f>
        <v>44524.67564814815</v>
      </c>
      <c r="AJ227" s="2">
        <f>customer_bikes__3[[#This Row],[HEU_MAJ]]</f>
        <v>44524.67564814815</v>
      </c>
    </row>
    <row r="228" spans="1:36" x14ac:dyDescent="0.25">
      <c r="A228">
        <f>customer_bikes__3[[#This Row],[ID]]</f>
        <v>339</v>
      </c>
      <c r="B228" t="str">
        <f>customer_bikes__3[[#This Row],[FRAME_NUMBER]]</f>
        <v>ACT-019</v>
      </c>
      <c r="C228" t="str">
        <f>customer_bikes__3[[#This Row],[SIZE]]</f>
        <v>M</v>
      </c>
      <c r="D228" t="str">
        <f>customer_bikes__3[[#This Row],[COLOR]]</f>
        <v>NULL</v>
      </c>
      <c r="E228" t="str">
        <f>customer_bikes__3[[#This Row],[CONTRACT_TYPE]]</f>
        <v>selling</v>
      </c>
      <c r="F228" t="str">
        <f>customer_bikes__3[[#This Row],[CONTRACT_START]]</f>
        <v>2020-08-31</v>
      </c>
      <c r="G228" t="str">
        <f>customer_bikes__3[[#This Row],[CONTRACT_END]]</f>
        <v>NULL</v>
      </c>
      <c r="H228" t="str">
        <f>customer_bikes__3[[#This Row],[ESTIMATED_DELIVERY_DATE]]</f>
        <v>NULL</v>
      </c>
      <c r="I228" t="str">
        <f>customer_bikes__3[[#This Row],[DELIVERY_DATE]]</f>
        <v>NULL</v>
      </c>
      <c r="J228" t="str">
        <f>customer_bikes__3[[#This Row],[SELLING_DATE]]</f>
        <v>2020-08-31</v>
      </c>
      <c r="K228" t="str">
        <f>customer_bikes__3[[#This Row],[MODEL]]</f>
        <v>19/ Delgado</v>
      </c>
      <c r="L228" t="str">
        <f>customer_bikes__3[[#This Row],[FRAME_REFERENCE]]</f>
        <v>SW190848612</v>
      </c>
      <c r="M228" t="str">
        <f>customer_bikes__3[[#This Row],[BIKE_KEY_REFERENCE]]</f>
        <v>NULL</v>
      </c>
      <c r="N228" t="str">
        <f>customer_bikes__3[[#This Row],[LOCKER_REFERENCE]]</f>
        <v>X134162</v>
      </c>
      <c r="O228" t="str">
        <f>customer_bikes__3[[#This Row],[PLATE_NUMBER]]</f>
        <v>NULL</v>
      </c>
      <c r="P228" t="str">
        <f>customer_bikes__3[[#This Row],[BILLING_TYPE]]</f>
        <v>paid</v>
      </c>
      <c r="Q228" t="str">
        <f>customer_bikes__3[[#This Row],[LEASING_PRICE]]</f>
        <v>NULL</v>
      </c>
      <c r="R228">
        <f>customer_bikes__3[[#This Row],[SOLD_PRICE]]</f>
        <v>1941.32</v>
      </c>
      <c r="S228" t="str">
        <f>customer_bikes__3[[#This Row],[STATUS]]</f>
        <v>OK</v>
      </c>
      <c r="T228" t="str">
        <f>customer_bikes__3[[#This Row],[INSURANCE]]</f>
        <v>N</v>
      </c>
      <c r="U228">
        <f>customer_bikes__3[[#This Row],[INSURANCE_INDIVIDUAL]]</f>
        <v>0</v>
      </c>
      <c r="V228">
        <f>customer_bikes__3[[#This Row],[INSURANCE_CIVIL_RESPONSIBILITY]]</f>
        <v>0</v>
      </c>
      <c r="W228" t="str">
        <f>customer_bikes__3[[#This Row],[INSURANCE_CIVIL_RESPONSIBILITY_CONTRACT]]</f>
        <v>NULL</v>
      </c>
      <c r="X228">
        <f>customer_bikes__3[[#This Row],[BIKE_PRICE]]</f>
        <v>1677.11</v>
      </c>
      <c r="Y228" t="str">
        <f>customer_bikes__3[[#This Row],[BIKE_BUYING_DATE]]</f>
        <v>2020-08-27</v>
      </c>
      <c r="Z228">
        <f>customer_bikes__3[[#This Row],[BILLING_GROUP]]</f>
        <v>1</v>
      </c>
      <c r="AA228" t="str">
        <f>customer_bikes__3[[#This Row],[GPS_ID]]</f>
        <v>NULL</v>
      </c>
      <c r="AB228" t="str">
        <f>customer_bikes__3[[#This Row],[LOCALISATION]]</f>
        <v>NULL</v>
      </c>
      <c r="AC228" t="str">
        <f>customer_bikes__3[[#This Row],[COMMENT_BILLING]]</f>
        <v>NULL</v>
      </c>
      <c r="AD228" t="str">
        <f>customer_bikes__3[[#This Row],[ADDRESS]]</f>
        <v>NULL</v>
      </c>
      <c r="AE228" t="str">
        <f>customer_bikes__3[[#This Row],[DISPLAY_GROUP]]</f>
        <v>1generic</v>
      </c>
      <c r="AG228">
        <f>customer_bikes__3[[#This Row],[TYPE]]</f>
        <v>171</v>
      </c>
      <c r="AH228">
        <f>customer_bikes__3[[#This Row],[ID_1]]</f>
        <v>180</v>
      </c>
      <c r="AI228" s="2">
        <f>customer_bikes__3[[#This Row],[HEU_MAJ]]</f>
        <v>44286.447754629633</v>
      </c>
      <c r="AJ228" s="2">
        <f>customer_bikes__3[[#This Row],[HEU_MAJ]]</f>
        <v>44286.447754629633</v>
      </c>
    </row>
    <row r="229" spans="1:36" x14ac:dyDescent="0.25">
      <c r="A229">
        <f>customer_bikes__3[[#This Row],[ID]]</f>
        <v>351</v>
      </c>
      <c r="B229" t="str">
        <f>customer_bikes__3[[#This Row],[FRAME_NUMBER]]</f>
        <v>ACT-020</v>
      </c>
      <c r="C229" t="str">
        <f>customer_bikes__3[[#This Row],[SIZE]]</f>
        <v>M</v>
      </c>
      <c r="D229" t="str">
        <f>customer_bikes__3[[#This Row],[COLOR]]</f>
        <v>NULL</v>
      </c>
      <c r="E229" t="str">
        <f>customer_bikes__3[[#This Row],[CONTRACT_TYPE]]</f>
        <v>selling</v>
      </c>
      <c r="F229" t="str">
        <f>customer_bikes__3[[#This Row],[CONTRACT_START]]</f>
        <v>2020-08-31</v>
      </c>
      <c r="G229" t="str">
        <f>customer_bikes__3[[#This Row],[CONTRACT_END]]</f>
        <v>NULL</v>
      </c>
      <c r="H229" t="str">
        <f>customer_bikes__3[[#This Row],[ESTIMATED_DELIVERY_DATE]]</f>
        <v>NULL</v>
      </c>
      <c r="I229" t="str">
        <f>customer_bikes__3[[#This Row],[DELIVERY_DATE]]</f>
        <v>NULL</v>
      </c>
      <c r="J229" t="str">
        <f>customer_bikes__3[[#This Row],[SELLING_DATE]]</f>
        <v>2020-08-31</v>
      </c>
      <c r="K229" t="str">
        <f>customer_bikes__3[[#This Row],[MODEL]]</f>
        <v xml:space="preserve">20/ Verbeke </v>
      </c>
      <c r="L229" t="str">
        <f>customer_bikes__3[[#This Row],[FRAME_REFERENCE]]</f>
        <v>SW180540116</v>
      </c>
      <c r="M229" t="str">
        <f>customer_bikes__3[[#This Row],[BIKE_KEY_REFERENCE]]</f>
        <v>NULL</v>
      </c>
      <c r="N229" t="str">
        <f>customer_bikes__3[[#This Row],[LOCKER_REFERENCE]]</f>
        <v>X131213</v>
      </c>
      <c r="O229" t="str">
        <f>customer_bikes__3[[#This Row],[PLATE_NUMBER]]</f>
        <v>NULL</v>
      </c>
      <c r="P229" t="str">
        <f>customer_bikes__3[[#This Row],[BILLING_TYPE]]</f>
        <v>paid</v>
      </c>
      <c r="Q229" t="str">
        <f>customer_bikes__3[[#This Row],[LEASING_PRICE]]</f>
        <v>NULL</v>
      </c>
      <c r="R229">
        <f>customer_bikes__3[[#This Row],[SOLD_PRICE]]</f>
        <v>1941.32</v>
      </c>
      <c r="S229" t="str">
        <f>customer_bikes__3[[#This Row],[STATUS]]</f>
        <v>OK</v>
      </c>
      <c r="T229" t="str">
        <f>customer_bikes__3[[#This Row],[INSURANCE]]</f>
        <v>N</v>
      </c>
      <c r="U229">
        <f>customer_bikes__3[[#This Row],[INSURANCE_INDIVIDUAL]]</f>
        <v>0</v>
      </c>
      <c r="V229">
        <f>customer_bikes__3[[#This Row],[INSURANCE_CIVIL_RESPONSIBILITY]]</f>
        <v>0</v>
      </c>
      <c r="W229" t="str">
        <f>customer_bikes__3[[#This Row],[INSURANCE_CIVIL_RESPONSIBILITY_CONTRACT]]</f>
        <v>NULL</v>
      </c>
      <c r="X229">
        <f>customer_bikes__3[[#This Row],[BIKE_PRICE]]</f>
        <v>1677.11</v>
      </c>
      <c r="Y229" t="str">
        <f>customer_bikes__3[[#This Row],[BIKE_BUYING_DATE]]</f>
        <v>2020-08-27</v>
      </c>
      <c r="Z229">
        <f>customer_bikes__3[[#This Row],[BILLING_GROUP]]</f>
        <v>1</v>
      </c>
      <c r="AA229" t="str">
        <f>customer_bikes__3[[#This Row],[GPS_ID]]</f>
        <v>NULL</v>
      </c>
      <c r="AB229" t="str">
        <f>customer_bikes__3[[#This Row],[LOCALISATION]]</f>
        <v>NULL</v>
      </c>
      <c r="AC229" t="str">
        <f>customer_bikes__3[[#This Row],[COMMENT_BILLING]]</f>
        <v>NULL</v>
      </c>
      <c r="AD229" t="str">
        <f>customer_bikes__3[[#This Row],[ADDRESS]]</f>
        <v>NULL</v>
      </c>
      <c r="AE229" t="str">
        <f>customer_bikes__3[[#This Row],[DISPLAY_GROUP]]</f>
        <v>Vélos de service IT</v>
      </c>
      <c r="AG229">
        <f>customer_bikes__3[[#This Row],[TYPE]]</f>
        <v>171</v>
      </c>
      <c r="AH229">
        <f>customer_bikes__3[[#This Row],[ID_1]]</f>
        <v>180</v>
      </c>
      <c r="AI229" s="2">
        <f>customer_bikes__3[[#This Row],[HEU_MAJ]]</f>
        <v>44286.447881944441</v>
      </c>
      <c r="AJ229" s="2">
        <f>customer_bikes__3[[#This Row],[HEU_MAJ]]</f>
        <v>44286.447881944441</v>
      </c>
    </row>
    <row r="230" spans="1:36" x14ac:dyDescent="0.25">
      <c r="A230">
        <f>customer_bikes__3[[#This Row],[ID]]</f>
        <v>352</v>
      </c>
      <c r="B230" t="str">
        <f>customer_bikes__3[[#This Row],[FRAME_NUMBER]]</f>
        <v>ACT-021</v>
      </c>
      <c r="C230" t="str">
        <f>customer_bikes__3[[#This Row],[SIZE]]</f>
        <v>L</v>
      </c>
      <c r="D230" t="str">
        <f>customer_bikes__3[[#This Row],[COLOR]]</f>
        <v>NULL</v>
      </c>
      <c r="E230" t="str">
        <f>customer_bikes__3[[#This Row],[CONTRACT_TYPE]]</f>
        <v>selling</v>
      </c>
      <c r="F230" t="str">
        <f>customer_bikes__3[[#This Row],[CONTRACT_START]]</f>
        <v>2020-08-31</v>
      </c>
      <c r="G230" t="str">
        <f>customer_bikes__3[[#This Row],[CONTRACT_END]]</f>
        <v>NULL</v>
      </c>
      <c r="H230" t="str">
        <f>customer_bikes__3[[#This Row],[ESTIMATED_DELIVERY_DATE]]</f>
        <v>NULL</v>
      </c>
      <c r="I230" t="str">
        <f>customer_bikes__3[[#This Row],[DELIVERY_DATE]]</f>
        <v>NULL</v>
      </c>
      <c r="J230" t="str">
        <f>customer_bikes__3[[#This Row],[SELLING_DATE]]</f>
        <v>2020-08-31</v>
      </c>
      <c r="K230" t="str">
        <f>customer_bikes__3[[#This Row],[MODEL]]</f>
        <v>21/ Agostinho</v>
      </c>
      <c r="L230" t="str">
        <f>customer_bikes__3[[#This Row],[FRAME_REFERENCE]]</f>
        <v>SW190542357</v>
      </c>
      <c r="M230" t="str">
        <f>customer_bikes__3[[#This Row],[BIKE_KEY_REFERENCE]]</f>
        <v>NULL</v>
      </c>
      <c r="N230" t="str">
        <f>customer_bikes__3[[#This Row],[LOCKER_REFERENCE]]</f>
        <v>X133654</v>
      </c>
      <c r="O230" t="str">
        <f>customer_bikes__3[[#This Row],[PLATE_NUMBER]]</f>
        <v>NULL</v>
      </c>
      <c r="P230" t="str">
        <f>customer_bikes__3[[#This Row],[BILLING_TYPE]]</f>
        <v>paid</v>
      </c>
      <c r="Q230" t="str">
        <f>customer_bikes__3[[#This Row],[LEASING_PRICE]]</f>
        <v>NULL</v>
      </c>
      <c r="R230">
        <f>customer_bikes__3[[#This Row],[SOLD_PRICE]]</f>
        <v>1941.32</v>
      </c>
      <c r="S230" t="str">
        <f>customer_bikes__3[[#This Row],[STATUS]]</f>
        <v>OK</v>
      </c>
      <c r="T230" t="str">
        <f>customer_bikes__3[[#This Row],[INSURANCE]]</f>
        <v>N</v>
      </c>
      <c r="U230">
        <f>customer_bikes__3[[#This Row],[INSURANCE_INDIVIDUAL]]</f>
        <v>0</v>
      </c>
      <c r="V230">
        <f>customer_bikes__3[[#This Row],[INSURANCE_CIVIL_RESPONSIBILITY]]</f>
        <v>0</v>
      </c>
      <c r="W230" t="str">
        <f>customer_bikes__3[[#This Row],[INSURANCE_CIVIL_RESPONSIBILITY_CONTRACT]]</f>
        <v>NULL</v>
      </c>
      <c r="X230">
        <f>customer_bikes__3[[#This Row],[BIKE_PRICE]]</f>
        <v>1561.4</v>
      </c>
      <c r="Y230" t="str">
        <f>customer_bikes__3[[#This Row],[BIKE_BUYING_DATE]]</f>
        <v>2020-08-27</v>
      </c>
      <c r="Z230">
        <f>customer_bikes__3[[#This Row],[BILLING_GROUP]]</f>
        <v>1</v>
      </c>
      <c r="AA230" t="str">
        <f>customer_bikes__3[[#This Row],[GPS_ID]]</f>
        <v>NULL</v>
      </c>
      <c r="AB230" t="str">
        <f>customer_bikes__3[[#This Row],[LOCALISATION]]</f>
        <v>NULL</v>
      </c>
      <c r="AC230" t="str">
        <f>customer_bikes__3[[#This Row],[COMMENT_BILLING]]</f>
        <v>NULL</v>
      </c>
      <c r="AD230" t="str">
        <f>customer_bikes__3[[#This Row],[ADDRESS]]</f>
        <v>NULL</v>
      </c>
      <c r="AE230" t="str">
        <f>customer_bikes__3[[#This Row],[DISPLAY_GROUP]]</f>
        <v>Vélos de service IT</v>
      </c>
      <c r="AG230">
        <f>customer_bikes__3[[#This Row],[TYPE]]</f>
        <v>166</v>
      </c>
      <c r="AH230">
        <f>customer_bikes__3[[#This Row],[ID_1]]</f>
        <v>180</v>
      </c>
      <c r="AI230" s="2">
        <f>customer_bikes__3[[#This Row],[HEU_MAJ]]</f>
        <v>44462.400729166664</v>
      </c>
      <c r="AJ230" s="2">
        <f>customer_bikes__3[[#This Row],[HEU_MAJ]]</f>
        <v>44462.400729166664</v>
      </c>
    </row>
    <row r="231" spans="1:36" x14ac:dyDescent="0.25">
      <c r="A231">
        <f>customer_bikes__3[[#This Row],[ID]]</f>
        <v>353</v>
      </c>
      <c r="B231" t="str">
        <f>customer_bikes__3[[#This Row],[FRAME_NUMBER]]</f>
        <v>ACT-022</v>
      </c>
      <c r="C231" t="str">
        <f>customer_bikes__3[[#This Row],[SIZE]]</f>
        <v>L</v>
      </c>
      <c r="D231" t="str">
        <f>customer_bikes__3[[#This Row],[COLOR]]</f>
        <v>NULL</v>
      </c>
      <c r="E231" t="str">
        <f>customer_bikes__3[[#This Row],[CONTRACT_TYPE]]</f>
        <v>selling</v>
      </c>
      <c r="F231" t="str">
        <f>customer_bikes__3[[#This Row],[CONTRACT_START]]</f>
        <v>2020-08-31</v>
      </c>
      <c r="G231" t="str">
        <f>customer_bikes__3[[#This Row],[CONTRACT_END]]</f>
        <v>NULL</v>
      </c>
      <c r="H231" t="str">
        <f>customer_bikes__3[[#This Row],[ESTIMATED_DELIVERY_DATE]]</f>
        <v>NULL</v>
      </c>
      <c r="I231" t="str">
        <f>customer_bikes__3[[#This Row],[DELIVERY_DATE]]</f>
        <v>NULL</v>
      </c>
      <c r="J231" t="str">
        <f>customer_bikes__3[[#This Row],[SELLING_DATE]]</f>
        <v>2020-08-31</v>
      </c>
      <c r="K231" t="str">
        <f>customer_bikes__3[[#This Row],[MODEL]]</f>
        <v>22/ Herse - display cassé</v>
      </c>
      <c r="L231" t="str">
        <f>customer_bikes__3[[#This Row],[FRAME_REFERENCE]]</f>
        <v>SW190542112</v>
      </c>
      <c r="M231" t="str">
        <f>customer_bikes__3[[#This Row],[BIKE_KEY_REFERENCE]]</f>
        <v>NULL</v>
      </c>
      <c r="N231" t="str">
        <f>customer_bikes__3[[#This Row],[LOCKER_REFERENCE]]</f>
        <v>X134662</v>
      </c>
      <c r="O231" t="str">
        <f>customer_bikes__3[[#This Row],[PLATE_NUMBER]]</f>
        <v>NULL</v>
      </c>
      <c r="P231" t="str">
        <f>customer_bikes__3[[#This Row],[BILLING_TYPE]]</f>
        <v>paid</v>
      </c>
      <c r="Q231" t="str">
        <f>customer_bikes__3[[#This Row],[LEASING_PRICE]]</f>
        <v>NULL</v>
      </c>
      <c r="R231">
        <f>customer_bikes__3[[#This Row],[SOLD_PRICE]]</f>
        <v>1941.32</v>
      </c>
      <c r="S231" t="str">
        <f>customer_bikes__3[[#This Row],[STATUS]]</f>
        <v>KO</v>
      </c>
      <c r="T231" t="str">
        <f>customer_bikes__3[[#This Row],[INSURANCE]]</f>
        <v>N</v>
      </c>
      <c r="U231">
        <f>customer_bikes__3[[#This Row],[INSURANCE_INDIVIDUAL]]</f>
        <v>0</v>
      </c>
      <c r="V231">
        <f>customer_bikes__3[[#This Row],[INSURANCE_CIVIL_RESPONSIBILITY]]</f>
        <v>0</v>
      </c>
      <c r="W231" t="str">
        <f>customer_bikes__3[[#This Row],[INSURANCE_CIVIL_RESPONSIBILITY_CONTRACT]]</f>
        <v>NULL</v>
      </c>
      <c r="X231">
        <f>customer_bikes__3[[#This Row],[BIKE_PRICE]]</f>
        <v>1561.4</v>
      </c>
      <c r="Y231" t="str">
        <f>customer_bikes__3[[#This Row],[BIKE_BUYING_DATE]]</f>
        <v>2020-08-27</v>
      </c>
      <c r="Z231">
        <f>customer_bikes__3[[#This Row],[BILLING_GROUP]]</f>
        <v>1</v>
      </c>
      <c r="AA231" t="str">
        <f>customer_bikes__3[[#This Row],[GPS_ID]]</f>
        <v>NULL</v>
      </c>
      <c r="AB231" t="str">
        <f>customer_bikes__3[[#This Row],[LOCALISATION]]</f>
        <v>NULL</v>
      </c>
      <c r="AC231" t="str">
        <f>customer_bikes__3[[#This Row],[COMMENT_BILLING]]</f>
        <v>NULL</v>
      </c>
      <c r="AD231" t="str">
        <f>customer_bikes__3[[#This Row],[ADDRESS]]</f>
        <v>NULL</v>
      </c>
      <c r="AE231" t="str">
        <f>customer_bikes__3[[#This Row],[DISPLAY_GROUP]]</f>
        <v>1generic</v>
      </c>
      <c r="AG231">
        <f>customer_bikes__3[[#This Row],[TYPE]]</f>
        <v>166</v>
      </c>
      <c r="AH231">
        <f>customer_bikes__3[[#This Row],[ID_1]]</f>
        <v>180</v>
      </c>
      <c r="AI231" s="2">
        <f>customer_bikes__3[[#This Row],[HEU_MAJ]]</f>
        <v>44550.373530092591</v>
      </c>
      <c r="AJ231" s="2">
        <f>customer_bikes__3[[#This Row],[HEU_MAJ]]</f>
        <v>44550.373530092591</v>
      </c>
    </row>
    <row r="232" spans="1:36" x14ac:dyDescent="0.25">
      <c r="A232">
        <f>customer_bikes__3[[#This Row],[ID]]</f>
        <v>354</v>
      </c>
      <c r="B232" t="str">
        <f>customer_bikes__3[[#This Row],[FRAME_NUMBER]]</f>
        <v>ACT-023</v>
      </c>
      <c r="C232" t="str">
        <f>customer_bikes__3[[#This Row],[SIZE]]</f>
        <v>L</v>
      </c>
      <c r="D232" t="str">
        <f>customer_bikes__3[[#This Row],[COLOR]]</f>
        <v>NULL</v>
      </c>
      <c r="E232" t="str">
        <f>customer_bikes__3[[#This Row],[CONTRACT_TYPE]]</f>
        <v>selling</v>
      </c>
      <c r="F232" t="str">
        <f>customer_bikes__3[[#This Row],[CONTRACT_START]]</f>
        <v>2020-08-31</v>
      </c>
      <c r="G232" t="str">
        <f>customer_bikes__3[[#This Row],[CONTRACT_END]]</f>
        <v>NULL</v>
      </c>
      <c r="H232" t="str">
        <f>customer_bikes__3[[#This Row],[ESTIMATED_DELIVERY_DATE]]</f>
        <v>NULL</v>
      </c>
      <c r="I232" t="str">
        <f>customer_bikes__3[[#This Row],[DELIVERY_DATE]]</f>
        <v>NULL</v>
      </c>
      <c r="J232" t="str">
        <f>customer_bikes__3[[#This Row],[SELLING_DATE]]</f>
        <v>2020-08-31</v>
      </c>
      <c r="K232" t="str">
        <f>customer_bikes__3[[#This Row],[MODEL]]</f>
        <v>23/ Gambillon</v>
      </c>
      <c r="L232" t="str">
        <f>customer_bikes__3[[#This Row],[FRAME_REFERENCE]]</f>
        <v>SW190542334</v>
      </c>
      <c r="M232" t="str">
        <f>customer_bikes__3[[#This Row],[BIKE_KEY_REFERENCE]]</f>
        <v>NULL</v>
      </c>
      <c r="N232" t="str">
        <f>customer_bikes__3[[#This Row],[LOCKER_REFERENCE]]</f>
        <v>X132616</v>
      </c>
      <c r="O232" t="str">
        <f>customer_bikes__3[[#This Row],[PLATE_NUMBER]]</f>
        <v>NULL</v>
      </c>
      <c r="P232" t="str">
        <f>customer_bikes__3[[#This Row],[BILLING_TYPE]]</f>
        <v>paid</v>
      </c>
      <c r="Q232" t="str">
        <f>customer_bikes__3[[#This Row],[LEASING_PRICE]]</f>
        <v>NULL</v>
      </c>
      <c r="R232">
        <f>customer_bikes__3[[#This Row],[SOLD_PRICE]]</f>
        <v>1941.32</v>
      </c>
      <c r="S232" t="str">
        <f>customer_bikes__3[[#This Row],[STATUS]]</f>
        <v>OK</v>
      </c>
      <c r="T232" t="str">
        <f>customer_bikes__3[[#This Row],[INSURANCE]]</f>
        <v>N</v>
      </c>
      <c r="U232">
        <f>customer_bikes__3[[#This Row],[INSURANCE_INDIVIDUAL]]</f>
        <v>0</v>
      </c>
      <c r="V232">
        <f>customer_bikes__3[[#This Row],[INSURANCE_CIVIL_RESPONSIBILITY]]</f>
        <v>0</v>
      </c>
      <c r="W232" t="str">
        <f>customer_bikes__3[[#This Row],[INSURANCE_CIVIL_RESPONSIBILITY_CONTRACT]]</f>
        <v>NULL</v>
      </c>
      <c r="X232">
        <f>customer_bikes__3[[#This Row],[BIKE_PRICE]]</f>
        <v>1561.4</v>
      </c>
      <c r="Y232" t="str">
        <f>customer_bikes__3[[#This Row],[BIKE_BUYING_DATE]]</f>
        <v>2020-08-27</v>
      </c>
      <c r="Z232">
        <f>customer_bikes__3[[#This Row],[BILLING_GROUP]]</f>
        <v>1</v>
      </c>
      <c r="AA232" t="str">
        <f>customer_bikes__3[[#This Row],[GPS_ID]]</f>
        <v>NULL</v>
      </c>
      <c r="AB232" t="str">
        <f>customer_bikes__3[[#This Row],[LOCALISATION]]</f>
        <v>NULL</v>
      </c>
      <c r="AC232" t="str">
        <f>customer_bikes__3[[#This Row],[COMMENT_BILLING]]</f>
        <v>NULL</v>
      </c>
      <c r="AD232" t="str">
        <f>customer_bikes__3[[#This Row],[ADDRESS]]</f>
        <v>NULL</v>
      </c>
      <c r="AE232" t="str">
        <f>customer_bikes__3[[#This Row],[DISPLAY_GROUP]]</f>
        <v>1generic</v>
      </c>
      <c r="AG232">
        <f>customer_bikes__3[[#This Row],[TYPE]]</f>
        <v>166</v>
      </c>
      <c r="AH232">
        <f>customer_bikes__3[[#This Row],[ID_1]]</f>
        <v>180</v>
      </c>
      <c r="AI232" s="2">
        <f>customer_bikes__3[[#This Row],[HEU_MAJ]]</f>
        <v>44505.517025462963</v>
      </c>
      <c r="AJ232" s="2">
        <f>customer_bikes__3[[#This Row],[HEU_MAJ]]</f>
        <v>44505.517025462963</v>
      </c>
    </row>
    <row r="233" spans="1:36" x14ac:dyDescent="0.25">
      <c r="A233">
        <f>customer_bikes__3[[#This Row],[ID]]</f>
        <v>355</v>
      </c>
      <c r="B233" t="str">
        <f>customer_bikes__3[[#This Row],[FRAME_NUMBER]]</f>
        <v>ACT-024</v>
      </c>
      <c r="C233" t="str">
        <f>customer_bikes__3[[#This Row],[SIZE]]</f>
        <v>L</v>
      </c>
      <c r="D233" t="str">
        <f>customer_bikes__3[[#This Row],[COLOR]]</f>
        <v>NULL</v>
      </c>
      <c r="E233" t="str">
        <f>customer_bikes__3[[#This Row],[CONTRACT_TYPE]]</f>
        <v>selling</v>
      </c>
      <c r="F233" t="str">
        <f>customer_bikes__3[[#This Row],[CONTRACT_START]]</f>
        <v>2020-08-31</v>
      </c>
      <c r="G233" t="str">
        <f>customer_bikes__3[[#This Row],[CONTRACT_END]]</f>
        <v>NULL</v>
      </c>
      <c r="H233" t="str">
        <f>customer_bikes__3[[#This Row],[ESTIMATED_DELIVERY_DATE]]</f>
        <v>NULL</v>
      </c>
      <c r="I233" t="str">
        <f>customer_bikes__3[[#This Row],[DELIVERY_DATE]]</f>
        <v>NULL</v>
      </c>
      <c r="J233" t="str">
        <f>customer_bikes__3[[#This Row],[SELLING_DATE]]</f>
        <v>2020-08-31</v>
      </c>
      <c r="K233" t="str">
        <f>customer_bikes__3[[#This Row],[MODEL]]</f>
        <v>24/ Bartali - béquille cassée</v>
      </c>
      <c r="L233" t="str">
        <f>customer_bikes__3[[#This Row],[FRAME_REFERENCE]]</f>
        <v>SW190542075</v>
      </c>
      <c r="M233" t="str">
        <f>customer_bikes__3[[#This Row],[BIKE_KEY_REFERENCE]]</f>
        <v>NULL</v>
      </c>
      <c r="N233" t="str">
        <f>customer_bikes__3[[#This Row],[LOCKER_REFERENCE]]</f>
        <v>X566522</v>
      </c>
      <c r="O233" t="str">
        <f>customer_bikes__3[[#This Row],[PLATE_NUMBER]]</f>
        <v>NULL</v>
      </c>
      <c r="P233" t="str">
        <f>customer_bikes__3[[#This Row],[BILLING_TYPE]]</f>
        <v>paid</v>
      </c>
      <c r="Q233" t="str">
        <f>customer_bikes__3[[#This Row],[LEASING_PRICE]]</f>
        <v>NULL</v>
      </c>
      <c r="R233">
        <f>customer_bikes__3[[#This Row],[SOLD_PRICE]]</f>
        <v>1941.32</v>
      </c>
      <c r="S233" t="str">
        <f>customer_bikes__3[[#This Row],[STATUS]]</f>
        <v>KO</v>
      </c>
      <c r="T233" t="str">
        <f>customer_bikes__3[[#This Row],[INSURANCE]]</f>
        <v>N</v>
      </c>
      <c r="U233">
        <f>customer_bikes__3[[#This Row],[INSURANCE_INDIVIDUAL]]</f>
        <v>0</v>
      </c>
      <c r="V233">
        <f>customer_bikes__3[[#This Row],[INSURANCE_CIVIL_RESPONSIBILITY]]</f>
        <v>0</v>
      </c>
      <c r="W233" t="str">
        <f>customer_bikes__3[[#This Row],[INSURANCE_CIVIL_RESPONSIBILITY_CONTRACT]]</f>
        <v>NULL</v>
      </c>
      <c r="X233">
        <f>customer_bikes__3[[#This Row],[BIKE_PRICE]]</f>
        <v>1561.4</v>
      </c>
      <c r="Y233" t="str">
        <f>customer_bikes__3[[#This Row],[BIKE_BUYING_DATE]]</f>
        <v>2020-08-27</v>
      </c>
      <c r="Z233">
        <f>customer_bikes__3[[#This Row],[BILLING_GROUP]]</f>
        <v>1</v>
      </c>
      <c r="AA233" t="str">
        <f>customer_bikes__3[[#This Row],[GPS_ID]]</f>
        <v>NULL</v>
      </c>
      <c r="AB233" t="str">
        <f>customer_bikes__3[[#This Row],[LOCALISATION]]</f>
        <v>NULL</v>
      </c>
      <c r="AC233" t="str">
        <f>customer_bikes__3[[#This Row],[COMMENT_BILLING]]</f>
        <v>NULL</v>
      </c>
      <c r="AD233" t="str">
        <f>customer_bikes__3[[#This Row],[ADDRESS]]</f>
        <v>NULL</v>
      </c>
      <c r="AE233" t="str">
        <f>customer_bikes__3[[#This Row],[DISPLAY_GROUP]]</f>
        <v>1generic</v>
      </c>
      <c r="AG233">
        <f>customer_bikes__3[[#This Row],[TYPE]]</f>
        <v>166</v>
      </c>
      <c r="AH233">
        <f>customer_bikes__3[[#This Row],[ID_1]]</f>
        <v>180</v>
      </c>
      <c r="AI233" s="2">
        <f>customer_bikes__3[[#This Row],[HEU_MAJ]]</f>
        <v>44551.756909722222</v>
      </c>
      <c r="AJ233" s="2">
        <f>customer_bikes__3[[#This Row],[HEU_MAJ]]</f>
        <v>44551.756909722222</v>
      </c>
    </row>
    <row r="234" spans="1:36" x14ac:dyDescent="0.25">
      <c r="A234">
        <f>customer_bikes__3[[#This Row],[ID]]</f>
        <v>356</v>
      </c>
      <c r="B234" t="str">
        <f>customer_bikes__3[[#This Row],[FRAME_NUMBER]]</f>
        <v>ACT-025</v>
      </c>
      <c r="C234" t="str">
        <f>customer_bikes__3[[#This Row],[SIZE]]</f>
        <v>L</v>
      </c>
      <c r="D234" t="str">
        <f>customer_bikes__3[[#This Row],[COLOR]]</f>
        <v>NULL</v>
      </c>
      <c r="E234" t="str">
        <f>customer_bikes__3[[#This Row],[CONTRACT_TYPE]]</f>
        <v>selling</v>
      </c>
      <c r="F234" t="str">
        <f>customer_bikes__3[[#This Row],[CONTRACT_START]]</f>
        <v>2020-08-31</v>
      </c>
      <c r="G234" t="str">
        <f>customer_bikes__3[[#This Row],[CONTRACT_END]]</f>
        <v>NULL</v>
      </c>
      <c r="H234" t="str">
        <f>customer_bikes__3[[#This Row],[ESTIMATED_DELIVERY_DATE]]</f>
        <v>NULL</v>
      </c>
      <c r="I234" t="str">
        <f>customer_bikes__3[[#This Row],[DELIVERY_DATE]]</f>
        <v>NULL</v>
      </c>
      <c r="J234" t="str">
        <f>customer_bikes__3[[#This Row],[SELLING_DATE]]</f>
        <v>2020-08-31</v>
      </c>
      <c r="K234" t="str">
        <f>customer_bikes__3[[#This Row],[MODEL]]</f>
        <v>25/ Lambert</v>
      </c>
      <c r="L234" t="str">
        <f>customer_bikes__3[[#This Row],[FRAME_REFERENCE]]</f>
        <v>SW190542056</v>
      </c>
      <c r="M234" t="str">
        <f>customer_bikes__3[[#This Row],[BIKE_KEY_REFERENCE]]</f>
        <v>NULL</v>
      </c>
      <c r="N234" t="str">
        <f>customer_bikes__3[[#This Row],[LOCKER_REFERENCE]]</f>
        <v>X544366</v>
      </c>
      <c r="O234" t="str">
        <f>customer_bikes__3[[#This Row],[PLATE_NUMBER]]</f>
        <v>NULL</v>
      </c>
      <c r="P234" t="str">
        <f>customer_bikes__3[[#This Row],[BILLING_TYPE]]</f>
        <v>paid</v>
      </c>
      <c r="Q234" t="str">
        <f>customer_bikes__3[[#This Row],[LEASING_PRICE]]</f>
        <v>NULL</v>
      </c>
      <c r="R234">
        <f>customer_bikes__3[[#This Row],[SOLD_PRICE]]</f>
        <v>1941.32</v>
      </c>
      <c r="S234" t="str">
        <f>customer_bikes__3[[#This Row],[STATUS]]</f>
        <v>KO</v>
      </c>
      <c r="T234" t="str">
        <f>customer_bikes__3[[#This Row],[INSURANCE]]</f>
        <v>N</v>
      </c>
      <c r="U234">
        <f>customer_bikes__3[[#This Row],[INSURANCE_INDIVIDUAL]]</f>
        <v>0</v>
      </c>
      <c r="V234">
        <f>customer_bikes__3[[#This Row],[INSURANCE_CIVIL_RESPONSIBILITY]]</f>
        <v>0</v>
      </c>
      <c r="W234" t="str">
        <f>customer_bikes__3[[#This Row],[INSURANCE_CIVIL_RESPONSIBILITY_CONTRACT]]</f>
        <v>NULL</v>
      </c>
      <c r="X234">
        <f>customer_bikes__3[[#This Row],[BIKE_PRICE]]</f>
        <v>1561.4</v>
      </c>
      <c r="Y234" t="str">
        <f>customer_bikes__3[[#This Row],[BIKE_BUYING_DATE]]</f>
        <v>2020-08-27</v>
      </c>
      <c r="Z234">
        <f>customer_bikes__3[[#This Row],[BILLING_GROUP]]</f>
        <v>1</v>
      </c>
      <c r="AA234" t="str">
        <f>customer_bikes__3[[#This Row],[GPS_ID]]</f>
        <v>NULL</v>
      </c>
      <c r="AB234" t="str">
        <f>customer_bikes__3[[#This Row],[LOCALISATION]]</f>
        <v>NULL</v>
      </c>
      <c r="AC234" t="str">
        <f>customer_bikes__3[[#This Row],[COMMENT_BILLING]]</f>
        <v>NULL</v>
      </c>
      <c r="AD234" t="str">
        <f>customer_bikes__3[[#This Row],[ADDRESS]]</f>
        <v>NULL</v>
      </c>
      <c r="AE234" t="str">
        <f>customer_bikes__3[[#This Row],[DISPLAY_GROUP]]</f>
        <v>1generic</v>
      </c>
      <c r="AG234">
        <f>customer_bikes__3[[#This Row],[TYPE]]</f>
        <v>166</v>
      </c>
      <c r="AH234">
        <f>customer_bikes__3[[#This Row],[ID_1]]</f>
        <v>180</v>
      </c>
      <c r="AI234" s="2">
        <f>customer_bikes__3[[#This Row],[HEU_MAJ]]</f>
        <v>44572.401932870373</v>
      </c>
      <c r="AJ234" s="2">
        <f>customer_bikes__3[[#This Row],[HEU_MAJ]]</f>
        <v>44572.401932870373</v>
      </c>
    </row>
    <row r="235" spans="1:36" x14ac:dyDescent="0.25">
      <c r="A235">
        <f>customer_bikes__3[[#This Row],[ID]]</f>
        <v>363</v>
      </c>
      <c r="B235" t="str">
        <f>customer_bikes__3[[#This Row],[FRAME_NUMBER]]</f>
        <v>ACT-026</v>
      </c>
      <c r="C235" t="str">
        <f>customer_bikes__3[[#This Row],[SIZE]]</f>
        <v>M</v>
      </c>
      <c r="D235" t="str">
        <f>customer_bikes__3[[#This Row],[COLOR]]</f>
        <v>Gris métal</v>
      </c>
      <c r="E235" t="str">
        <f>customer_bikes__3[[#This Row],[CONTRACT_TYPE]]</f>
        <v>selling</v>
      </c>
      <c r="F235" t="str">
        <f>customer_bikes__3[[#This Row],[CONTRACT_START]]</f>
        <v>2020-01-01</v>
      </c>
      <c r="G235" t="str">
        <f>customer_bikes__3[[#This Row],[CONTRACT_END]]</f>
        <v>NULL</v>
      </c>
      <c r="H235" t="str">
        <f>customer_bikes__3[[#This Row],[ESTIMATED_DELIVERY_DATE]]</f>
        <v>NULL</v>
      </c>
      <c r="I235" t="str">
        <f>customer_bikes__3[[#This Row],[DELIVERY_DATE]]</f>
        <v>2015-12-21</v>
      </c>
      <c r="J235" t="str">
        <f>customer_bikes__3[[#This Row],[SELLING_DATE]]</f>
        <v>2020-01-01</v>
      </c>
      <c r="K235" t="str">
        <f>customer_bikes__3[[#This Row],[MODEL]]</f>
        <v>26/ Kopecky</v>
      </c>
      <c r="L235" t="str">
        <f>customer_bikes__3[[#This Row],[FRAME_REFERENCE]]</f>
        <v>AV15915940</v>
      </c>
      <c r="M235" t="str">
        <f>customer_bikes__3[[#This Row],[BIKE_KEY_REFERENCE]]</f>
        <v>NULL</v>
      </c>
      <c r="N235" t="str">
        <f>customer_bikes__3[[#This Row],[LOCKER_REFERENCE]]</f>
        <v>NULL</v>
      </c>
      <c r="O235" t="str">
        <f>customer_bikes__3[[#This Row],[PLATE_NUMBER]]</f>
        <v>NULL</v>
      </c>
      <c r="P235" t="str">
        <f>customer_bikes__3[[#This Row],[BILLING_TYPE]]</f>
        <v>paid</v>
      </c>
      <c r="Q235" t="str">
        <f>customer_bikes__3[[#This Row],[LEASING_PRICE]]</f>
        <v>NULL</v>
      </c>
      <c r="R235">
        <f>customer_bikes__3[[#This Row],[SOLD_PRICE]]</f>
        <v>0</v>
      </c>
      <c r="S235" t="str">
        <f>customer_bikes__3[[#This Row],[STATUS]]</f>
        <v>KO</v>
      </c>
      <c r="T235" t="str">
        <f>customer_bikes__3[[#This Row],[INSURANCE]]</f>
        <v>N</v>
      </c>
      <c r="U235">
        <f>customer_bikes__3[[#This Row],[INSURANCE_INDIVIDUAL]]</f>
        <v>0</v>
      </c>
      <c r="V235">
        <f>customer_bikes__3[[#This Row],[INSURANCE_CIVIL_RESPONSIBILITY]]</f>
        <v>0</v>
      </c>
      <c r="W235" t="str">
        <f>customer_bikes__3[[#This Row],[INSURANCE_CIVIL_RESPONSIBILITY_CONTRACT]]</f>
        <v>NULL</v>
      </c>
      <c r="X235">
        <f>customer_bikes__3[[#This Row],[BIKE_PRICE]]</f>
        <v>0</v>
      </c>
      <c r="Y235" t="str">
        <f>customer_bikes__3[[#This Row],[BIKE_BUYING_DATE]]</f>
        <v>NULL</v>
      </c>
      <c r="Z235">
        <f>customer_bikes__3[[#This Row],[BILLING_GROUP]]</f>
        <v>1</v>
      </c>
      <c r="AA235" t="str">
        <f>customer_bikes__3[[#This Row],[GPS_ID]]</f>
        <v>NULL</v>
      </c>
      <c r="AB235" t="str">
        <f>customer_bikes__3[[#This Row],[LOCALISATION]]</f>
        <v>NULL</v>
      </c>
      <c r="AC235" t="str">
        <f>customer_bikes__3[[#This Row],[COMMENT_BILLING]]</f>
        <v>NULL</v>
      </c>
      <c r="AD235" t="str">
        <f>customer_bikes__3[[#This Row],[ADDRESS]]</f>
        <v>NULL</v>
      </c>
      <c r="AE235" t="str">
        <f>customer_bikes__3[[#This Row],[DISPLAY_GROUP]]</f>
        <v>1generic</v>
      </c>
      <c r="AG235">
        <f>customer_bikes__3[[#This Row],[TYPE]]</f>
        <v>219</v>
      </c>
      <c r="AH235">
        <f>customer_bikes__3[[#This Row],[ID_1]]</f>
        <v>180</v>
      </c>
      <c r="AI235" s="2">
        <f>customer_bikes__3[[#This Row],[HEU_MAJ]]</f>
        <v>44546.381585648145</v>
      </c>
      <c r="AJ235" s="2">
        <f>customer_bikes__3[[#This Row],[HEU_MAJ]]</f>
        <v>44546.381585648145</v>
      </c>
    </row>
    <row r="236" spans="1:36" x14ac:dyDescent="0.25">
      <c r="A236">
        <f>customer_bikes__3[[#This Row],[ID]]</f>
        <v>364</v>
      </c>
      <c r="B236" t="str">
        <f>customer_bikes__3[[#This Row],[FRAME_NUMBER]]</f>
        <v>ACT-027</v>
      </c>
      <c r="C236" t="str">
        <f>customer_bikes__3[[#This Row],[SIZE]]</f>
        <v>M</v>
      </c>
      <c r="D236" t="str">
        <f>customer_bikes__3[[#This Row],[COLOR]]</f>
        <v>Gris métal</v>
      </c>
      <c r="E236" t="str">
        <f>customer_bikes__3[[#This Row],[CONTRACT_TYPE]]</f>
        <v>selling</v>
      </c>
      <c r="F236" t="str">
        <f>customer_bikes__3[[#This Row],[CONTRACT_START]]</f>
        <v>2020-01-01</v>
      </c>
      <c r="G236" t="str">
        <f>customer_bikes__3[[#This Row],[CONTRACT_END]]</f>
        <v>NULL</v>
      </c>
      <c r="H236" t="str">
        <f>customer_bikes__3[[#This Row],[ESTIMATED_DELIVERY_DATE]]</f>
        <v>NULL</v>
      </c>
      <c r="I236" t="str">
        <f>customer_bikes__3[[#This Row],[DELIVERY_DATE]]</f>
        <v>2015-12-21</v>
      </c>
      <c r="J236" t="str">
        <f>customer_bikes__3[[#This Row],[SELLING_DATE]]</f>
        <v>2020-01-01</v>
      </c>
      <c r="K236" t="str">
        <f>customer_bikes__3[[#This Row],[MODEL]]</f>
        <v>27/ Lemond</v>
      </c>
      <c r="L236" t="str">
        <f>customer_bikes__3[[#This Row],[FRAME_REFERENCE]]</f>
        <v>AV15915665</v>
      </c>
      <c r="M236" t="str">
        <f>customer_bikes__3[[#This Row],[BIKE_KEY_REFERENCE]]</f>
        <v>NULL</v>
      </c>
      <c r="N236" t="str">
        <f>customer_bikes__3[[#This Row],[LOCKER_REFERENCE]]</f>
        <v>NULL</v>
      </c>
      <c r="O236" t="str">
        <f>customer_bikes__3[[#This Row],[PLATE_NUMBER]]</f>
        <v>NULL</v>
      </c>
      <c r="P236" t="str">
        <f>customer_bikes__3[[#This Row],[BILLING_TYPE]]</f>
        <v>paid</v>
      </c>
      <c r="Q236" t="str">
        <f>customer_bikes__3[[#This Row],[LEASING_PRICE]]</f>
        <v>NULL</v>
      </c>
      <c r="R236">
        <f>customer_bikes__3[[#This Row],[SOLD_PRICE]]</f>
        <v>0</v>
      </c>
      <c r="S236" t="str">
        <f>customer_bikes__3[[#This Row],[STATUS]]</f>
        <v>OK</v>
      </c>
      <c r="T236" t="str">
        <f>customer_bikes__3[[#This Row],[INSURANCE]]</f>
        <v>N</v>
      </c>
      <c r="U236">
        <f>customer_bikes__3[[#This Row],[INSURANCE_INDIVIDUAL]]</f>
        <v>0</v>
      </c>
      <c r="V236">
        <f>customer_bikes__3[[#This Row],[INSURANCE_CIVIL_RESPONSIBILITY]]</f>
        <v>0</v>
      </c>
      <c r="W236" t="str">
        <f>customer_bikes__3[[#This Row],[INSURANCE_CIVIL_RESPONSIBILITY_CONTRACT]]</f>
        <v>NULL</v>
      </c>
      <c r="X236">
        <f>customer_bikes__3[[#This Row],[BIKE_PRICE]]</f>
        <v>0</v>
      </c>
      <c r="Y236" t="str">
        <f>customer_bikes__3[[#This Row],[BIKE_BUYING_DATE]]</f>
        <v>NULL</v>
      </c>
      <c r="Z236">
        <f>customer_bikes__3[[#This Row],[BILLING_GROUP]]</f>
        <v>1</v>
      </c>
      <c r="AA236" t="str">
        <f>customer_bikes__3[[#This Row],[GPS_ID]]</f>
        <v>NULL</v>
      </c>
      <c r="AB236" t="str">
        <f>customer_bikes__3[[#This Row],[LOCALISATION]]</f>
        <v>NULL</v>
      </c>
      <c r="AC236" t="str">
        <f>customer_bikes__3[[#This Row],[COMMENT_BILLING]]</f>
        <v>NULL</v>
      </c>
      <c r="AD236" t="str">
        <f>customer_bikes__3[[#This Row],[ADDRESS]]</f>
        <v>NULL</v>
      </c>
      <c r="AE236" t="str">
        <f>customer_bikes__3[[#This Row],[DISPLAY_GROUP]]</f>
        <v>1generic</v>
      </c>
      <c r="AG236">
        <f>customer_bikes__3[[#This Row],[TYPE]]</f>
        <v>219</v>
      </c>
      <c r="AH236">
        <f>customer_bikes__3[[#This Row],[ID_1]]</f>
        <v>180</v>
      </c>
      <c r="AI236" s="2">
        <f>customer_bikes__3[[#This Row],[HEU_MAJ]]</f>
        <v>44522.763877314814</v>
      </c>
      <c r="AJ236" s="2">
        <f>customer_bikes__3[[#This Row],[HEU_MAJ]]</f>
        <v>44522.763877314814</v>
      </c>
    </row>
    <row r="237" spans="1:36" x14ac:dyDescent="0.25">
      <c r="A237">
        <f>customer_bikes__3[[#This Row],[ID]]</f>
        <v>365</v>
      </c>
      <c r="B237" t="str">
        <f>customer_bikes__3[[#This Row],[FRAME_NUMBER]]</f>
        <v>ACT-028</v>
      </c>
      <c r="C237" t="str">
        <f>customer_bikes__3[[#This Row],[SIZE]]</f>
        <v>M</v>
      </c>
      <c r="D237" t="str">
        <f>customer_bikes__3[[#This Row],[COLOR]]</f>
        <v>Gris métal</v>
      </c>
      <c r="E237" t="str">
        <f>customer_bikes__3[[#This Row],[CONTRACT_TYPE]]</f>
        <v>selling</v>
      </c>
      <c r="F237" t="str">
        <f>customer_bikes__3[[#This Row],[CONTRACT_START]]</f>
        <v>2020-01-01</v>
      </c>
      <c r="G237" t="str">
        <f>customer_bikes__3[[#This Row],[CONTRACT_END]]</f>
        <v>NULL</v>
      </c>
      <c r="H237" t="str">
        <f>customer_bikes__3[[#This Row],[ESTIMATED_DELIVERY_DATE]]</f>
        <v>NULL</v>
      </c>
      <c r="I237" t="str">
        <f>customer_bikes__3[[#This Row],[DELIVERY_DATE]]</f>
        <v>2015-12-21</v>
      </c>
      <c r="J237" t="str">
        <f>customer_bikes__3[[#This Row],[SELLING_DATE]]</f>
        <v>2020-01-01</v>
      </c>
      <c r="K237" t="str">
        <f>customer_bikes__3[[#This Row],[MODEL]]</f>
        <v>28/ Wellens</v>
      </c>
      <c r="L237" t="str">
        <f>customer_bikes__3[[#This Row],[FRAME_REFERENCE]]</f>
        <v>AV15915881</v>
      </c>
      <c r="M237" t="str">
        <f>customer_bikes__3[[#This Row],[BIKE_KEY_REFERENCE]]</f>
        <v>NULL</v>
      </c>
      <c r="N237" t="str">
        <f>customer_bikes__3[[#This Row],[LOCKER_REFERENCE]]</f>
        <v>NULL</v>
      </c>
      <c r="O237" t="str">
        <f>customer_bikes__3[[#This Row],[PLATE_NUMBER]]</f>
        <v>NULL</v>
      </c>
      <c r="P237" t="str">
        <f>customer_bikes__3[[#This Row],[BILLING_TYPE]]</f>
        <v>paid</v>
      </c>
      <c r="Q237" t="str">
        <f>customer_bikes__3[[#This Row],[LEASING_PRICE]]</f>
        <v>NULL</v>
      </c>
      <c r="R237">
        <f>customer_bikes__3[[#This Row],[SOLD_PRICE]]</f>
        <v>0</v>
      </c>
      <c r="S237" t="str">
        <f>customer_bikes__3[[#This Row],[STATUS]]</f>
        <v>OK</v>
      </c>
      <c r="T237" t="str">
        <f>customer_bikes__3[[#This Row],[INSURANCE]]</f>
        <v>N</v>
      </c>
      <c r="U237">
        <f>customer_bikes__3[[#This Row],[INSURANCE_INDIVIDUAL]]</f>
        <v>0</v>
      </c>
      <c r="V237">
        <f>customer_bikes__3[[#This Row],[INSURANCE_CIVIL_RESPONSIBILITY]]</f>
        <v>0</v>
      </c>
      <c r="W237" t="str">
        <f>customer_bikes__3[[#This Row],[INSURANCE_CIVIL_RESPONSIBILITY_CONTRACT]]</f>
        <v>NULL</v>
      </c>
      <c r="X237">
        <f>customer_bikes__3[[#This Row],[BIKE_PRICE]]</f>
        <v>0</v>
      </c>
      <c r="Y237" t="str">
        <f>customer_bikes__3[[#This Row],[BIKE_BUYING_DATE]]</f>
        <v>NULL</v>
      </c>
      <c r="Z237">
        <f>customer_bikes__3[[#This Row],[BILLING_GROUP]]</f>
        <v>1</v>
      </c>
      <c r="AA237" t="str">
        <f>customer_bikes__3[[#This Row],[GPS_ID]]</f>
        <v>NULL</v>
      </c>
      <c r="AB237" t="str">
        <f>customer_bikes__3[[#This Row],[LOCALISATION]]</f>
        <v>NULL</v>
      </c>
      <c r="AC237" t="str">
        <f>customer_bikes__3[[#This Row],[COMMENT_BILLING]]</f>
        <v>NULL</v>
      </c>
      <c r="AD237" t="str">
        <f>customer_bikes__3[[#This Row],[ADDRESS]]</f>
        <v>NULL</v>
      </c>
      <c r="AE237" t="str">
        <f>customer_bikes__3[[#This Row],[DISPLAY_GROUP]]</f>
        <v>1generic</v>
      </c>
      <c r="AG237">
        <f>customer_bikes__3[[#This Row],[TYPE]]</f>
        <v>219</v>
      </c>
      <c r="AH237">
        <f>customer_bikes__3[[#This Row],[ID_1]]</f>
        <v>180</v>
      </c>
      <c r="AI237" s="2">
        <f>customer_bikes__3[[#This Row],[HEU_MAJ]]</f>
        <v>44316.486527777779</v>
      </c>
      <c r="AJ237" s="2">
        <f>customer_bikes__3[[#This Row],[HEU_MAJ]]</f>
        <v>44316.486527777779</v>
      </c>
    </row>
    <row r="238" spans="1:36" x14ac:dyDescent="0.25">
      <c r="A238">
        <f>customer_bikes__3[[#This Row],[ID]]</f>
        <v>366</v>
      </c>
      <c r="B238" t="str">
        <f>customer_bikes__3[[#This Row],[FRAME_NUMBER]]</f>
        <v>ACT-029</v>
      </c>
      <c r="C238" t="str">
        <f>customer_bikes__3[[#This Row],[SIZE]]</f>
        <v>M</v>
      </c>
      <c r="D238" t="str">
        <f>customer_bikes__3[[#This Row],[COLOR]]</f>
        <v>Gris métal</v>
      </c>
      <c r="E238" t="str">
        <f>customer_bikes__3[[#This Row],[CONTRACT_TYPE]]</f>
        <v>selling</v>
      </c>
      <c r="F238" t="str">
        <f>customer_bikes__3[[#This Row],[CONTRACT_START]]</f>
        <v>2020-01-01</v>
      </c>
      <c r="G238" t="str">
        <f>customer_bikes__3[[#This Row],[CONTRACT_END]]</f>
        <v>NULL</v>
      </c>
      <c r="H238" t="str">
        <f>customer_bikes__3[[#This Row],[ESTIMATED_DELIVERY_DATE]]</f>
        <v>NULL</v>
      </c>
      <c r="I238" t="str">
        <f>customer_bikes__3[[#This Row],[DELIVERY_DATE]]</f>
        <v>2015-12-21</v>
      </c>
      <c r="J238" t="str">
        <f>customer_bikes__3[[#This Row],[SELLING_DATE]]</f>
        <v>2020-01-01</v>
      </c>
      <c r="K238" t="str">
        <f>customer_bikes__3[[#This Row],[MODEL]]</f>
        <v>29/ Arndt</v>
      </c>
      <c r="L238" t="str">
        <f>customer_bikes__3[[#This Row],[FRAME_REFERENCE]]</f>
        <v>314201012</v>
      </c>
      <c r="M238" t="str">
        <f>customer_bikes__3[[#This Row],[BIKE_KEY_REFERENCE]]</f>
        <v>NULL</v>
      </c>
      <c r="N238" t="str">
        <f>customer_bikes__3[[#This Row],[LOCKER_REFERENCE]]</f>
        <v>NULL</v>
      </c>
      <c r="O238" t="str">
        <f>customer_bikes__3[[#This Row],[PLATE_NUMBER]]</f>
        <v>NULL</v>
      </c>
      <c r="P238" t="str">
        <f>customer_bikes__3[[#This Row],[BILLING_TYPE]]</f>
        <v>paid</v>
      </c>
      <c r="Q238" t="str">
        <f>customer_bikes__3[[#This Row],[LEASING_PRICE]]</f>
        <v>NULL</v>
      </c>
      <c r="R238">
        <f>customer_bikes__3[[#This Row],[SOLD_PRICE]]</f>
        <v>0</v>
      </c>
      <c r="S238" t="str">
        <f>customer_bikes__3[[#This Row],[STATUS]]</f>
        <v>OK</v>
      </c>
      <c r="T238" t="str">
        <f>customer_bikes__3[[#This Row],[INSURANCE]]</f>
        <v>N</v>
      </c>
      <c r="U238">
        <f>customer_bikes__3[[#This Row],[INSURANCE_INDIVIDUAL]]</f>
        <v>0</v>
      </c>
      <c r="V238">
        <f>customer_bikes__3[[#This Row],[INSURANCE_CIVIL_RESPONSIBILITY]]</f>
        <v>0</v>
      </c>
      <c r="W238" t="str">
        <f>customer_bikes__3[[#This Row],[INSURANCE_CIVIL_RESPONSIBILITY_CONTRACT]]</f>
        <v>NULL</v>
      </c>
      <c r="X238">
        <f>customer_bikes__3[[#This Row],[BIKE_PRICE]]</f>
        <v>0</v>
      </c>
      <c r="Y238" t="str">
        <f>customer_bikes__3[[#This Row],[BIKE_BUYING_DATE]]</f>
        <v>NULL</v>
      </c>
      <c r="Z238">
        <f>customer_bikes__3[[#This Row],[BILLING_GROUP]]</f>
        <v>1</v>
      </c>
      <c r="AA238" t="str">
        <f>customer_bikes__3[[#This Row],[GPS_ID]]</f>
        <v>NULL</v>
      </c>
      <c r="AB238" t="str">
        <f>customer_bikes__3[[#This Row],[LOCALISATION]]</f>
        <v>NULL</v>
      </c>
      <c r="AC238" t="str">
        <f>customer_bikes__3[[#This Row],[COMMENT_BILLING]]</f>
        <v>NULL</v>
      </c>
      <c r="AD238" t="str">
        <f>customer_bikes__3[[#This Row],[ADDRESS]]</f>
        <v>NULL</v>
      </c>
      <c r="AE238" t="str">
        <f>customer_bikes__3[[#This Row],[DISPLAY_GROUP]]</f>
        <v>1generic</v>
      </c>
      <c r="AG238">
        <f>customer_bikes__3[[#This Row],[TYPE]]</f>
        <v>219</v>
      </c>
      <c r="AH238">
        <f>customer_bikes__3[[#This Row],[ID_1]]</f>
        <v>180</v>
      </c>
      <c r="AI238" s="2">
        <f>customer_bikes__3[[#This Row],[HEU_MAJ]]</f>
        <v>44490.651574074072</v>
      </c>
      <c r="AJ238" s="2">
        <f>customer_bikes__3[[#This Row],[HEU_MAJ]]</f>
        <v>44490.651574074072</v>
      </c>
    </row>
    <row r="239" spans="1:36" x14ac:dyDescent="0.25">
      <c r="A239">
        <f>customer_bikes__3[[#This Row],[ID]]</f>
        <v>367</v>
      </c>
      <c r="B239" t="str">
        <f>customer_bikes__3[[#This Row],[FRAME_NUMBER]]</f>
        <v>ACT-030</v>
      </c>
      <c r="C239" t="str">
        <f>customer_bikes__3[[#This Row],[SIZE]]</f>
        <v>M</v>
      </c>
      <c r="D239" t="str">
        <f>customer_bikes__3[[#This Row],[COLOR]]</f>
        <v>Gris métal</v>
      </c>
      <c r="E239" t="str">
        <f>customer_bikes__3[[#This Row],[CONTRACT_TYPE]]</f>
        <v>selling</v>
      </c>
      <c r="F239" t="str">
        <f>customer_bikes__3[[#This Row],[CONTRACT_START]]</f>
        <v>2020-01-01</v>
      </c>
      <c r="G239" t="str">
        <f>customer_bikes__3[[#This Row],[CONTRACT_END]]</f>
        <v>NULL</v>
      </c>
      <c r="H239" t="str">
        <f>customer_bikes__3[[#This Row],[ESTIMATED_DELIVERY_DATE]]</f>
        <v>NULL</v>
      </c>
      <c r="I239" t="str">
        <f>customer_bikes__3[[#This Row],[DELIVERY_DATE]]</f>
        <v>2015-12-21</v>
      </c>
      <c r="J239" t="str">
        <f>customer_bikes__3[[#This Row],[SELLING_DATE]]</f>
        <v>2020-01-01</v>
      </c>
      <c r="K239" t="str">
        <f>customer_bikes__3[[#This Row],[MODEL]]</f>
        <v>30/ Vos</v>
      </c>
      <c r="L239" t="str">
        <f>customer_bikes__3[[#This Row],[FRAME_REFERENCE]]</f>
        <v>AV15915650</v>
      </c>
      <c r="M239" t="str">
        <f>customer_bikes__3[[#This Row],[BIKE_KEY_REFERENCE]]</f>
        <v>NULL</v>
      </c>
      <c r="N239" t="str">
        <f>customer_bikes__3[[#This Row],[LOCKER_REFERENCE]]</f>
        <v>NULL</v>
      </c>
      <c r="O239" t="str">
        <f>customer_bikes__3[[#This Row],[PLATE_NUMBER]]</f>
        <v>NULL</v>
      </c>
      <c r="P239" t="str">
        <f>customer_bikes__3[[#This Row],[BILLING_TYPE]]</f>
        <v>paid</v>
      </c>
      <c r="Q239" t="str">
        <f>customer_bikes__3[[#This Row],[LEASING_PRICE]]</f>
        <v>NULL</v>
      </c>
      <c r="R239">
        <f>customer_bikes__3[[#This Row],[SOLD_PRICE]]</f>
        <v>0</v>
      </c>
      <c r="S239" t="str">
        <f>customer_bikes__3[[#This Row],[STATUS]]</f>
        <v>OK</v>
      </c>
      <c r="T239" t="str">
        <f>customer_bikes__3[[#This Row],[INSURANCE]]</f>
        <v>N</v>
      </c>
      <c r="U239">
        <f>customer_bikes__3[[#This Row],[INSURANCE_INDIVIDUAL]]</f>
        <v>0</v>
      </c>
      <c r="V239">
        <f>customer_bikes__3[[#This Row],[INSURANCE_CIVIL_RESPONSIBILITY]]</f>
        <v>0</v>
      </c>
      <c r="W239" t="str">
        <f>customer_bikes__3[[#This Row],[INSURANCE_CIVIL_RESPONSIBILITY_CONTRACT]]</f>
        <v>NULL</v>
      </c>
      <c r="X239">
        <f>customer_bikes__3[[#This Row],[BIKE_PRICE]]</f>
        <v>0</v>
      </c>
      <c r="Y239" t="str">
        <f>customer_bikes__3[[#This Row],[BIKE_BUYING_DATE]]</f>
        <v>NULL</v>
      </c>
      <c r="Z239">
        <f>customer_bikes__3[[#This Row],[BILLING_GROUP]]</f>
        <v>1</v>
      </c>
      <c r="AA239" t="str">
        <f>customer_bikes__3[[#This Row],[GPS_ID]]</f>
        <v>NULL</v>
      </c>
      <c r="AB239" t="str">
        <f>customer_bikes__3[[#This Row],[LOCALISATION]]</f>
        <v>NULL</v>
      </c>
      <c r="AC239" t="str">
        <f>customer_bikes__3[[#This Row],[COMMENT_BILLING]]</f>
        <v>NULL</v>
      </c>
      <c r="AD239" t="str">
        <f>customer_bikes__3[[#This Row],[ADDRESS]]</f>
        <v>NULL</v>
      </c>
      <c r="AE239" t="str">
        <f>customer_bikes__3[[#This Row],[DISPLAY_GROUP]]</f>
        <v>1generic</v>
      </c>
      <c r="AG239">
        <f>customer_bikes__3[[#This Row],[TYPE]]</f>
        <v>219</v>
      </c>
      <c r="AH239">
        <f>customer_bikes__3[[#This Row],[ID_1]]</f>
        <v>180</v>
      </c>
      <c r="AI239" s="2">
        <f>customer_bikes__3[[#This Row],[HEU_MAJ]]</f>
        <v>44286.448414351849</v>
      </c>
      <c r="AJ239" s="2">
        <f>customer_bikes__3[[#This Row],[HEU_MAJ]]</f>
        <v>44286.448414351849</v>
      </c>
    </row>
    <row r="240" spans="1:36" x14ac:dyDescent="0.25">
      <c r="A240">
        <f>customer_bikes__3[[#This Row],[ID]]</f>
        <v>368</v>
      </c>
      <c r="B240" t="str">
        <f>customer_bikes__3[[#This Row],[FRAME_NUMBER]]</f>
        <v>ACT-031</v>
      </c>
      <c r="C240" t="str">
        <f>customer_bikes__3[[#This Row],[SIZE]]</f>
        <v>M</v>
      </c>
      <c r="D240" t="str">
        <f>customer_bikes__3[[#This Row],[COLOR]]</f>
        <v>Gris métal</v>
      </c>
      <c r="E240" t="str">
        <f>customer_bikes__3[[#This Row],[CONTRACT_TYPE]]</f>
        <v>selling</v>
      </c>
      <c r="F240" t="str">
        <f>customer_bikes__3[[#This Row],[CONTRACT_START]]</f>
        <v>2020-01-01</v>
      </c>
      <c r="G240" t="str">
        <f>customer_bikes__3[[#This Row],[CONTRACT_END]]</f>
        <v>NULL</v>
      </c>
      <c r="H240" t="str">
        <f>customer_bikes__3[[#This Row],[ESTIMATED_DELIVERY_DATE]]</f>
        <v>NULL</v>
      </c>
      <c r="I240" t="str">
        <f>customer_bikes__3[[#This Row],[DELIVERY_DATE]]</f>
        <v>2015-12-21</v>
      </c>
      <c r="J240" t="str">
        <f>customer_bikes__3[[#This Row],[SELLING_DATE]]</f>
        <v>2020-01-01</v>
      </c>
      <c r="K240" t="str">
        <f>customer_bikes__3[[#This Row],[MODEL]]</f>
        <v>31/ Lampaert</v>
      </c>
      <c r="L240" t="str">
        <f>customer_bikes__3[[#This Row],[FRAME_REFERENCE]]</f>
        <v>AV15915743</v>
      </c>
      <c r="M240" t="str">
        <f>customer_bikes__3[[#This Row],[BIKE_KEY_REFERENCE]]</f>
        <v>NULL</v>
      </c>
      <c r="N240" t="str">
        <f>customer_bikes__3[[#This Row],[LOCKER_REFERENCE]]</f>
        <v>NULL</v>
      </c>
      <c r="O240" t="str">
        <f>customer_bikes__3[[#This Row],[PLATE_NUMBER]]</f>
        <v>NULL</v>
      </c>
      <c r="P240" t="str">
        <f>customer_bikes__3[[#This Row],[BILLING_TYPE]]</f>
        <v>paid</v>
      </c>
      <c r="Q240" t="str">
        <f>customer_bikes__3[[#This Row],[LEASING_PRICE]]</f>
        <v>NULL</v>
      </c>
      <c r="R240">
        <f>customer_bikes__3[[#This Row],[SOLD_PRICE]]</f>
        <v>0</v>
      </c>
      <c r="S240" t="str">
        <f>customer_bikes__3[[#This Row],[STATUS]]</f>
        <v>KO</v>
      </c>
      <c r="T240" t="str">
        <f>customer_bikes__3[[#This Row],[INSURANCE]]</f>
        <v>N</v>
      </c>
      <c r="U240">
        <f>customer_bikes__3[[#This Row],[INSURANCE_INDIVIDUAL]]</f>
        <v>0</v>
      </c>
      <c r="V240">
        <f>customer_bikes__3[[#This Row],[INSURANCE_CIVIL_RESPONSIBILITY]]</f>
        <v>0</v>
      </c>
      <c r="W240" t="str">
        <f>customer_bikes__3[[#This Row],[INSURANCE_CIVIL_RESPONSIBILITY_CONTRACT]]</f>
        <v>NULL</v>
      </c>
      <c r="X240">
        <f>customer_bikes__3[[#This Row],[BIKE_PRICE]]</f>
        <v>0</v>
      </c>
      <c r="Y240" t="str">
        <f>customer_bikes__3[[#This Row],[BIKE_BUYING_DATE]]</f>
        <v>NULL</v>
      </c>
      <c r="Z240">
        <f>customer_bikes__3[[#This Row],[BILLING_GROUP]]</f>
        <v>1</v>
      </c>
      <c r="AA240" t="str">
        <f>customer_bikes__3[[#This Row],[GPS_ID]]</f>
        <v>NULL</v>
      </c>
      <c r="AB240" t="str">
        <f>customer_bikes__3[[#This Row],[LOCALISATION]]</f>
        <v>NULL</v>
      </c>
      <c r="AC240" t="str">
        <f>customer_bikes__3[[#This Row],[COMMENT_BILLING]]</f>
        <v>NULL</v>
      </c>
      <c r="AD240" t="str">
        <f>customer_bikes__3[[#This Row],[ADDRESS]]</f>
        <v>NULL</v>
      </c>
      <c r="AE240" t="str">
        <f>customer_bikes__3[[#This Row],[DISPLAY_GROUP]]</f>
        <v>1generic</v>
      </c>
      <c r="AG240">
        <f>customer_bikes__3[[#This Row],[TYPE]]</f>
        <v>219</v>
      </c>
      <c r="AH240">
        <f>customer_bikes__3[[#This Row],[ID_1]]</f>
        <v>180</v>
      </c>
      <c r="AI240" s="2">
        <f>customer_bikes__3[[#This Row],[HEU_MAJ]]</f>
        <v>44538.419340277775</v>
      </c>
      <c r="AJ240" s="2">
        <f>customer_bikes__3[[#This Row],[HEU_MAJ]]</f>
        <v>44538.419340277775</v>
      </c>
    </row>
    <row r="241" spans="1:36" x14ac:dyDescent="0.25">
      <c r="A241">
        <f>customer_bikes__3[[#This Row],[ID]]</f>
        <v>369</v>
      </c>
      <c r="B241" t="str">
        <f>customer_bikes__3[[#This Row],[FRAME_NUMBER]]</f>
        <v>ACT-032</v>
      </c>
      <c r="C241" t="str">
        <f>customer_bikes__3[[#This Row],[SIZE]]</f>
        <v>S</v>
      </c>
      <c r="D241" t="str">
        <f>customer_bikes__3[[#This Row],[COLOR]]</f>
        <v>Gris métal</v>
      </c>
      <c r="E241" t="str">
        <f>customer_bikes__3[[#This Row],[CONTRACT_TYPE]]</f>
        <v>selling</v>
      </c>
      <c r="F241" t="str">
        <f>customer_bikes__3[[#This Row],[CONTRACT_START]]</f>
        <v>2020-01-01</v>
      </c>
      <c r="G241" t="str">
        <f>customer_bikes__3[[#This Row],[CONTRACT_END]]</f>
        <v>NULL</v>
      </c>
      <c r="H241" t="str">
        <f>customer_bikes__3[[#This Row],[ESTIMATED_DELIVERY_DATE]]</f>
        <v>NULL</v>
      </c>
      <c r="I241" t="str">
        <f>customer_bikes__3[[#This Row],[DELIVERY_DATE]]</f>
        <v>2015-12-21</v>
      </c>
      <c r="J241" t="str">
        <f>customer_bikes__3[[#This Row],[SELLING_DATE]]</f>
        <v>2020-01-01</v>
      </c>
      <c r="K241" t="str">
        <f>customer_bikes__3[[#This Row],[MODEL]]</f>
        <v>32/ Gilbert</v>
      </c>
      <c r="L241" t="str">
        <f>customer_bikes__3[[#This Row],[FRAME_REFERENCE]]</f>
        <v>314190033</v>
      </c>
      <c r="M241" t="str">
        <f>customer_bikes__3[[#This Row],[BIKE_KEY_REFERENCE]]</f>
        <v>NULL</v>
      </c>
      <c r="N241" t="str">
        <f>customer_bikes__3[[#This Row],[LOCKER_REFERENCE]]</f>
        <v>NULL</v>
      </c>
      <c r="O241" t="str">
        <f>customer_bikes__3[[#This Row],[PLATE_NUMBER]]</f>
        <v>NULL</v>
      </c>
      <c r="P241" t="str">
        <f>customer_bikes__3[[#This Row],[BILLING_TYPE]]</f>
        <v>paid</v>
      </c>
      <c r="Q241" t="str">
        <f>customer_bikes__3[[#This Row],[LEASING_PRICE]]</f>
        <v>NULL</v>
      </c>
      <c r="R241">
        <f>customer_bikes__3[[#This Row],[SOLD_PRICE]]</f>
        <v>0</v>
      </c>
      <c r="S241" t="str">
        <f>customer_bikes__3[[#This Row],[STATUS]]</f>
        <v>OK</v>
      </c>
      <c r="T241" t="str">
        <f>customer_bikes__3[[#This Row],[INSURANCE]]</f>
        <v>N</v>
      </c>
      <c r="U241">
        <f>customer_bikes__3[[#This Row],[INSURANCE_INDIVIDUAL]]</f>
        <v>0</v>
      </c>
      <c r="V241">
        <f>customer_bikes__3[[#This Row],[INSURANCE_CIVIL_RESPONSIBILITY]]</f>
        <v>0</v>
      </c>
      <c r="W241" t="str">
        <f>customer_bikes__3[[#This Row],[INSURANCE_CIVIL_RESPONSIBILITY_CONTRACT]]</f>
        <v>NULL</v>
      </c>
      <c r="X241">
        <f>customer_bikes__3[[#This Row],[BIKE_PRICE]]</f>
        <v>0</v>
      </c>
      <c r="Y241" t="str">
        <f>customer_bikes__3[[#This Row],[BIKE_BUYING_DATE]]</f>
        <v>NULL</v>
      </c>
      <c r="Z241">
        <f>customer_bikes__3[[#This Row],[BILLING_GROUP]]</f>
        <v>1</v>
      </c>
      <c r="AA241" t="str">
        <f>customer_bikes__3[[#This Row],[GPS_ID]]</f>
        <v>NULL</v>
      </c>
      <c r="AB241" t="str">
        <f>customer_bikes__3[[#This Row],[LOCALISATION]]</f>
        <v>NULL</v>
      </c>
      <c r="AC241" t="str">
        <f>customer_bikes__3[[#This Row],[COMMENT_BILLING]]</f>
        <v>NULL</v>
      </c>
      <c r="AD241" t="str">
        <f>customer_bikes__3[[#This Row],[ADDRESS]]</f>
        <v>NULL</v>
      </c>
      <c r="AE241" t="str">
        <f>customer_bikes__3[[#This Row],[DISPLAY_GROUP]]</f>
        <v>1generic</v>
      </c>
      <c r="AG241">
        <f>customer_bikes__3[[#This Row],[TYPE]]</f>
        <v>219</v>
      </c>
      <c r="AH241">
        <f>customer_bikes__3[[#This Row],[ID_1]]</f>
        <v>180</v>
      </c>
      <c r="AI241" s="2">
        <f>customer_bikes__3[[#This Row],[HEU_MAJ]]</f>
        <v>44468.434629629628</v>
      </c>
      <c r="AJ241" s="2">
        <f>customer_bikes__3[[#This Row],[HEU_MAJ]]</f>
        <v>44468.434629629628</v>
      </c>
    </row>
    <row r="242" spans="1:36" x14ac:dyDescent="0.25">
      <c r="A242">
        <f>customer_bikes__3[[#This Row],[ID]]</f>
        <v>370</v>
      </c>
      <c r="B242" t="str">
        <f>customer_bikes__3[[#This Row],[FRAME_NUMBER]]</f>
        <v>ACT-033</v>
      </c>
      <c r="C242" t="str">
        <f>customer_bikes__3[[#This Row],[SIZE]]</f>
        <v>S</v>
      </c>
      <c r="D242" t="str">
        <f>customer_bikes__3[[#This Row],[COLOR]]</f>
        <v>Gris métal</v>
      </c>
      <c r="E242" t="str">
        <f>customer_bikes__3[[#This Row],[CONTRACT_TYPE]]</f>
        <v>selling</v>
      </c>
      <c r="F242" t="str">
        <f>customer_bikes__3[[#This Row],[CONTRACT_START]]</f>
        <v>2020-01-01</v>
      </c>
      <c r="G242" t="str">
        <f>customer_bikes__3[[#This Row],[CONTRACT_END]]</f>
        <v>NULL</v>
      </c>
      <c r="H242" t="str">
        <f>customer_bikes__3[[#This Row],[ESTIMATED_DELIVERY_DATE]]</f>
        <v>NULL</v>
      </c>
      <c r="I242" t="str">
        <f>customer_bikes__3[[#This Row],[DELIVERY_DATE]]</f>
        <v>2015-12-21</v>
      </c>
      <c r="J242" t="str">
        <f>customer_bikes__3[[#This Row],[SELLING_DATE]]</f>
        <v>2020-01-01</v>
      </c>
      <c r="K242" t="str">
        <f>customer_bikes__3[[#This Row],[MODEL]]</f>
        <v>33/ Nibali</v>
      </c>
      <c r="L242" t="str">
        <f>customer_bikes__3[[#This Row],[FRAME_REFERENCE]]</f>
        <v>314190038</v>
      </c>
      <c r="M242" t="str">
        <f>customer_bikes__3[[#This Row],[BIKE_KEY_REFERENCE]]</f>
        <v>NULL</v>
      </c>
      <c r="N242" t="str">
        <f>customer_bikes__3[[#This Row],[LOCKER_REFERENCE]]</f>
        <v>NULL</v>
      </c>
      <c r="O242" t="str">
        <f>customer_bikes__3[[#This Row],[PLATE_NUMBER]]</f>
        <v>NULL</v>
      </c>
      <c r="P242" t="str">
        <f>customer_bikes__3[[#This Row],[BILLING_TYPE]]</f>
        <v>paid</v>
      </c>
      <c r="Q242" t="str">
        <f>customer_bikes__3[[#This Row],[LEASING_PRICE]]</f>
        <v>NULL</v>
      </c>
      <c r="R242">
        <f>customer_bikes__3[[#This Row],[SOLD_PRICE]]</f>
        <v>0</v>
      </c>
      <c r="S242" t="str">
        <f>customer_bikes__3[[#This Row],[STATUS]]</f>
        <v>OK</v>
      </c>
      <c r="T242" t="str">
        <f>customer_bikes__3[[#This Row],[INSURANCE]]</f>
        <v>N</v>
      </c>
      <c r="U242">
        <f>customer_bikes__3[[#This Row],[INSURANCE_INDIVIDUAL]]</f>
        <v>0</v>
      </c>
      <c r="V242">
        <f>customer_bikes__3[[#This Row],[INSURANCE_CIVIL_RESPONSIBILITY]]</f>
        <v>0</v>
      </c>
      <c r="W242" t="str">
        <f>customer_bikes__3[[#This Row],[INSURANCE_CIVIL_RESPONSIBILITY_CONTRACT]]</f>
        <v>NULL</v>
      </c>
      <c r="X242">
        <f>customer_bikes__3[[#This Row],[BIKE_PRICE]]</f>
        <v>0</v>
      </c>
      <c r="Y242" t="str">
        <f>customer_bikes__3[[#This Row],[BIKE_BUYING_DATE]]</f>
        <v>NULL</v>
      </c>
      <c r="Z242">
        <f>customer_bikes__3[[#This Row],[BILLING_GROUP]]</f>
        <v>1</v>
      </c>
      <c r="AA242" t="str">
        <f>customer_bikes__3[[#This Row],[GPS_ID]]</f>
        <v>NULL</v>
      </c>
      <c r="AB242" t="str">
        <f>customer_bikes__3[[#This Row],[LOCALISATION]]</f>
        <v>NULL</v>
      </c>
      <c r="AC242" t="str">
        <f>customer_bikes__3[[#This Row],[COMMENT_BILLING]]</f>
        <v>NULL</v>
      </c>
      <c r="AD242" t="str">
        <f>customer_bikes__3[[#This Row],[ADDRESS]]</f>
        <v>NULL</v>
      </c>
      <c r="AE242" t="str">
        <f>customer_bikes__3[[#This Row],[DISPLAY_GROUP]]</f>
        <v>1generic</v>
      </c>
      <c r="AG242">
        <f>customer_bikes__3[[#This Row],[TYPE]]</f>
        <v>219</v>
      </c>
      <c r="AH242">
        <f>customer_bikes__3[[#This Row],[ID_1]]</f>
        <v>180</v>
      </c>
      <c r="AI242" s="2">
        <f>customer_bikes__3[[#This Row],[HEU_MAJ]]</f>
        <v>44441.649548611109</v>
      </c>
      <c r="AJ242" s="2">
        <f>customer_bikes__3[[#This Row],[HEU_MAJ]]</f>
        <v>44441.649548611109</v>
      </c>
    </row>
    <row r="243" spans="1:36" x14ac:dyDescent="0.25">
      <c r="A243">
        <f>customer_bikes__3[[#This Row],[ID]]</f>
        <v>371</v>
      </c>
      <c r="B243" t="str">
        <f>customer_bikes__3[[#This Row],[FRAME_NUMBER]]</f>
        <v>ACT-034</v>
      </c>
      <c r="C243" t="str">
        <f>customer_bikes__3[[#This Row],[SIZE]]</f>
        <v>S</v>
      </c>
      <c r="D243" t="str">
        <f>customer_bikes__3[[#This Row],[COLOR]]</f>
        <v>Gris métal</v>
      </c>
      <c r="E243" t="str">
        <f>customer_bikes__3[[#This Row],[CONTRACT_TYPE]]</f>
        <v>selling</v>
      </c>
      <c r="F243" t="str">
        <f>customer_bikes__3[[#This Row],[CONTRACT_START]]</f>
        <v>2020-01-01</v>
      </c>
      <c r="G243" t="str">
        <f>customer_bikes__3[[#This Row],[CONTRACT_END]]</f>
        <v>NULL</v>
      </c>
      <c r="H243" t="str">
        <f>customer_bikes__3[[#This Row],[ESTIMATED_DELIVERY_DATE]]</f>
        <v>NULL</v>
      </c>
      <c r="I243" t="str">
        <f>customer_bikes__3[[#This Row],[DELIVERY_DATE]]</f>
        <v>2016-02-19</v>
      </c>
      <c r="J243" t="str">
        <f>customer_bikes__3[[#This Row],[SELLING_DATE]]</f>
        <v>2020-01-01</v>
      </c>
      <c r="K243" t="str">
        <f>customer_bikes__3[[#This Row],[MODEL]]</f>
        <v>34/ Froome</v>
      </c>
      <c r="L243" t="str">
        <f>customer_bikes__3[[#This Row],[FRAME_REFERENCE]]</f>
        <v>314431030</v>
      </c>
      <c r="M243" t="str">
        <f>customer_bikes__3[[#This Row],[BIKE_KEY_REFERENCE]]</f>
        <v>NULL</v>
      </c>
      <c r="N243" t="str">
        <f>customer_bikes__3[[#This Row],[LOCKER_REFERENCE]]</f>
        <v>NULL</v>
      </c>
      <c r="O243" t="str">
        <f>customer_bikes__3[[#This Row],[PLATE_NUMBER]]</f>
        <v>NULL</v>
      </c>
      <c r="P243" t="str">
        <f>customer_bikes__3[[#This Row],[BILLING_TYPE]]</f>
        <v>paid</v>
      </c>
      <c r="Q243" t="str">
        <f>customer_bikes__3[[#This Row],[LEASING_PRICE]]</f>
        <v>NULL</v>
      </c>
      <c r="R243">
        <f>customer_bikes__3[[#This Row],[SOLD_PRICE]]</f>
        <v>0</v>
      </c>
      <c r="S243" t="str">
        <f>customer_bikes__3[[#This Row],[STATUS]]</f>
        <v>OK</v>
      </c>
      <c r="T243" t="str">
        <f>customer_bikes__3[[#This Row],[INSURANCE]]</f>
        <v>N</v>
      </c>
      <c r="U243">
        <f>customer_bikes__3[[#This Row],[INSURANCE_INDIVIDUAL]]</f>
        <v>0</v>
      </c>
      <c r="V243">
        <f>customer_bikes__3[[#This Row],[INSURANCE_CIVIL_RESPONSIBILITY]]</f>
        <v>0</v>
      </c>
      <c r="W243" t="str">
        <f>customer_bikes__3[[#This Row],[INSURANCE_CIVIL_RESPONSIBILITY_CONTRACT]]</f>
        <v>NULL</v>
      </c>
      <c r="X243">
        <f>customer_bikes__3[[#This Row],[BIKE_PRICE]]</f>
        <v>0</v>
      </c>
      <c r="Y243" t="str">
        <f>customer_bikes__3[[#This Row],[BIKE_BUYING_DATE]]</f>
        <v>NULL</v>
      </c>
      <c r="Z243">
        <f>customer_bikes__3[[#This Row],[BILLING_GROUP]]</f>
        <v>1</v>
      </c>
      <c r="AA243" t="str">
        <f>customer_bikes__3[[#This Row],[GPS_ID]]</f>
        <v>NULL</v>
      </c>
      <c r="AB243" t="str">
        <f>customer_bikes__3[[#This Row],[LOCALISATION]]</f>
        <v>NULL</v>
      </c>
      <c r="AC243" t="str">
        <f>customer_bikes__3[[#This Row],[COMMENT_BILLING]]</f>
        <v>NULL</v>
      </c>
      <c r="AD243" t="str">
        <f>customer_bikes__3[[#This Row],[ADDRESS]]</f>
        <v>NULL</v>
      </c>
      <c r="AE243" t="str">
        <f>customer_bikes__3[[#This Row],[DISPLAY_GROUP]]</f>
        <v>1generic</v>
      </c>
      <c r="AG243">
        <f>customer_bikes__3[[#This Row],[TYPE]]</f>
        <v>219</v>
      </c>
      <c r="AH243">
        <f>customer_bikes__3[[#This Row],[ID_1]]</f>
        <v>180</v>
      </c>
      <c r="AI243" s="2">
        <f>customer_bikes__3[[#This Row],[HEU_MAJ]]</f>
        <v>44467.499664351853</v>
      </c>
      <c r="AJ243" s="2">
        <f>customer_bikes__3[[#This Row],[HEU_MAJ]]</f>
        <v>44467.499664351853</v>
      </c>
    </row>
    <row r="244" spans="1:36" x14ac:dyDescent="0.25">
      <c r="A244">
        <f>customer_bikes__3[[#This Row],[ID]]</f>
        <v>372</v>
      </c>
      <c r="B244" t="str">
        <f>customer_bikes__3[[#This Row],[FRAME_NUMBER]]</f>
        <v>ACT-035</v>
      </c>
      <c r="C244" t="str">
        <f>customer_bikes__3[[#This Row],[SIZE]]</f>
        <v>L</v>
      </c>
      <c r="D244" t="str">
        <f>customer_bikes__3[[#This Row],[COLOR]]</f>
        <v>Gris métal</v>
      </c>
      <c r="E244" t="str">
        <f>customer_bikes__3[[#This Row],[CONTRACT_TYPE]]</f>
        <v>selling</v>
      </c>
      <c r="F244" t="str">
        <f>customer_bikes__3[[#This Row],[CONTRACT_START]]</f>
        <v>2020-01-01</v>
      </c>
      <c r="G244" t="str">
        <f>customer_bikes__3[[#This Row],[CONTRACT_END]]</f>
        <v>NULL</v>
      </c>
      <c r="H244" t="str">
        <f>customer_bikes__3[[#This Row],[ESTIMATED_DELIVERY_DATE]]</f>
        <v>NULL</v>
      </c>
      <c r="I244" t="str">
        <f>customer_bikes__3[[#This Row],[DELIVERY_DATE]]</f>
        <v>2016-02-19</v>
      </c>
      <c r="J244" t="str">
        <f>customer_bikes__3[[#This Row],[SELLING_DATE]]</f>
        <v>2020-01-01</v>
      </c>
      <c r="K244" t="str">
        <f>customer_bikes__3[[#This Row],[MODEL]]</f>
        <v>35/ van der Breggen</v>
      </c>
      <c r="L244" t="str">
        <f>customer_bikes__3[[#This Row],[FRAME_REFERENCE]]</f>
        <v>320451003</v>
      </c>
      <c r="M244" t="str">
        <f>customer_bikes__3[[#This Row],[BIKE_KEY_REFERENCE]]</f>
        <v>NULL</v>
      </c>
      <c r="N244" t="str">
        <f>customer_bikes__3[[#This Row],[LOCKER_REFERENCE]]</f>
        <v>NULL</v>
      </c>
      <c r="O244" t="str">
        <f>customer_bikes__3[[#This Row],[PLATE_NUMBER]]</f>
        <v>NULL</v>
      </c>
      <c r="P244" t="str">
        <f>customer_bikes__3[[#This Row],[BILLING_TYPE]]</f>
        <v>paid</v>
      </c>
      <c r="Q244" t="str">
        <f>customer_bikes__3[[#This Row],[LEASING_PRICE]]</f>
        <v>NULL</v>
      </c>
      <c r="R244">
        <f>customer_bikes__3[[#This Row],[SOLD_PRICE]]</f>
        <v>0</v>
      </c>
      <c r="S244" t="str">
        <f>customer_bikes__3[[#This Row],[STATUS]]</f>
        <v>OK</v>
      </c>
      <c r="T244" t="str">
        <f>customer_bikes__3[[#This Row],[INSURANCE]]</f>
        <v>N</v>
      </c>
      <c r="U244">
        <f>customer_bikes__3[[#This Row],[INSURANCE_INDIVIDUAL]]</f>
        <v>0</v>
      </c>
      <c r="V244">
        <f>customer_bikes__3[[#This Row],[INSURANCE_CIVIL_RESPONSIBILITY]]</f>
        <v>0</v>
      </c>
      <c r="W244" t="str">
        <f>customer_bikes__3[[#This Row],[INSURANCE_CIVIL_RESPONSIBILITY_CONTRACT]]</f>
        <v>NULL</v>
      </c>
      <c r="X244">
        <f>customer_bikes__3[[#This Row],[BIKE_PRICE]]</f>
        <v>0</v>
      </c>
      <c r="Y244" t="str">
        <f>customer_bikes__3[[#This Row],[BIKE_BUYING_DATE]]</f>
        <v>NULL</v>
      </c>
      <c r="Z244">
        <f>customer_bikes__3[[#This Row],[BILLING_GROUP]]</f>
        <v>1</v>
      </c>
      <c r="AA244" t="str">
        <f>customer_bikes__3[[#This Row],[GPS_ID]]</f>
        <v>NULL</v>
      </c>
      <c r="AB244" t="str">
        <f>customer_bikes__3[[#This Row],[LOCALISATION]]</f>
        <v>NULL</v>
      </c>
      <c r="AC244" t="str">
        <f>customer_bikes__3[[#This Row],[COMMENT_BILLING]]</f>
        <v>NULL</v>
      </c>
      <c r="AD244" t="str">
        <f>customer_bikes__3[[#This Row],[ADDRESS]]</f>
        <v>NULL</v>
      </c>
      <c r="AE244" t="str">
        <f>customer_bikes__3[[#This Row],[DISPLAY_GROUP]]</f>
        <v>1generic</v>
      </c>
      <c r="AG244">
        <f>customer_bikes__3[[#This Row],[TYPE]]</f>
        <v>219</v>
      </c>
      <c r="AH244">
        <f>customer_bikes__3[[#This Row],[ID_1]]</f>
        <v>180</v>
      </c>
      <c r="AI244" s="2">
        <f>customer_bikes__3[[#This Row],[HEU_MAJ]]</f>
        <v>44286.448738425926</v>
      </c>
      <c r="AJ244" s="2">
        <f>customer_bikes__3[[#This Row],[HEU_MAJ]]</f>
        <v>44286.448738425926</v>
      </c>
    </row>
    <row r="245" spans="1:36" x14ac:dyDescent="0.25">
      <c r="A245">
        <f>customer_bikes__3[[#This Row],[ID]]</f>
        <v>373</v>
      </c>
      <c r="B245" t="str">
        <f>customer_bikes__3[[#This Row],[FRAME_NUMBER]]</f>
        <v>ACT-036</v>
      </c>
      <c r="C245" t="str">
        <f>customer_bikes__3[[#This Row],[SIZE]]</f>
        <v>L</v>
      </c>
      <c r="D245" t="str">
        <f>customer_bikes__3[[#This Row],[COLOR]]</f>
        <v>Gris métal</v>
      </c>
      <c r="E245" t="str">
        <f>customer_bikes__3[[#This Row],[CONTRACT_TYPE]]</f>
        <v>selling</v>
      </c>
      <c r="F245" t="str">
        <f>customer_bikes__3[[#This Row],[CONTRACT_START]]</f>
        <v>2020-01-01</v>
      </c>
      <c r="G245" t="str">
        <f>customer_bikes__3[[#This Row],[CONTRACT_END]]</f>
        <v>NULL</v>
      </c>
      <c r="H245" t="str">
        <f>customer_bikes__3[[#This Row],[ESTIMATED_DELIVERY_DATE]]</f>
        <v>NULL</v>
      </c>
      <c r="I245" t="str">
        <f>customer_bikes__3[[#This Row],[DELIVERY_DATE]]</f>
        <v>2016-02-19</v>
      </c>
      <c r="J245" t="str">
        <f>customer_bikes__3[[#This Row],[SELLING_DATE]]</f>
        <v>2020-01-01</v>
      </c>
      <c r="K245" t="str">
        <f>customer_bikes__3[[#This Row],[MODEL]]</f>
        <v>36/ van Vleuten</v>
      </c>
      <c r="L245" t="str">
        <f>customer_bikes__3[[#This Row],[FRAME_REFERENCE]]</f>
        <v>320451016</v>
      </c>
      <c r="M245" t="str">
        <f>customer_bikes__3[[#This Row],[BIKE_KEY_REFERENCE]]</f>
        <v>NULL</v>
      </c>
      <c r="N245" t="str">
        <f>customer_bikes__3[[#This Row],[LOCKER_REFERENCE]]</f>
        <v>NULL</v>
      </c>
      <c r="O245" t="str">
        <f>customer_bikes__3[[#This Row],[PLATE_NUMBER]]</f>
        <v>NULL</v>
      </c>
      <c r="P245" t="str">
        <f>customer_bikes__3[[#This Row],[BILLING_TYPE]]</f>
        <v>paid</v>
      </c>
      <c r="Q245" t="str">
        <f>customer_bikes__3[[#This Row],[LEASING_PRICE]]</f>
        <v>NULL</v>
      </c>
      <c r="R245">
        <f>customer_bikes__3[[#This Row],[SOLD_PRICE]]</f>
        <v>0</v>
      </c>
      <c r="S245" t="str">
        <f>customer_bikes__3[[#This Row],[STATUS]]</f>
        <v>OK</v>
      </c>
      <c r="T245" t="str">
        <f>customer_bikes__3[[#This Row],[INSURANCE]]</f>
        <v>N</v>
      </c>
      <c r="U245">
        <f>customer_bikes__3[[#This Row],[INSURANCE_INDIVIDUAL]]</f>
        <v>0</v>
      </c>
      <c r="V245">
        <f>customer_bikes__3[[#This Row],[INSURANCE_CIVIL_RESPONSIBILITY]]</f>
        <v>0</v>
      </c>
      <c r="W245" t="str">
        <f>customer_bikes__3[[#This Row],[INSURANCE_CIVIL_RESPONSIBILITY_CONTRACT]]</f>
        <v>NULL</v>
      </c>
      <c r="X245">
        <f>customer_bikes__3[[#This Row],[BIKE_PRICE]]</f>
        <v>0</v>
      </c>
      <c r="Y245" t="str">
        <f>customer_bikes__3[[#This Row],[BIKE_BUYING_DATE]]</f>
        <v>NULL</v>
      </c>
      <c r="Z245">
        <f>customer_bikes__3[[#This Row],[BILLING_GROUP]]</f>
        <v>1</v>
      </c>
      <c r="AA245" t="str">
        <f>customer_bikes__3[[#This Row],[GPS_ID]]</f>
        <v>NULL</v>
      </c>
      <c r="AB245" t="str">
        <f>customer_bikes__3[[#This Row],[LOCALISATION]]</f>
        <v>NULL</v>
      </c>
      <c r="AC245" t="str">
        <f>customer_bikes__3[[#This Row],[COMMENT_BILLING]]</f>
        <v>NULL</v>
      </c>
      <c r="AD245" t="str">
        <f>customer_bikes__3[[#This Row],[ADDRESS]]</f>
        <v>NULL</v>
      </c>
      <c r="AE245" t="str">
        <f>customer_bikes__3[[#This Row],[DISPLAY_GROUP]]</f>
        <v>1generic</v>
      </c>
      <c r="AG245">
        <f>customer_bikes__3[[#This Row],[TYPE]]</f>
        <v>219</v>
      </c>
      <c r="AH245">
        <f>customer_bikes__3[[#This Row],[ID_1]]</f>
        <v>180</v>
      </c>
      <c r="AI245" s="2">
        <f>customer_bikes__3[[#This Row],[HEU_MAJ]]</f>
        <v>44407.490486111114</v>
      </c>
      <c r="AJ245" s="2">
        <f>customer_bikes__3[[#This Row],[HEU_MAJ]]</f>
        <v>44407.490486111114</v>
      </c>
    </row>
    <row r="246" spans="1:36" x14ac:dyDescent="0.25">
      <c r="A246">
        <f>customer_bikes__3[[#This Row],[ID]]</f>
        <v>374</v>
      </c>
      <c r="B246" t="str">
        <f>customer_bikes__3[[#This Row],[FRAME_NUMBER]]</f>
        <v>ACT-037</v>
      </c>
      <c r="C246" t="str">
        <f>customer_bikes__3[[#This Row],[SIZE]]</f>
        <v>M</v>
      </c>
      <c r="D246" t="str">
        <f>customer_bikes__3[[#This Row],[COLOR]]</f>
        <v>Gris métal</v>
      </c>
      <c r="E246" t="str">
        <f>customer_bikes__3[[#This Row],[CONTRACT_TYPE]]</f>
        <v>selling</v>
      </c>
      <c r="F246" t="str">
        <f>customer_bikes__3[[#This Row],[CONTRACT_START]]</f>
        <v>2020-01-01</v>
      </c>
      <c r="G246" t="str">
        <f>customer_bikes__3[[#This Row],[CONTRACT_END]]</f>
        <v>NULL</v>
      </c>
      <c r="H246" t="str">
        <f>customer_bikes__3[[#This Row],[ESTIMATED_DELIVERY_DATE]]</f>
        <v>NULL</v>
      </c>
      <c r="I246" t="str">
        <f>customer_bikes__3[[#This Row],[DELIVERY_DATE]]</f>
        <v>2016-02-19</v>
      </c>
      <c r="J246" t="str">
        <f>customer_bikes__3[[#This Row],[SELLING_DATE]]</f>
        <v>2020-01-01</v>
      </c>
      <c r="K246" t="str">
        <f>customer_bikes__3[[#This Row],[MODEL]]</f>
        <v>37/ Marsal</v>
      </c>
      <c r="L246" t="str">
        <f>customer_bikes__3[[#This Row],[FRAME_REFERENCE]]</f>
        <v>320448019</v>
      </c>
      <c r="M246" t="str">
        <f>customer_bikes__3[[#This Row],[BIKE_KEY_REFERENCE]]</f>
        <v>NULL</v>
      </c>
      <c r="N246" t="str">
        <f>customer_bikes__3[[#This Row],[LOCKER_REFERENCE]]</f>
        <v>NULL</v>
      </c>
      <c r="O246" t="str">
        <f>customer_bikes__3[[#This Row],[PLATE_NUMBER]]</f>
        <v>NULL</v>
      </c>
      <c r="P246" t="str">
        <f>customer_bikes__3[[#This Row],[BILLING_TYPE]]</f>
        <v>paid</v>
      </c>
      <c r="Q246" t="str">
        <f>customer_bikes__3[[#This Row],[LEASING_PRICE]]</f>
        <v>NULL</v>
      </c>
      <c r="R246">
        <f>customer_bikes__3[[#This Row],[SOLD_PRICE]]</f>
        <v>0</v>
      </c>
      <c r="S246" t="str">
        <f>customer_bikes__3[[#This Row],[STATUS]]</f>
        <v>KO</v>
      </c>
      <c r="T246" t="str">
        <f>customer_bikes__3[[#This Row],[INSURANCE]]</f>
        <v>N</v>
      </c>
      <c r="U246">
        <f>customer_bikes__3[[#This Row],[INSURANCE_INDIVIDUAL]]</f>
        <v>0</v>
      </c>
      <c r="V246">
        <f>customer_bikes__3[[#This Row],[INSURANCE_CIVIL_RESPONSIBILITY]]</f>
        <v>0</v>
      </c>
      <c r="W246" t="str">
        <f>customer_bikes__3[[#This Row],[INSURANCE_CIVIL_RESPONSIBILITY_CONTRACT]]</f>
        <v>NULL</v>
      </c>
      <c r="X246">
        <f>customer_bikes__3[[#This Row],[BIKE_PRICE]]</f>
        <v>0</v>
      </c>
      <c r="Y246" t="str">
        <f>customer_bikes__3[[#This Row],[BIKE_BUYING_DATE]]</f>
        <v>NULL</v>
      </c>
      <c r="Z246">
        <f>customer_bikes__3[[#This Row],[BILLING_GROUP]]</f>
        <v>1</v>
      </c>
      <c r="AA246" t="str">
        <f>customer_bikes__3[[#This Row],[GPS_ID]]</f>
        <v>NULL</v>
      </c>
      <c r="AB246" t="str">
        <f>customer_bikes__3[[#This Row],[LOCALISATION]]</f>
        <v>NULL</v>
      </c>
      <c r="AC246" t="str">
        <f>customer_bikes__3[[#This Row],[COMMENT_BILLING]]</f>
        <v>NULL</v>
      </c>
      <c r="AD246" t="str">
        <f>customer_bikes__3[[#This Row],[ADDRESS]]</f>
        <v>NULL</v>
      </c>
      <c r="AE246" t="str">
        <f>customer_bikes__3[[#This Row],[DISPLAY_GROUP]]</f>
        <v>1generic</v>
      </c>
      <c r="AG246">
        <f>customer_bikes__3[[#This Row],[TYPE]]</f>
        <v>219</v>
      </c>
      <c r="AH246">
        <f>customer_bikes__3[[#This Row],[ID_1]]</f>
        <v>180</v>
      </c>
      <c r="AI246" s="2">
        <f>customer_bikes__3[[#This Row],[HEU_MAJ]]</f>
        <v>44586.527997685182</v>
      </c>
      <c r="AJ246" s="2">
        <f>customer_bikes__3[[#This Row],[HEU_MAJ]]</f>
        <v>44586.527997685182</v>
      </c>
    </row>
    <row r="247" spans="1:36" x14ac:dyDescent="0.25">
      <c r="A247">
        <f>customer_bikes__3[[#This Row],[ID]]</f>
        <v>375</v>
      </c>
      <c r="B247" t="str">
        <f>customer_bikes__3[[#This Row],[FRAME_NUMBER]]</f>
        <v>ACT-038</v>
      </c>
      <c r="C247" t="str">
        <f>customer_bikes__3[[#This Row],[SIZE]]</f>
        <v>M</v>
      </c>
      <c r="D247" t="str">
        <f>customer_bikes__3[[#This Row],[COLOR]]</f>
        <v>Gris métal</v>
      </c>
      <c r="E247" t="str">
        <f>customer_bikes__3[[#This Row],[CONTRACT_TYPE]]</f>
        <v>selling</v>
      </c>
      <c r="F247" t="str">
        <f>customer_bikes__3[[#This Row],[CONTRACT_START]]</f>
        <v>2020-01-01</v>
      </c>
      <c r="G247" t="str">
        <f>customer_bikes__3[[#This Row],[CONTRACT_END]]</f>
        <v>NULL</v>
      </c>
      <c r="H247" t="str">
        <f>customer_bikes__3[[#This Row],[ESTIMATED_DELIVERY_DATE]]</f>
        <v>NULL</v>
      </c>
      <c r="I247" t="str">
        <f>customer_bikes__3[[#This Row],[DELIVERY_DATE]]</f>
        <v>2016-02-19</v>
      </c>
      <c r="J247" t="str">
        <f>customer_bikes__3[[#This Row],[SELLING_DATE]]</f>
        <v>2020-01-01</v>
      </c>
      <c r="K247" t="str">
        <f>customer_bikes__3[[#This Row],[MODEL]]</f>
        <v>38/ Kolbinger</v>
      </c>
      <c r="L247" t="str">
        <f>customer_bikes__3[[#This Row],[FRAME_REFERENCE]]</f>
        <v>314202009</v>
      </c>
      <c r="M247" t="str">
        <f>customer_bikes__3[[#This Row],[BIKE_KEY_REFERENCE]]</f>
        <v>NULL</v>
      </c>
      <c r="N247" t="str">
        <f>customer_bikes__3[[#This Row],[LOCKER_REFERENCE]]</f>
        <v>NULL</v>
      </c>
      <c r="O247" t="str">
        <f>customer_bikes__3[[#This Row],[PLATE_NUMBER]]</f>
        <v>NULL</v>
      </c>
      <c r="P247" t="str">
        <f>customer_bikes__3[[#This Row],[BILLING_TYPE]]</f>
        <v>paid</v>
      </c>
      <c r="Q247" t="str">
        <f>customer_bikes__3[[#This Row],[LEASING_PRICE]]</f>
        <v>NULL</v>
      </c>
      <c r="R247">
        <f>customer_bikes__3[[#This Row],[SOLD_PRICE]]</f>
        <v>0</v>
      </c>
      <c r="S247" t="str">
        <f>customer_bikes__3[[#This Row],[STATUS]]</f>
        <v>OK</v>
      </c>
      <c r="T247" t="str">
        <f>customer_bikes__3[[#This Row],[INSURANCE]]</f>
        <v>N</v>
      </c>
      <c r="U247">
        <f>customer_bikes__3[[#This Row],[INSURANCE_INDIVIDUAL]]</f>
        <v>0</v>
      </c>
      <c r="V247">
        <f>customer_bikes__3[[#This Row],[INSURANCE_CIVIL_RESPONSIBILITY]]</f>
        <v>0</v>
      </c>
      <c r="W247" t="str">
        <f>customer_bikes__3[[#This Row],[INSURANCE_CIVIL_RESPONSIBILITY_CONTRACT]]</f>
        <v>NULL</v>
      </c>
      <c r="X247">
        <f>customer_bikes__3[[#This Row],[BIKE_PRICE]]</f>
        <v>0</v>
      </c>
      <c r="Y247" t="str">
        <f>customer_bikes__3[[#This Row],[BIKE_BUYING_DATE]]</f>
        <v>NULL</v>
      </c>
      <c r="Z247">
        <f>customer_bikes__3[[#This Row],[BILLING_GROUP]]</f>
        <v>1</v>
      </c>
      <c r="AA247" t="str">
        <f>customer_bikes__3[[#This Row],[GPS_ID]]</f>
        <v>NULL</v>
      </c>
      <c r="AB247" t="str">
        <f>customer_bikes__3[[#This Row],[LOCALISATION]]</f>
        <v>NULL</v>
      </c>
      <c r="AC247" t="str">
        <f>customer_bikes__3[[#This Row],[COMMENT_BILLING]]</f>
        <v>NULL</v>
      </c>
      <c r="AD247" t="str">
        <f>customer_bikes__3[[#This Row],[ADDRESS]]</f>
        <v>NULL</v>
      </c>
      <c r="AE247" t="str">
        <f>customer_bikes__3[[#This Row],[DISPLAY_GROUP]]</f>
        <v>1generic</v>
      </c>
      <c r="AG247">
        <f>customer_bikes__3[[#This Row],[TYPE]]</f>
        <v>219</v>
      </c>
      <c r="AH247">
        <f>customer_bikes__3[[#This Row],[ID_1]]</f>
        <v>180</v>
      </c>
      <c r="AI247" s="2">
        <f>customer_bikes__3[[#This Row],[HEU_MAJ]]</f>
        <v>44407.490555555552</v>
      </c>
      <c r="AJ247" s="2">
        <f>customer_bikes__3[[#This Row],[HEU_MAJ]]</f>
        <v>44407.490555555552</v>
      </c>
    </row>
    <row r="248" spans="1:36" x14ac:dyDescent="0.25">
      <c r="A248">
        <f>customer_bikes__3[[#This Row],[ID]]</f>
        <v>283</v>
      </c>
      <c r="B248" t="str">
        <f>customer_bikes__3[[#This Row],[FRAME_NUMBER]]</f>
        <v>AD-001</v>
      </c>
      <c r="C248" t="str">
        <f>customer_bikes__3[[#This Row],[SIZE]]</f>
        <v>M</v>
      </c>
      <c r="D248" t="str">
        <f>customer_bikes__3[[#This Row],[COLOR]]</f>
        <v>NULL</v>
      </c>
      <c r="E248" t="str">
        <f>customer_bikes__3[[#This Row],[CONTRACT_TYPE]]</f>
        <v>selling</v>
      </c>
      <c r="F248" t="str">
        <f>customer_bikes__3[[#This Row],[CONTRACT_START]]</f>
        <v>2021-03-09</v>
      </c>
      <c r="G248" t="str">
        <f>customer_bikes__3[[#This Row],[CONTRACT_END]]</f>
        <v>NULL</v>
      </c>
      <c r="H248" t="str">
        <f>customer_bikes__3[[#This Row],[ESTIMATED_DELIVERY_DATE]]</f>
        <v>2020-07-20</v>
      </c>
      <c r="I248" t="str">
        <f>customer_bikes__3[[#This Row],[DELIVERY_DATE]]</f>
        <v>2020-07-20</v>
      </c>
      <c r="J248" t="str">
        <f>customer_bikes__3[[#This Row],[SELLING_DATE]]</f>
        <v>2021-03-09</v>
      </c>
      <c r="K248" t="str">
        <f>customer_bikes__3[[#This Row],[MODEL]]</f>
        <v>Cairon T 200 SE 500</v>
      </c>
      <c r="L248" t="str">
        <f>customer_bikes__3[[#This Row],[FRAME_REFERENCE]]</f>
        <v>cle velo : ML308821</v>
      </c>
      <c r="M248" t="str">
        <f>customer_bikes__3[[#This Row],[BIKE_KEY_REFERENCE]]</f>
        <v>NULL</v>
      </c>
      <c r="N248" t="str">
        <f>customer_bikes__3[[#This Row],[LOCKER_REFERENCE]]</f>
        <v>Abus : 511362</v>
      </c>
      <c r="O248" t="str">
        <f>customer_bikes__3[[#This Row],[PLATE_NUMBER]]</f>
        <v>NULL</v>
      </c>
      <c r="P248" t="str">
        <f>customer_bikes__3[[#This Row],[BILLING_TYPE]]</f>
        <v>paid</v>
      </c>
      <c r="Q248" t="str">
        <f>customer_bikes__3[[#This Row],[LEASING_PRICE]]</f>
        <v>NULL</v>
      </c>
      <c r="R248">
        <f>customer_bikes__3[[#This Row],[SOLD_PRICE]]</f>
        <v>1983.47</v>
      </c>
      <c r="S248" t="str">
        <f>customer_bikes__3[[#This Row],[STATUS]]</f>
        <v>OK</v>
      </c>
      <c r="T248" t="str">
        <f>customer_bikes__3[[#This Row],[INSURANCE]]</f>
        <v>N</v>
      </c>
      <c r="U248">
        <f>customer_bikes__3[[#This Row],[INSURANCE_INDIVIDUAL]]</f>
        <v>0</v>
      </c>
      <c r="V248">
        <f>customer_bikes__3[[#This Row],[INSURANCE_CIVIL_RESPONSIBILITY]]</f>
        <v>0</v>
      </c>
      <c r="W248" t="str">
        <f>customer_bikes__3[[#This Row],[INSURANCE_CIVIL_RESPONSIBILITY_CONTRACT]]</f>
        <v>NULL</v>
      </c>
      <c r="X248">
        <f>customer_bikes__3[[#This Row],[BIKE_PRICE]]</f>
        <v>1470.95</v>
      </c>
      <c r="Y248" t="str">
        <f>customer_bikes__3[[#This Row],[BIKE_BUYING_DATE]]</f>
        <v>2019-10-08</v>
      </c>
      <c r="Z248">
        <f>customer_bikes__3[[#This Row],[BILLING_GROUP]]</f>
        <v>1</v>
      </c>
      <c r="AA248" t="str">
        <f>customer_bikes__3[[#This Row],[GPS_ID]]</f>
        <v>NULL</v>
      </c>
      <c r="AB248" t="str">
        <f>customer_bikes__3[[#This Row],[LOCALISATION]]</f>
        <v>NULL</v>
      </c>
      <c r="AC248" t="str">
        <f>customer_bikes__3[[#This Row],[COMMENT_BILLING]]</f>
        <v>NULL</v>
      </c>
      <c r="AD248" t="str">
        <f>customer_bikes__3[[#This Row],[ADDRESS]]</f>
        <v>NULL</v>
      </c>
      <c r="AE248" t="str">
        <f>customer_bikes__3[[#This Row],[DISPLAY_GROUP]]</f>
        <v>1generic</v>
      </c>
      <c r="AG248">
        <f>customer_bikes__3[[#This Row],[TYPE]]</f>
        <v>63</v>
      </c>
      <c r="AH248">
        <f>customer_bikes__3[[#This Row],[ID_1]]</f>
        <v>332</v>
      </c>
      <c r="AI248" s="2">
        <f>customer_bikes__3[[#This Row],[HEU_MAJ]]</f>
        <v>44264.659224537034</v>
      </c>
      <c r="AJ248" s="2">
        <f>customer_bikes__3[[#This Row],[HEU_MAJ]]</f>
        <v>44264.659224537034</v>
      </c>
    </row>
    <row r="249" spans="1:36" x14ac:dyDescent="0.25">
      <c r="A249">
        <f>customer_bikes__3[[#This Row],[ID]]</f>
        <v>6</v>
      </c>
      <c r="B249" t="str">
        <f>customer_bikes__3[[#This Row],[FRAME_NUMBER]]</f>
        <v>AFE-001</v>
      </c>
      <c r="C249" t="str">
        <f>customer_bikes__3[[#This Row],[SIZE]]</f>
        <v>M</v>
      </c>
      <c r="D249" t="str">
        <f>customer_bikes__3[[#This Row],[COLOR]]</f>
        <v>NULL</v>
      </c>
      <c r="E249" t="str">
        <f>customer_bikes__3[[#This Row],[CONTRACT_TYPE]]</f>
        <v>leasing</v>
      </c>
      <c r="F249" t="str">
        <f>customer_bikes__3[[#This Row],[CONTRACT_START]]</f>
        <v>2020-01-01</v>
      </c>
      <c r="G249" t="str">
        <f>customer_bikes__3[[#This Row],[CONTRACT_END]]</f>
        <v>2023-01-01</v>
      </c>
      <c r="H249" t="str">
        <f>customer_bikes__3[[#This Row],[ESTIMATED_DELIVERY_DATE]]</f>
        <v>NULL</v>
      </c>
      <c r="I249" t="str">
        <f>customer_bikes__3[[#This Row],[DELIVERY_DATE]]</f>
        <v>NULL</v>
      </c>
      <c r="J249" t="str">
        <f>customer_bikes__3[[#This Row],[SELLING_DATE]]</f>
        <v>NULL</v>
      </c>
      <c r="K249" t="str">
        <f>customer_bikes__3[[#This Row],[MODEL]]</f>
        <v>Conway ETS-200 se - Dame</v>
      </c>
      <c r="L249" t="str">
        <f>customer_bikes__3[[#This Row],[FRAME_REFERENCE]]</f>
        <v>SW190100120</v>
      </c>
      <c r="M249" t="str">
        <f>customer_bikes__3[[#This Row],[BIKE_KEY_REFERENCE]]</f>
        <v>NULL</v>
      </c>
      <c r="N249" t="str">
        <f>customer_bikes__3[[#This Row],[LOCKER_REFERENCE]]</f>
        <v>NULL</v>
      </c>
      <c r="O249" t="str">
        <f>customer_bikes__3[[#This Row],[PLATE_NUMBER]]</f>
        <v>NULL</v>
      </c>
      <c r="P249" t="str">
        <f>customer_bikes__3[[#This Row],[BILLING_TYPE]]</f>
        <v>monthly</v>
      </c>
      <c r="Q249" t="str">
        <f>customer_bikes__3[[#This Row],[LEASING_PRICE]]</f>
        <v>84</v>
      </c>
      <c r="R249">
        <f>customer_bikes__3[[#This Row],[SOLD_PRICE]]</f>
        <v>0</v>
      </c>
      <c r="S249" t="str">
        <f>customer_bikes__3[[#This Row],[STATUS]]</f>
        <v>OK</v>
      </c>
      <c r="T249" t="str">
        <f>customer_bikes__3[[#This Row],[INSURANCE]]</f>
        <v>Y</v>
      </c>
      <c r="U249">
        <f>customer_bikes__3[[#This Row],[INSURANCE_INDIVIDUAL]]</f>
        <v>0</v>
      </c>
      <c r="V249">
        <f>customer_bikes__3[[#This Row],[INSURANCE_CIVIL_RESPONSIBILITY]]</f>
        <v>0</v>
      </c>
      <c r="W249" t="str">
        <f>customer_bikes__3[[#This Row],[INSURANCE_CIVIL_RESPONSIBILITY_CONTRACT]]</f>
        <v>NULL</v>
      </c>
      <c r="X249">
        <f>customer_bikes__3[[#This Row],[BIKE_PRICE]]</f>
        <v>1290</v>
      </c>
      <c r="Y249" t="str">
        <f>customer_bikes__3[[#This Row],[BIKE_BUYING_DATE]]</f>
        <v>2019-09-11</v>
      </c>
      <c r="Z249">
        <f>customer_bikes__3[[#This Row],[BILLING_GROUP]]</f>
        <v>1</v>
      </c>
      <c r="AA249" t="str">
        <f>customer_bikes__3[[#This Row],[GPS_ID]]</f>
        <v>NULL</v>
      </c>
      <c r="AB249" t="str">
        <f>customer_bikes__3[[#This Row],[LOCALISATION]]</f>
        <v>NULL</v>
      </c>
      <c r="AC249" t="str">
        <f>customer_bikes__3[[#This Row],[COMMENT_BILLING]]</f>
        <v>NULL</v>
      </c>
      <c r="AD249" t="str">
        <f>customer_bikes__3[[#This Row],[ADDRESS]]</f>
        <v>NULL</v>
      </c>
      <c r="AE249" t="str">
        <f>customer_bikes__3[[#This Row],[DISPLAY_GROUP]]</f>
        <v>1generic</v>
      </c>
      <c r="AG249">
        <f>customer_bikes__3[[#This Row],[TYPE]]</f>
        <v>2</v>
      </c>
      <c r="AH249">
        <f>customer_bikes__3[[#This Row],[ID_1]]</f>
        <v>14</v>
      </c>
      <c r="AI249" s="2">
        <f>customer_bikes__3[[#This Row],[HEU_MAJ]]</f>
        <v>44174.485995370371</v>
      </c>
      <c r="AJ249" s="2">
        <f>customer_bikes__3[[#This Row],[HEU_MAJ]]</f>
        <v>44174.485995370371</v>
      </c>
    </row>
    <row r="250" spans="1:36" x14ac:dyDescent="0.25">
      <c r="A250">
        <f>customer_bikes__3[[#This Row],[ID]]</f>
        <v>7</v>
      </c>
      <c r="B250" t="str">
        <f>customer_bikes__3[[#This Row],[FRAME_NUMBER]]</f>
        <v>AFE-002</v>
      </c>
      <c r="C250" t="str">
        <f>customer_bikes__3[[#This Row],[SIZE]]</f>
        <v>M</v>
      </c>
      <c r="D250" t="str">
        <f>customer_bikes__3[[#This Row],[COLOR]]</f>
        <v>NULL</v>
      </c>
      <c r="E250" t="str">
        <f>customer_bikes__3[[#This Row],[CONTRACT_TYPE]]</f>
        <v>leasing</v>
      </c>
      <c r="F250" t="str">
        <f>customer_bikes__3[[#This Row],[CONTRACT_START]]</f>
        <v>2020-01-01</v>
      </c>
      <c r="G250" t="str">
        <f>customer_bikes__3[[#This Row],[CONTRACT_END]]</f>
        <v>2023-01-01</v>
      </c>
      <c r="H250" t="str">
        <f>customer_bikes__3[[#This Row],[ESTIMATED_DELIVERY_DATE]]</f>
        <v>NULL</v>
      </c>
      <c r="I250" t="str">
        <f>customer_bikes__3[[#This Row],[DELIVERY_DATE]]</f>
        <v>NULL</v>
      </c>
      <c r="J250" t="str">
        <f>customer_bikes__3[[#This Row],[SELLING_DATE]]</f>
        <v>NULL</v>
      </c>
      <c r="K250" t="str">
        <f>customer_bikes__3[[#This Row],[MODEL]]</f>
        <v>Conway ETS-200 se - Dame</v>
      </c>
      <c r="L250" t="str">
        <f>customer_bikes__3[[#This Row],[FRAME_REFERENCE]]</f>
        <v>SW190100101</v>
      </c>
      <c r="M250" t="str">
        <f>customer_bikes__3[[#This Row],[BIKE_KEY_REFERENCE]]</f>
        <v>NULL</v>
      </c>
      <c r="N250" t="str">
        <f>customer_bikes__3[[#This Row],[LOCKER_REFERENCE]]</f>
        <v>NULL</v>
      </c>
      <c r="O250" t="str">
        <f>customer_bikes__3[[#This Row],[PLATE_NUMBER]]</f>
        <v>NULL</v>
      </c>
      <c r="P250" t="str">
        <f>customer_bikes__3[[#This Row],[BILLING_TYPE]]</f>
        <v>monthly</v>
      </c>
      <c r="Q250" t="str">
        <f>customer_bikes__3[[#This Row],[LEASING_PRICE]]</f>
        <v>84</v>
      </c>
      <c r="R250">
        <f>customer_bikes__3[[#This Row],[SOLD_PRICE]]</f>
        <v>0</v>
      </c>
      <c r="S250" t="str">
        <f>customer_bikes__3[[#This Row],[STATUS]]</f>
        <v>OK</v>
      </c>
      <c r="T250" t="str">
        <f>customer_bikes__3[[#This Row],[INSURANCE]]</f>
        <v>Y</v>
      </c>
      <c r="U250">
        <f>customer_bikes__3[[#This Row],[INSURANCE_INDIVIDUAL]]</f>
        <v>0</v>
      </c>
      <c r="V250">
        <f>customer_bikes__3[[#This Row],[INSURANCE_CIVIL_RESPONSIBILITY]]</f>
        <v>0</v>
      </c>
      <c r="W250" t="str">
        <f>customer_bikes__3[[#This Row],[INSURANCE_CIVIL_RESPONSIBILITY_CONTRACT]]</f>
        <v>NULL</v>
      </c>
      <c r="X250">
        <f>customer_bikes__3[[#This Row],[BIKE_PRICE]]</f>
        <v>1290</v>
      </c>
      <c r="Y250" t="str">
        <f>customer_bikes__3[[#This Row],[BIKE_BUYING_DATE]]</f>
        <v>2019-09-11</v>
      </c>
      <c r="Z250">
        <f>customer_bikes__3[[#This Row],[BILLING_GROUP]]</f>
        <v>1</v>
      </c>
      <c r="AA250" t="str">
        <f>customer_bikes__3[[#This Row],[GPS_ID]]</f>
        <v>NULL</v>
      </c>
      <c r="AB250" t="str">
        <f>customer_bikes__3[[#This Row],[LOCALISATION]]</f>
        <v>NULL</v>
      </c>
      <c r="AC250" t="str">
        <f>customer_bikes__3[[#This Row],[COMMENT_BILLING]]</f>
        <v>NULL</v>
      </c>
      <c r="AD250" t="str">
        <f>customer_bikes__3[[#This Row],[ADDRESS]]</f>
        <v>NULL</v>
      </c>
      <c r="AE250" t="str">
        <f>customer_bikes__3[[#This Row],[DISPLAY_GROUP]]</f>
        <v>1generic</v>
      </c>
      <c r="AG250">
        <f>customer_bikes__3[[#This Row],[TYPE]]</f>
        <v>2</v>
      </c>
      <c r="AH250">
        <f>customer_bikes__3[[#This Row],[ID_1]]</f>
        <v>14</v>
      </c>
      <c r="AI250" s="2">
        <f>customer_bikes__3[[#This Row],[HEU_MAJ]]</f>
        <v>44117.518240740741</v>
      </c>
      <c r="AJ250" s="2">
        <f>customer_bikes__3[[#This Row],[HEU_MAJ]]</f>
        <v>44117.518240740741</v>
      </c>
    </row>
    <row r="251" spans="1:36" x14ac:dyDescent="0.25">
      <c r="A251">
        <f>customer_bikes__3[[#This Row],[ID]]</f>
        <v>8</v>
      </c>
      <c r="B251" t="str">
        <f>customer_bikes__3[[#This Row],[FRAME_NUMBER]]</f>
        <v>AFE-003</v>
      </c>
      <c r="C251" t="str">
        <f>customer_bikes__3[[#This Row],[SIZE]]</f>
        <v>M</v>
      </c>
      <c r="D251" t="str">
        <f>customer_bikes__3[[#This Row],[COLOR]]</f>
        <v>NULL</v>
      </c>
      <c r="E251" t="str">
        <f>customer_bikes__3[[#This Row],[CONTRACT_TYPE]]</f>
        <v>leasing</v>
      </c>
      <c r="F251" t="str">
        <f>customer_bikes__3[[#This Row],[CONTRACT_START]]</f>
        <v>2020-01-01</v>
      </c>
      <c r="G251" t="str">
        <f>customer_bikes__3[[#This Row],[CONTRACT_END]]</f>
        <v>2023-01-01</v>
      </c>
      <c r="H251" t="str">
        <f>customer_bikes__3[[#This Row],[ESTIMATED_DELIVERY_DATE]]</f>
        <v>NULL</v>
      </c>
      <c r="I251" t="str">
        <f>customer_bikes__3[[#This Row],[DELIVERY_DATE]]</f>
        <v>NULL</v>
      </c>
      <c r="J251" t="str">
        <f>customer_bikes__3[[#This Row],[SELLING_DATE]]</f>
        <v>NULL</v>
      </c>
      <c r="K251" t="str">
        <f>customer_bikes__3[[#This Row],[MODEL]]</f>
        <v>Conway ETS-300 se - Homme</v>
      </c>
      <c r="L251" t="str">
        <f>customer_bikes__3[[#This Row],[FRAME_REFERENCE]]</f>
        <v>D8J10681</v>
      </c>
      <c r="M251" t="str">
        <f>customer_bikes__3[[#This Row],[BIKE_KEY_REFERENCE]]</f>
        <v>NULL</v>
      </c>
      <c r="N251" t="str">
        <f>customer_bikes__3[[#This Row],[LOCKER_REFERENCE]]</f>
        <v>NULL</v>
      </c>
      <c r="O251" t="str">
        <f>customer_bikes__3[[#This Row],[PLATE_NUMBER]]</f>
        <v>NULL</v>
      </c>
      <c r="P251" t="str">
        <f>customer_bikes__3[[#This Row],[BILLING_TYPE]]</f>
        <v>monthly</v>
      </c>
      <c r="Q251" t="str">
        <f>customer_bikes__3[[#This Row],[LEASING_PRICE]]</f>
        <v>84</v>
      </c>
      <c r="R251">
        <f>customer_bikes__3[[#This Row],[SOLD_PRICE]]</f>
        <v>0</v>
      </c>
      <c r="S251" t="str">
        <f>customer_bikes__3[[#This Row],[STATUS]]</f>
        <v>OK</v>
      </c>
      <c r="T251" t="str">
        <f>customer_bikes__3[[#This Row],[INSURANCE]]</f>
        <v>Y</v>
      </c>
      <c r="U251">
        <f>customer_bikes__3[[#This Row],[INSURANCE_INDIVIDUAL]]</f>
        <v>0</v>
      </c>
      <c r="V251">
        <f>customer_bikes__3[[#This Row],[INSURANCE_CIVIL_RESPONSIBILITY]]</f>
        <v>0</v>
      </c>
      <c r="W251" t="str">
        <f>customer_bikes__3[[#This Row],[INSURANCE_CIVIL_RESPONSIBILITY_CONTRACT]]</f>
        <v>NULL</v>
      </c>
      <c r="X251">
        <f>customer_bikes__3[[#This Row],[BIKE_PRICE]]</f>
        <v>1582</v>
      </c>
      <c r="Y251" t="str">
        <f>customer_bikes__3[[#This Row],[BIKE_BUYING_DATE]]</f>
        <v>2019-02-26</v>
      </c>
      <c r="Z251">
        <f>customer_bikes__3[[#This Row],[BILLING_GROUP]]</f>
        <v>1</v>
      </c>
      <c r="AA251" t="str">
        <f>customer_bikes__3[[#This Row],[GPS_ID]]</f>
        <v>NULL</v>
      </c>
      <c r="AB251" t="str">
        <f>customer_bikes__3[[#This Row],[LOCALISATION]]</f>
        <v>NULL</v>
      </c>
      <c r="AC251" t="str">
        <f>customer_bikes__3[[#This Row],[COMMENT_BILLING]]</f>
        <v>NULL</v>
      </c>
      <c r="AD251" t="str">
        <f>customer_bikes__3[[#This Row],[ADDRESS]]</f>
        <v>NULL</v>
      </c>
      <c r="AE251" t="str">
        <f>customer_bikes__3[[#This Row],[DISPLAY_GROUP]]</f>
        <v>1generic</v>
      </c>
      <c r="AG251">
        <f>customer_bikes__3[[#This Row],[TYPE]]</f>
        <v>4</v>
      </c>
      <c r="AH251">
        <f>customer_bikes__3[[#This Row],[ID_1]]</f>
        <v>14</v>
      </c>
      <c r="AI251" s="2">
        <f>customer_bikes__3[[#This Row],[HEU_MAJ]]</f>
        <v>44117.518101851849</v>
      </c>
      <c r="AJ251" s="2">
        <f>customer_bikes__3[[#This Row],[HEU_MAJ]]</f>
        <v>44117.518101851849</v>
      </c>
    </row>
    <row r="252" spans="1:36" x14ac:dyDescent="0.25">
      <c r="A252">
        <f>customer_bikes__3[[#This Row],[ID]]</f>
        <v>9</v>
      </c>
      <c r="B252" t="str">
        <f>customer_bikes__3[[#This Row],[FRAME_NUMBER]]</f>
        <v>AGC-Conway-001</v>
      </c>
      <c r="C252" t="str">
        <f>customer_bikes__3[[#This Row],[SIZE]]</f>
        <v>M</v>
      </c>
      <c r="D252" t="str">
        <f>customer_bikes__3[[#This Row],[COLOR]]</f>
        <v>NULL</v>
      </c>
      <c r="E252" t="str">
        <f>customer_bikes__3[[#This Row],[CONTRACT_TYPE]]</f>
        <v>leasing</v>
      </c>
      <c r="F252" t="str">
        <f>customer_bikes__3[[#This Row],[CONTRACT_START]]</f>
        <v>2019-07-01</v>
      </c>
      <c r="G252" t="str">
        <f>customer_bikes__3[[#This Row],[CONTRACT_END]]</f>
        <v>2022-07-01</v>
      </c>
      <c r="H252" t="str">
        <f>customer_bikes__3[[#This Row],[ESTIMATED_DELIVERY_DATE]]</f>
        <v>NULL</v>
      </c>
      <c r="I252" t="str">
        <f>customer_bikes__3[[#This Row],[DELIVERY_DATE]]</f>
        <v>NULL</v>
      </c>
      <c r="J252" t="str">
        <f>customer_bikes__3[[#This Row],[SELLING_DATE]]</f>
        <v>NULL</v>
      </c>
      <c r="K252" t="str">
        <f>customer_bikes__3[[#This Row],[MODEL]]</f>
        <v>Conway ets 500</v>
      </c>
      <c r="L252" t="str">
        <f>customer_bikes__3[[#This Row],[FRAME_REFERENCE]]</f>
        <v>CROSS D8H0744</v>
      </c>
      <c r="M252" t="str">
        <f>customer_bikes__3[[#This Row],[BIKE_KEY_REFERENCE]]</f>
        <v>NULL</v>
      </c>
      <c r="N252" t="str">
        <f>customer_bikes__3[[#This Row],[LOCKER_REFERENCE]]</f>
        <v>NULL</v>
      </c>
      <c r="O252" t="str">
        <f>customer_bikes__3[[#This Row],[PLATE_NUMBER]]</f>
        <v>NULL</v>
      </c>
      <c r="P252" t="str">
        <f>customer_bikes__3[[#This Row],[BILLING_TYPE]]</f>
        <v>monthly</v>
      </c>
      <c r="Q252" t="str">
        <f>customer_bikes__3[[#This Row],[LEASING_PRICE]]</f>
        <v>103</v>
      </c>
      <c r="R252">
        <f>customer_bikes__3[[#This Row],[SOLD_PRICE]]</f>
        <v>0</v>
      </c>
      <c r="S252" t="str">
        <f>customer_bikes__3[[#This Row],[STATUS]]</f>
        <v>OK</v>
      </c>
      <c r="T252" t="str">
        <f>customer_bikes__3[[#This Row],[INSURANCE]]</f>
        <v>Y</v>
      </c>
      <c r="U252">
        <f>customer_bikes__3[[#This Row],[INSURANCE_INDIVIDUAL]]</f>
        <v>0</v>
      </c>
      <c r="V252">
        <f>customer_bikes__3[[#This Row],[INSURANCE_CIVIL_RESPONSIBILITY]]</f>
        <v>0</v>
      </c>
      <c r="W252" t="str">
        <f>customer_bikes__3[[#This Row],[INSURANCE_CIVIL_RESPONSIBILITY_CONTRACT]]</f>
        <v>NULL</v>
      </c>
      <c r="X252">
        <f>customer_bikes__3[[#This Row],[BIKE_PRICE]]</f>
        <v>1888</v>
      </c>
      <c r="Y252" t="str">
        <f>customer_bikes__3[[#This Row],[BIKE_BUYING_DATE]]</f>
        <v>2019-04-09</v>
      </c>
      <c r="Z252">
        <f>customer_bikes__3[[#This Row],[BILLING_GROUP]]</f>
        <v>1</v>
      </c>
      <c r="AA252" t="str">
        <f>customer_bikes__3[[#This Row],[GPS_ID]]</f>
        <v>NULL</v>
      </c>
      <c r="AB252" t="str">
        <f>customer_bikes__3[[#This Row],[LOCALISATION]]</f>
        <v>NULL</v>
      </c>
      <c r="AC252" t="str">
        <f>customer_bikes__3[[#This Row],[COMMENT_BILLING]]</f>
        <v>NULL</v>
      </c>
      <c r="AD252" t="str">
        <f>customer_bikes__3[[#This Row],[ADDRESS]]</f>
        <v>NULL</v>
      </c>
      <c r="AE252" t="str">
        <f>customer_bikes__3[[#This Row],[DISPLAY_GROUP]]</f>
        <v>1generic</v>
      </c>
      <c r="AG252">
        <f>customer_bikes__3[[#This Row],[TYPE]]</f>
        <v>12</v>
      </c>
      <c r="AH252">
        <f>customer_bikes__3[[#This Row],[ID_1]]</f>
        <v>11</v>
      </c>
      <c r="AI252" s="2">
        <f>customer_bikes__3[[#This Row],[HEU_MAJ]]</f>
        <v>44117.520046296297</v>
      </c>
      <c r="AJ252" s="2">
        <f>customer_bikes__3[[#This Row],[HEU_MAJ]]</f>
        <v>44117.520046296297</v>
      </c>
    </row>
    <row r="253" spans="1:36" x14ac:dyDescent="0.25">
      <c r="A253">
        <f>customer_bikes__3[[#This Row],[ID]]</f>
        <v>10</v>
      </c>
      <c r="B253" t="str">
        <f>customer_bikes__3[[#This Row],[FRAME_NUMBER]]</f>
        <v>AGC-conway-002</v>
      </c>
      <c r="C253" t="str">
        <f>customer_bikes__3[[#This Row],[SIZE]]</f>
        <v>M</v>
      </c>
      <c r="D253" t="str">
        <f>customer_bikes__3[[#This Row],[COLOR]]</f>
        <v>NULL</v>
      </c>
      <c r="E253" t="str">
        <f>customer_bikes__3[[#This Row],[CONTRACT_TYPE]]</f>
        <v>leasing</v>
      </c>
      <c r="F253" t="str">
        <f>customer_bikes__3[[#This Row],[CONTRACT_START]]</f>
        <v>2019-07-01</v>
      </c>
      <c r="G253" t="str">
        <f>customer_bikes__3[[#This Row],[CONTRACT_END]]</f>
        <v>2022-07-01</v>
      </c>
      <c r="H253" t="str">
        <f>customer_bikes__3[[#This Row],[ESTIMATED_DELIVERY_DATE]]</f>
        <v>NULL</v>
      </c>
      <c r="I253" t="str">
        <f>customer_bikes__3[[#This Row],[DELIVERY_DATE]]</f>
        <v>NULL</v>
      </c>
      <c r="J253" t="str">
        <f>customer_bikes__3[[#This Row],[SELLING_DATE]]</f>
        <v>NULL</v>
      </c>
      <c r="K253" t="str">
        <f>customer_bikes__3[[#This Row],[MODEL]]</f>
        <v>Conway ets 500</v>
      </c>
      <c r="L253" t="str">
        <f>customer_bikes__3[[#This Row],[FRAME_REFERENCE]]</f>
        <v>CROSS D8H06924</v>
      </c>
      <c r="M253" t="str">
        <f>customer_bikes__3[[#This Row],[BIKE_KEY_REFERENCE]]</f>
        <v>NULL</v>
      </c>
      <c r="N253" t="str">
        <f>customer_bikes__3[[#This Row],[LOCKER_REFERENCE]]</f>
        <v>NULL</v>
      </c>
      <c r="O253" t="str">
        <f>customer_bikes__3[[#This Row],[PLATE_NUMBER]]</f>
        <v>NULL</v>
      </c>
      <c r="P253" t="str">
        <f>customer_bikes__3[[#This Row],[BILLING_TYPE]]</f>
        <v>monthly</v>
      </c>
      <c r="Q253" t="str">
        <f>customer_bikes__3[[#This Row],[LEASING_PRICE]]</f>
        <v>103</v>
      </c>
      <c r="R253">
        <f>customer_bikes__3[[#This Row],[SOLD_PRICE]]</f>
        <v>0</v>
      </c>
      <c r="S253" t="str">
        <f>customer_bikes__3[[#This Row],[STATUS]]</f>
        <v>OK</v>
      </c>
      <c r="T253" t="str">
        <f>customer_bikes__3[[#This Row],[INSURANCE]]</f>
        <v>Y</v>
      </c>
      <c r="U253">
        <f>customer_bikes__3[[#This Row],[INSURANCE_INDIVIDUAL]]</f>
        <v>0</v>
      </c>
      <c r="V253">
        <f>customer_bikes__3[[#This Row],[INSURANCE_CIVIL_RESPONSIBILITY]]</f>
        <v>0</v>
      </c>
      <c r="W253" t="str">
        <f>customer_bikes__3[[#This Row],[INSURANCE_CIVIL_RESPONSIBILITY_CONTRACT]]</f>
        <v>NULL</v>
      </c>
      <c r="X253">
        <f>customer_bikes__3[[#This Row],[BIKE_PRICE]]</f>
        <v>1888</v>
      </c>
      <c r="Y253" t="str">
        <f>customer_bikes__3[[#This Row],[BIKE_BUYING_DATE]]</f>
        <v>2019-04-09</v>
      </c>
      <c r="Z253">
        <f>customer_bikes__3[[#This Row],[BILLING_GROUP]]</f>
        <v>1</v>
      </c>
      <c r="AA253" t="str">
        <f>customer_bikes__3[[#This Row],[GPS_ID]]</f>
        <v>NULL</v>
      </c>
      <c r="AB253" t="str">
        <f>customer_bikes__3[[#This Row],[LOCALISATION]]</f>
        <v>NULL</v>
      </c>
      <c r="AC253" t="str">
        <f>customer_bikes__3[[#This Row],[COMMENT_BILLING]]</f>
        <v>NULL</v>
      </c>
      <c r="AD253" t="str">
        <f>customer_bikes__3[[#This Row],[ADDRESS]]</f>
        <v>NULL</v>
      </c>
      <c r="AE253" t="str">
        <f>customer_bikes__3[[#This Row],[DISPLAY_GROUP]]</f>
        <v>1generic</v>
      </c>
      <c r="AG253">
        <f>customer_bikes__3[[#This Row],[TYPE]]</f>
        <v>12</v>
      </c>
      <c r="AH253">
        <f>customer_bikes__3[[#This Row],[ID_1]]</f>
        <v>11</v>
      </c>
      <c r="AI253" s="2">
        <f>customer_bikes__3[[#This Row],[HEU_MAJ]]</f>
        <v>44117.519918981481</v>
      </c>
      <c r="AJ253" s="2">
        <f>customer_bikes__3[[#This Row],[HEU_MAJ]]</f>
        <v>44117.519918981481</v>
      </c>
    </row>
    <row r="254" spans="1:36" x14ac:dyDescent="0.25">
      <c r="A254">
        <f>customer_bikes__3[[#This Row],[ID]]</f>
        <v>11</v>
      </c>
      <c r="B254" t="str">
        <f>customer_bikes__3[[#This Row],[FRAME_NUMBER]]</f>
        <v>AGC-conway-003</v>
      </c>
      <c r="C254" t="str">
        <f>customer_bikes__3[[#This Row],[SIZE]]</f>
        <v>M</v>
      </c>
      <c r="D254" t="str">
        <f>customer_bikes__3[[#This Row],[COLOR]]</f>
        <v>NULL</v>
      </c>
      <c r="E254" t="str">
        <f>customer_bikes__3[[#This Row],[CONTRACT_TYPE]]</f>
        <v>leasing</v>
      </c>
      <c r="F254" t="str">
        <f>customer_bikes__3[[#This Row],[CONTRACT_START]]</f>
        <v>2019-07-01</v>
      </c>
      <c r="G254" t="str">
        <f>customer_bikes__3[[#This Row],[CONTRACT_END]]</f>
        <v>2022-07-01</v>
      </c>
      <c r="H254" t="str">
        <f>customer_bikes__3[[#This Row],[ESTIMATED_DELIVERY_DATE]]</f>
        <v>NULL</v>
      </c>
      <c r="I254" t="str">
        <f>customer_bikes__3[[#This Row],[DELIVERY_DATE]]</f>
        <v>NULL</v>
      </c>
      <c r="J254" t="str">
        <f>customer_bikes__3[[#This Row],[SELLING_DATE]]</f>
        <v>NULL</v>
      </c>
      <c r="K254" t="str">
        <f>customer_bikes__3[[#This Row],[MODEL]]</f>
        <v>Conway ets 500</v>
      </c>
      <c r="L254" t="str">
        <f>customer_bikes__3[[#This Row],[FRAME_REFERENCE]]</f>
        <v>CROSS D8H07154</v>
      </c>
      <c r="M254" t="str">
        <f>customer_bikes__3[[#This Row],[BIKE_KEY_REFERENCE]]</f>
        <v>NULL</v>
      </c>
      <c r="N254" t="str">
        <f>customer_bikes__3[[#This Row],[LOCKER_REFERENCE]]</f>
        <v>NULL</v>
      </c>
      <c r="O254" t="str">
        <f>customer_bikes__3[[#This Row],[PLATE_NUMBER]]</f>
        <v>NULL</v>
      </c>
      <c r="P254" t="str">
        <f>customer_bikes__3[[#This Row],[BILLING_TYPE]]</f>
        <v>monthly</v>
      </c>
      <c r="Q254" t="str">
        <f>customer_bikes__3[[#This Row],[LEASING_PRICE]]</f>
        <v>103</v>
      </c>
      <c r="R254">
        <f>customer_bikes__3[[#This Row],[SOLD_PRICE]]</f>
        <v>0</v>
      </c>
      <c r="S254" t="str">
        <f>customer_bikes__3[[#This Row],[STATUS]]</f>
        <v>OK</v>
      </c>
      <c r="T254" t="str">
        <f>customer_bikes__3[[#This Row],[INSURANCE]]</f>
        <v>Y</v>
      </c>
      <c r="U254">
        <f>customer_bikes__3[[#This Row],[INSURANCE_INDIVIDUAL]]</f>
        <v>0</v>
      </c>
      <c r="V254">
        <f>customer_bikes__3[[#This Row],[INSURANCE_CIVIL_RESPONSIBILITY]]</f>
        <v>0</v>
      </c>
      <c r="W254" t="str">
        <f>customer_bikes__3[[#This Row],[INSURANCE_CIVIL_RESPONSIBILITY_CONTRACT]]</f>
        <v>NULL</v>
      </c>
      <c r="X254">
        <f>customer_bikes__3[[#This Row],[BIKE_PRICE]]</f>
        <v>1888</v>
      </c>
      <c r="Y254" t="str">
        <f>customer_bikes__3[[#This Row],[BIKE_BUYING_DATE]]</f>
        <v>2019-04-09</v>
      </c>
      <c r="Z254">
        <f>customer_bikes__3[[#This Row],[BILLING_GROUP]]</f>
        <v>1</v>
      </c>
      <c r="AA254" t="str">
        <f>customer_bikes__3[[#This Row],[GPS_ID]]</f>
        <v>NULL</v>
      </c>
      <c r="AB254" t="str">
        <f>customer_bikes__3[[#This Row],[LOCALISATION]]</f>
        <v>NULL</v>
      </c>
      <c r="AC254" t="str">
        <f>customer_bikes__3[[#This Row],[COMMENT_BILLING]]</f>
        <v>NULL</v>
      </c>
      <c r="AD254" t="str">
        <f>customer_bikes__3[[#This Row],[ADDRESS]]</f>
        <v>NULL</v>
      </c>
      <c r="AE254" t="str">
        <f>customer_bikes__3[[#This Row],[DISPLAY_GROUP]]</f>
        <v>1generic</v>
      </c>
      <c r="AG254">
        <f>customer_bikes__3[[#This Row],[TYPE]]</f>
        <v>12</v>
      </c>
      <c r="AH254">
        <f>customer_bikes__3[[#This Row],[ID_1]]</f>
        <v>11</v>
      </c>
      <c r="AI254" s="2">
        <f>customer_bikes__3[[#This Row],[HEU_MAJ]]</f>
        <v>44117.518750000003</v>
      </c>
      <c r="AJ254" s="2">
        <f>customer_bikes__3[[#This Row],[HEU_MAJ]]</f>
        <v>44117.518750000003</v>
      </c>
    </row>
    <row r="255" spans="1:36" x14ac:dyDescent="0.25">
      <c r="A255">
        <f>customer_bikes__3[[#This Row],[ID]]</f>
        <v>12</v>
      </c>
      <c r="B255" t="str">
        <f>customer_bikes__3[[#This Row],[FRAME_NUMBER]]</f>
        <v>AGC-geebee-001</v>
      </c>
      <c r="C255" t="str">
        <f>customer_bikes__3[[#This Row],[SIZE]]</f>
        <v>unique</v>
      </c>
      <c r="D255" t="str">
        <f>customer_bikes__3[[#This Row],[COLOR]]</f>
        <v>NULL</v>
      </c>
      <c r="E255" t="str">
        <f>customer_bikes__3[[#This Row],[CONTRACT_TYPE]]</f>
        <v>leasing</v>
      </c>
      <c r="F255" t="str">
        <f>customer_bikes__3[[#This Row],[CONTRACT_START]]</f>
        <v>2019-09-01</v>
      </c>
      <c r="G255" t="str">
        <f>customer_bikes__3[[#This Row],[CONTRACT_END]]</f>
        <v>2022-09-01</v>
      </c>
      <c r="H255" t="str">
        <f>customer_bikes__3[[#This Row],[ESTIMATED_DELIVERY_DATE]]</f>
        <v>NULL</v>
      </c>
      <c r="I255" t="str">
        <f>customer_bikes__3[[#This Row],[DELIVERY_DATE]]</f>
        <v>NULL</v>
      </c>
      <c r="J255" t="str">
        <f>customer_bikes__3[[#This Row],[SELLING_DATE]]</f>
        <v>NULL</v>
      </c>
      <c r="K255" t="str">
        <f>customer_bikes__3[[#This Row],[MODEL]]</f>
        <v>Geebee</v>
      </c>
      <c r="L255" t="str">
        <f>customer_bikes__3[[#This Row],[FRAME_REFERENCE]]</f>
        <v>XXX</v>
      </c>
      <c r="M255" t="str">
        <f>customer_bikes__3[[#This Row],[BIKE_KEY_REFERENCE]]</f>
        <v>NULL</v>
      </c>
      <c r="N255" t="str">
        <f>customer_bikes__3[[#This Row],[LOCKER_REFERENCE]]</f>
        <v>NULL</v>
      </c>
      <c r="O255" t="str">
        <f>customer_bikes__3[[#This Row],[PLATE_NUMBER]]</f>
        <v>NULL</v>
      </c>
      <c r="P255" t="str">
        <f>customer_bikes__3[[#This Row],[BILLING_TYPE]]</f>
        <v>monthly</v>
      </c>
      <c r="Q255" t="str">
        <f>customer_bikes__3[[#This Row],[LEASING_PRICE]]</f>
        <v>115</v>
      </c>
      <c r="R255">
        <f>customer_bikes__3[[#This Row],[SOLD_PRICE]]</f>
        <v>0</v>
      </c>
      <c r="S255" t="str">
        <f>customer_bikes__3[[#This Row],[STATUS]]</f>
        <v>OK</v>
      </c>
      <c r="T255" t="str">
        <f>customer_bikes__3[[#This Row],[INSURANCE]]</f>
        <v>N</v>
      </c>
      <c r="U255">
        <f>customer_bikes__3[[#This Row],[INSURANCE_INDIVIDUAL]]</f>
        <v>0</v>
      </c>
      <c r="V255">
        <f>customer_bikes__3[[#This Row],[INSURANCE_CIVIL_RESPONSIBILITY]]</f>
        <v>0</v>
      </c>
      <c r="W255" t="str">
        <f>customer_bikes__3[[#This Row],[INSURANCE_CIVIL_RESPONSIBILITY_CONTRACT]]</f>
        <v>NULL</v>
      </c>
      <c r="X255">
        <f>customer_bikes__3[[#This Row],[BIKE_PRICE]]</f>
        <v>2905</v>
      </c>
      <c r="Y255" t="str">
        <f>customer_bikes__3[[#This Row],[BIKE_BUYING_DATE]]</f>
        <v>2019-08-22</v>
      </c>
      <c r="Z255">
        <f>customer_bikes__3[[#This Row],[BILLING_GROUP]]</f>
        <v>1</v>
      </c>
      <c r="AA255" t="str">
        <f>customer_bikes__3[[#This Row],[GPS_ID]]</f>
        <v>NULL</v>
      </c>
      <c r="AB255" t="str">
        <f>customer_bikes__3[[#This Row],[LOCALISATION]]</f>
        <v>NULL</v>
      </c>
      <c r="AC255" t="str">
        <f>customer_bikes__3[[#This Row],[COMMENT_BILLING]]</f>
        <v>NULL</v>
      </c>
      <c r="AD255" t="str">
        <f>customer_bikes__3[[#This Row],[ADDRESS]]</f>
        <v>NULL</v>
      </c>
      <c r="AE255" t="str">
        <f>customer_bikes__3[[#This Row],[DISPLAY_GROUP]]</f>
        <v>1generic</v>
      </c>
      <c r="AG255">
        <f>customer_bikes__3[[#This Row],[TYPE]]</f>
        <v>177</v>
      </c>
      <c r="AH255">
        <f>customer_bikes__3[[#This Row],[ID_1]]</f>
        <v>11</v>
      </c>
      <c r="AI255" s="2">
        <f>customer_bikes__3[[#This Row],[HEU_MAJ]]</f>
        <v>44117.518634259257</v>
      </c>
      <c r="AJ255" s="2">
        <f>customer_bikes__3[[#This Row],[HEU_MAJ]]</f>
        <v>44117.518634259257</v>
      </c>
    </row>
    <row r="256" spans="1:36" x14ac:dyDescent="0.25">
      <c r="A256">
        <f>customer_bikes__3[[#This Row],[ID]]</f>
        <v>13</v>
      </c>
      <c r="B256" t="str">
        <f>customer_bikes__3[[#This Row],[FRAME_NUMBER]]</f>
        <v>AGC-geebee-002</v>
      </c>
      <c r="C256" t="str">
        <f>customer_bikes__3[[#This Row],[SIZE]]</f>
        <v>unique</v>
      </c>
      <c r="D256" t="str">
        <f>customer_bikes__3[[#This Row],[COLOR]]</f>
        <v>NULL</v>
      </c>
      <c r="E256" t="str">
        <f>customer_bikes__3[[#This Row],[CONTRACT_TYPE]]</f>
        <v>leasing</v>
      </c>
      <c r="F256" t="str">
        <f>customer_bikes__3[[#This Row],[CONTRACT_START]]</f>
        <v>2019-09-01</v>
      </c>
      <c r="G256" t="str">
        <f>customer_bikes__3[[#This Row],[CONTRACT_END]]</f>
        <v>2022-09-01</v>
      </c>
      <c r="H256" t="str">
        <f>customer_bikes__3[[#This Row],[ESTIMATED_DELIVERY_DATE]]</f>
        <v>NULL</v>
      </c>
      <c r="I256" t="str">
        <f>customer_bikes__3[[#This Row],[DELIVERY_DATE]]</f>
        <v>NULL</v>
      </c>
      <c r="J256" t="str">
        <f>customer_bikes__3[[#This Row],[SELLING_DATE]]</f>
        <v>NULL</v>
      </c>
      <c r="K256" t="str">
        <f>customer_bikes__3[[#This Row],[MODEL]]</f>
        <v>Geebee</v>
      </c>
      <c r="L256" t="str">
        <f>customer_bikes__3[[#This Row],[FRAME_REFERENCE]]</f>
        <v>XXX</v>
      </c>
      <c r="M256" t="str">
        <f>customer_bikes__3[[#This Row],[BIKE_KEY_REFERENCE]]</f>
        <v>NULL</v>
      </c>
      <c r="N256" t="str">
        <f>customer_bikes__3[[#This Row],[LOCKER_REFERENCE]]</f>
        <v>NULL</v>
      </c>
      <c r="O256" t="str">
        <f>customer_bikes__3[[#This Row],[PLATE_NUMBER]]</f>
        <v>NULL</v>
      </c>
      <c r="P256" t="str">
        <f>customer_bikes__3[[#This Row],[BILLING_TYPE]]</f>
        <v>monthly</v>
      </c>
      <c r="Q256" t="str">
        <f>customer_bikes__3[[#This Row],[LEASING_PRICE]]</f>
        <v>115</v>
      </c>
      <c r="R256">
        <f>customer_bikes__3[[#This Row],[SOLD_PRICE]]</f>
        <v>0</v>
      </c>
      <c r="S256" t="str">
        <f>customer_bikes__3[[#This Row],[STATUS]]</f>
        <v>OK</v>
      </c>
      <c r="T256" t="str">
        <f>customer_bikes__3[[#This Row],[INSURANCE]]</f>
        <v>N</v>
      </c>
      <c r="U256">
        <f>customer_bikes__3[[#This Row],[INSURANCE_INDIVIDUAL]]</f>
        <v>0</v>
      </c>
      <c r="V256">
        <f>customer_bikes__3[[#This Row],[INSURANCE_CIVIL_RESPONSIBILITY]]</f>
        <v>0</v>
      </c>
      <c r="W256" t="str">
        <f>customer_bikes__3[[#This Row],[INSURANCE_CIVIL_RESPONSIBILITY_CONTRACT]]</f>
        <v>NULL</v>
      </c>
      <c r="X256">
        <f>customer_bikes__3[[#This Row],[BIKE_PRICE]]</f>
        <v>2905</v>
      </c>
      <c r="Y256" t="str">
        <f>customer_bikes__3[[#This Row],[BIKE_BUYING_DATE]]</f>
        <v>2019-08-22</v>
      </c>
      <c r="Z256">
        <f>customer_bikes__3[[#This Row],[BILLING_GROUP]]</f>
        <v>1</v>
      </c>
      <c r="AA256" t="str">
        <f>customer_bikes__3[[#This Row],[GPS_ID]]</f>
        <v>NULL</v>
      </c>
      <c r="AB256" t="str">
        <f>customer_bikes__3[[#This Row],[LOCALISATION]]</f>
        <v>NULL</v>
      </c>
      <c r="AC256" t="str">
        <f>customer_bikes__3[[#This Row],[COMMENT_BILLING]]</f>
        <v>NULL</v>
      </c>
      <c r="AD256" t="str">
        <f>customer_bikes__3[[#This Row],[ADDRESS]]</f>
        <v>NULL</v>
      </c>
      <c r="AE256" t="str">
        <f>customer_bikes__3[[#This Row],[DISPLAY_GROUP]]</f>
        <v>1generic</v>
      </c>
      <c r="AG256">
        <f>customer_bikes__3[[#This Row],[TYPE]]</f>
        <v>177</v>
      </c>
      <c r="AH256">
        <f>customer_bikes__3[[#This Row],[ID_1]]</f>
        <v>11</v>
      </c>
      <c r="AI256" s="2">
        <f>customer_bikes__3[[#This Row],[HEU_MAJ]]</f>
        <v>44117.518506944441</v>
      </c>
      <c r="AJ256" s="2">
        <f>customer_bikes__3[[#This Row],[HEU_MAJ]]</f>
        <v>44117.518506944441</v>
      </c>
    </row>
    <row r="257" spans="1:36" x14ac:dyDescent="0.25">
      <c r="A257">
        <f>customer_bikes__3[[#This Row],[ID]]</f>
        <v>60</v>
      </c>
      <c r="B257" t="str">
        <f>customer_bikes__3[[#This Row],[FRAME_NUMBER]]</f>
        <v>AJR-001</v>
      </c>
      <c r="C257" t="str">
        <f>customer_bikes__3[[#This Row],[SIZE]]</f>
        <v>L</v>
      </c>
      <c r="D257" t="str">
        <f>customer_bikes__3[[#This Row],[COLOR]]</f>
        <v>NULL</v>
      </c>
      <c r="E257" t="str">
        <f>customer_bikes__3[[#This Row],[CONTRACT_TYPE]]</f>
        <v>selling</v>
      </c>
      <c r="F257" t="str">
        <f>customer_bikes__3[[#This Row],[CONTRACT_START]]</f>
        <v>2021-03-09</v>
      </c>
      <c r="G257" t="str">
        <f>customer_bikes__3[[#This Row],[CONTRACT_END]]</f>
        <v>NULL</v>
      </c>
      <c r="H257" t="str">
        <f>customer_bikes__3[[#This Row],[ESTIMATED_DELIVERY_DATE]]</f>
        <v>NULL</v>
      </c>
      <c r="I257" t="str">
        <f>customer_bikes__3[[#This Row],[DELIVERY_DATE]]</f>
        <v>NULL</v>
      </c>
      <c r="J257" t="str">
        <f>customer_bikes__3[[#This Row],[SELLING_DATE]]</f>
        <v>2021-03-09</v>
      </c>
      <c r="K257" t="str">
        <f>customer_bikes__3[[#This Row],[MODEL]]</f>
        <v>Orbea Gain f10</v>
      </c>
      <c r="L257" t="str">
        <f>customer_bikes__3[[#This Row],[FRAME_REFERENCE]]</f>
        <v>-</v>
      </c>
      <c r="M257" t="str">
        <f>customer_bikes__3[[#This Row],[BIKE_KEY_REFERENCE]]</f>
        <v>NULL</v>
      </c>
      <c r="N257" t="str">
        <f>customer_bikes__3[[#This Row],[LOCKER_REFERENCE]]</f>
        <v>NULL</v>
      </c>
      <c r="O257" t="str">
        <f>customer_bikes__3[[#This Row],[PLATE_NUMBER]]</f>
        <v>NULL</v>
      </c>
      <c r="P257" t="str">
        <f>customer_bikes__3[[#This Row],[BILLING_TYPE]]</f>
        <v>paid</v>
      </c>
      <c r="Q257" t="str">
        <f>customer_bikes__3[[#This Row],[LEASING_PRICE]]</f>
        <v>84</v>
      </c>
      <c r="R257">
        <f>customer_bikes__3[[#This Row],[SOLD_PRICE]]</f>
        <v>495.86</v>
      </c>
      <c r="S257" t="str">
        <f>customer_bikes__3[[#This Row],[STATUS]]</f>
        <v>OK</v>
      </c>
      <c r="T257" t="str">
        <f>customer_bikes__3[[#This Row],[INSURANCE]]</f>
        <v>N</v>
      </c>
      <c r="U257">
        <f>customer_bikes__3[[#This Row],[INSURANCE_INDIVIDUAL]]</f>
        <v>0</v>
      </c>
      <c r="V257">
        <f>customer_bikes__3[[#This Row],[INSURANCE_CIVIL_RESPONSIBILITY]]</f>
        <v>0</v>
      </c>
      <c r="W257" t="str">
        <f>customer_bikes__3[[#This Row],[INSURANCE_CIVIL_RESPONSIBILITY_CONTRACT]]</f>
        <v>NULL</v>
      </c>
      <c r="X257">
        <f>customer_bikes__3[[#This Row],[BIKE_PRICE]]</f>
        <v>1610.96</v>
      </c>
      <c r="Y257" t="str">
        <f>customer_bikes__3[[#This Row],[BIKE_BUYING_DATE]]</f>
        <v>2019-05-20</v>
      </c>
      <c r="Z257">
        <f>customer_bikes__3[[#This Row],[BILLING_GROUP]]</f>
        <v>1</v>
      </c>
      <c r="AA257" t="str">
        <f>customer_bikes__3[[#This Row],[GPS_ID]]</f>
        <v>NULL</v>
      </c>
      <c r="AB257" t="str">
        <f>customer_bikes__3[[#This Row],[LOCALISATION]]</f>
        <v>NULL</v>
      </c>
      <c r="AC257" t="str">
        <f>customer_bikes__3[[#This Row],[COMMENT_BILLING]]</f>
        <v>NULL</v>
      </c>
      <c r="AD257" t="str">
        <f>customer_bikes__3[[#This Row],[ADDRESS]]</f>
        <v>NULL</v>
      </c>
      <c r="AE257" t="str">
        <f>customer_bikes__3[[#This Row],[DISPLAY_GROUP]]</f>
        <v>1generic</v>
      </c>
      <c r="AG257">
        <f>customer_bikes__3[[#This Row],[TYPE]]</f>
        <v>22</v>
      </c>
      <c r="AH257">
        <f>customer_bikes__3[[#This Row],[ID_1]]</f>
        <v>331</v>
      </c>
      <c r="AI257" s="2">
        <f>customer_bikes__3[[#This Row],[HEU_MAJ]]</f>
        <v>44264.3981712963</v>
      </c>
      <c r="AJ257" s="2">
        <f>customer_bikes__3[[#This Row],[HEU_MAJ]]</f>
        <v>44264.3981712963</v>
      </c>
    </row>
    <row r="258" spans="1:36" x14ac:dyDescent="0.25">
      <c r="A258">
        <f>customer_bikes__3[[#This Row],[ID]]</f>
        <v>319</v>
      </c>
      <c r="B258" t="str">
        <f>customer_bikes__3[[#This Row],[FRAME_NUMBER]]</f>
        <v>Alice Salmon</v>
      </c>
      <c r="C258" t="str">
        <f>customer_bikes__3[[#This Row],[SIZE]]</f>
        <v>M</v>
      </c>
      <c r="D258" t="str">
        <f>customer_bikes__3[[#This Row],[COLOR]]</f>
        <v>Noir Mat/ Anthracite</v>
      </c>
      <c r="E258" t="str">
        <f>customer_bikes__3[[#This Row],[CONTRACT_TYPE]]</f>
        <v>selling</v>
      </c>
      <c r="F258" t="str">
        <f>customer_bikes__3[[#This Row],[CONTRACT_START]]</f>
        <v>2020-12-18</v>
      </c>
      <c r="G258" t="str">
        <f>customer_bikes__3[[#This Row],[CONTRACT_END]]</f>
        <v>2021-12-18</v>
      </c>
      <c r="H258" t="str">
        <f>customer_bikes__3[[#This Row],[ESTIMATED_DELIVERY_DATE]]</f>
        <v>NULL</v>
      </c>
      <c r="I258" t="str">
        <f>customer_bikes__3[[#This Row],[DELIVERY_DATE]]</f>
        <v>0000-00-00</v>
      </c>
      <c r="J258" t="str">
        <f>customer_bikes__3[[#This Row],[SELLING_DATE]]</f>
        <v>2020-12-18</v>
      </c>
      <c r="K258" t="str">
        <f>customer_bikes__3[[#This Row],[MODEL]]</f>
        <v>Victoria eAdventure 8,8</v>
      </c>
      <c r="L258" t="str">
        <f>customer_bikes__3[[#This Row],[FRAME_REFERENCE]]</f>
        <v>-</v>
      </c>
      <c r="M258" t="str">
        <f>customer_bikes__3[[#This Row],[BIKE_KEY_REFERENCE]]</f>
        <v>NULL</v>
      </c>
      <c r="N258" t="str">
        <f>customer_bikes__3[[#This Row],[LOCKER_REFERENCE]]</f>
        <v>NULL</v>
      </c>
      <c r="O258" t="str">
        <f>customer_bikes__3[[#This Row],[PLATE_NUMBER]]</f>
        <v>NULL</v>
      </c>
      <c r="P258" t="str">
        <f>customer_bikes__3[[#This Row],[BILLING_TYPE]]</f>
        <v>paid</v>
      </c>
      <c r="Q258" t="str">
        <f>customer_bikes__3[[#This Row],[LEASING_PRICE]]</f>
        <v>NULL</v>
      </c>
      <c r="R258">
        <f>customer_bikes__3[[#This Row],[SOLD_PRICE]]</f>
        <v>2478.5100000000002</v>
      </c>
      <c r="S258" t="str">
        <f>customer_bikes__3[[#This Row],[STATUS]]</f>
        <v>OK</v>
      </c>
      <c r="T258" t="str">
        <f>customer_bikes__3[[#This Row],[INSURANCE]]</f>
        <v>Y</v>
      </c>
      <c r="U258">
        <f>customer_bikes__3[[#This Row],[INSURANCE_INDIVIDUAL]]</f>
        <v>0</v>
      </c>
      <c r="V258">
        <f>customer_bikes__3[[#This Row],[INSURANCE_CIVIL_RESPONSIBILITY]]</f>
        <v>0</v>
      </c>
      <c r="W258" t="str">
        <f>customer_bikes__3[[#This Row],[INSURANCE_CIVIL_RESPONSIBILITY_CONTRACT]]</f>
        <v>NULL</v>
      </c>
      <c r="X258">
        <f>customer_bikes__3[[#This Row],[BIKE_PRICE]]</f>
        <v>1734.96</v>
      </c>
      <c r="Y258" t="str">
        <f>customer_bikes__3[[#This Row],[BIKE_BUYING_DATE]]</f>
        <v>2020-06-19</v>
      </c>
      <c r="Z258">
        <f>customer_bikes__3[[#This Row],[BILLING_GROUP]]</f>
        <v>1</v>
      </c>
      <c r="AA258" t="str">
        <f>customer_bikes__3[[#This Row],[GPS_ID]]</f>
        <v>NULL</v>
      </c>
      <c r="AB258" t="str">
        <f>customer_bikes__3[[#This Row],[LOCALISATION]]</f>
        <v>NULL</v>
      </c>
      <c r="AC258" t="str">
        <f>customer_bikes__3[[#This Row],[COMMENT_BILLING]]</f>
        <v>NULL</v>
      </c>
      <c r="AD258" t="str">
        <f>customer_bikes__3[[#This Row],[ADDRESS]]</f>
        <v>NULL</v>
      </c>
      <c r="AE258" t="str">
        <f>customer_bikes__3[[#This Row],[DISPLAY_GROUP]]</f>
        <v>1generic</v>
      </c>
      <c r="AG258">
        <f>customer_bikes__3[[#This Row],[TYPE]]</f>
        <v>159</v>
      </c>
      <c r="AH258">
        <f>customer_bikes__3[[#This Row],[ID_1]]</f>
        <v>284</v>
      </c>
      <c r="AI258" s="2">
        <f>customer_bikes__3[[#This Row],[HEU_MAJ]]</f>
        <v>44183.516898148147</v>
      </c>
      <c r="AJ258" s="2">
        <f>customer_bikes__3[[#This Row],[HEU_MAJ]]</f>
        <v>44183.516898148147</v>
      </c>
    </row>
    <row r="259" spans="1:36" x14ac:dyDescent="0.25">
      <c r="A259">
        <f>customer_bikes__3[[#This Row],[ID]]</f>
        <v>411</v>
      </c>
      <c r="B259" t="str">
        <f>customer_bikes__3[[#This Row],[FRAME_NUMBER]]</f>
        <v>ARSIA-001</v>
      </c>
      <c r="C259" t="str">
        <f>customer_bikes__3[[#This Row],[SIZE]]</f>
        <v>L</v>
      </c>
      <c r="D259" t="str">
        <f>customer_bikes__3[[#This Row],[COLOR]]</f>
        <v>Noir</v>
      </c>
      <c r="E259" t="str">
        <f>customer_bikes__3[[#This Row],[CONTRACT_TYPE]]</f>
        <v>selling</v>
      </c>
      <c r="F259" t="str">
        <f>customer_bikes__3[[#This Row],[CONTRACT_START]]</f>
        <v>2021-02-11</v>
      </c>
      <c r="G259" t="str">
        <f>customer_bikes__3[[#This Row],[CONTRACT_END]]</f>
        <v>2022-01-11</v>
      </c>
      <c r="H259" t="str">
        <f>customer_bikes__3[[#This Row],[ESTIMATED_DELIVERY_DATE]]</f>
        <v>2021-02-22</v>
      </c>
      <c r="I259" t="str">
        <f>customer_bikes__3[[#This Row],[DELIVERY_DATE]]</f>
        <v>NULL</v>
      </c>
      <c r="J259" t="str">
        <f>customer_bikes__3[[#This Row],[SELLING_DATE]]</f>
        <v>2021-02-11</v>
      </c>
      <c r="K259" t="str">
        <f>customer_bikes__3[[#This Row],[MODEL]]</f>
        <v>XD3 speed</v>
      </c>
      <c r="L259" t="str">
        <f>customer_bikes__3[[#This Row],[FRAME_REFERENCE]]</f>
        <v>-</v>
      </c>
      <c r="M259" t="str">
        <f>customer_bikes__3[[#This Row],[BIKE_KEY_REFERENCE]]</f>
        <v>NULL</v>
      </c>
      <c r="N259" t="str">
        <f>customer_bikes__3[[#This Row],[LOCKER_REFERENCE]]</f>
        <v>-</v>
      </c>
      <c r="O259" t="str">
        <f>customer_bikes__3[[#This Row],[PLATE_NUMBER]]</f>
        <v>NULL</v>
      </c>
      <c r="P259" t="str">
        <f>customer_bikes__3[[#This Row],[BILLING_TYPE]]</f>
        <v>paid</v>
      </c>
      <c r="Q259" t="str">
        <f>customer_bikes__3[[#This Row],[LEASING_PRICE]]</f>
        <v>NULL</v>
      </c>
      <c r="R259">
        <f>customer_bikes__3[[#This Row],[SOLD_PRICE]]</f>
        <v>4132</v>
      </c>
      <c r="S259" t="str">
        <f>customer_bikes__3[[#This Row],[STATUS]]</f>
        <v>OK</v>
      </c>
      <c r="T259" t="str">
        <f>customer_bikes__3[[#This Row],[INSURANCE]]</f>
        <v>Y</v>
      </c>
      <c r="U259">
        <f>customer_bikes__3[[#This Row],[INSURANCE_INDIVIDUAL]]</f>
        <v>0</v>
      </c>
      <c r="V259">
        <f>customer_bikes__3[[#This Row],[INSURANCE_CIVIL_RESPONSIBILITY]]</f>
        <v>0</v>
      </c>
      <c r="W259" t="str">
        <f>customer_bikes__3[[#This Row],[INSURANCE_CIVIL_RESPONSIBILITY_CONTRACT]]</f>
        <v>NULL</v>
      </c>
      <c r="X259">
        <f>customer_bikes__3[[#This Row],[BIKE_PRICE]]</f>
        <v>3184</v>
      </c>
      <c r="Y259" t="str">
        <f>customer_bikes__3[[#This Row],[BIKE_BUYING_DATE]]</f>
        <v>2020-12-09</v>
      </c>
      <c r="Z259">
        <f>customer_bikes__3[[#This Row],[BILLING_GROUP]]</f>
        <v>1</v>
      </c>
      <c r="AA259" t="str">
        <f>customer_bikes__3[[#This Row],[GPS_ID]]</f>
        <v>NULL</v>
      </c>
      <c r="AB259" t="str">
        <f>customer_bikes__3[[#This Row],[LOCALISATION]]</f>
        <v>NULL</v>
      </c>
      <c r="AC259" t="str">
        <f>customer_bikes__3[[#This Row],[COMMENT_BILLING]]</f>
        <v>NULL</v>
      </c>
      <c r="AD259" t="str">
        <f>customer_bikes__3[[#This Row],[ADDRESS]]</f>
        <v>110 rue de Wavre – 5140 Sombreffe</v>
      </c>
      <c r="AE259" t="str">
        <f>customer_bikes__3[[#This Row],[DISPLAY_GROUP]]</f>
        <v>1generic</v>
      </c>
      <c r="AG259">
        <f>customer_bikes__3[[#This Row],[TYPE]]</f>
        <v>53</v>
      </c>
      <c r="AH259">
        <f>customer_bikes__3[[#This Row],[ID_1]]</f>
        <v>267</v>
      </c>
      <c r="AI259" s="2">
        <f>customer_bikes__3[[#This Row],[HEU_MAJ]]</f>
        <v>44253.414733796293</v>
      </c>
      <c r="AJ259" s="2">
        <f>customer_bikes__3[[#This Row],[HEU_MAJ]]</f>
        <v>44253.414733796293</v>
      </c>
    </row>
    <row r="260" spans="1:36" x14ac:dyDescent="0.25">
      <c r="A260">
        <f>customer_bikes__3[[#This Row],[ID]]</f>
        <v>83</v>
      </c>
      <c r="B260" t="str">
        <f>customer_bikes__3[[#This Row],[FRAME_NUMBER]]</f>
        <v>ATR-001</v>
      </c>
      <c r="C260" t="str">
        <f>customer_bikes__3[[#This Row],[SIZE]]</f>
        <v>unique</v>
      </c>
      <c r="D260" t="str">
        <f>customer_bikes__3[[#This Row],[COLOR]]</f>
        <v>NULL</v>
      </c>
      <c r="E260" t="str">
        <f>customer_bikes__3[[#This Row],[CONTRACT_TYPE]]</f>
        <v>leasing</v>
      </c>
      <c r="F260" t="str">
        <f>customer_bikes__3[[#This Row],[CONTRACT_START]]</f>
        <v>2019-10-18</v>
      </c>
      <c r="G260" t="str">
        <f>customer_bikes__3[[#This Row],[CONTRACT_END]]</f>
        <v>2022-10-18</v>
      </c>
      <c r="H260" t="str">
        <f>customer_bikes__3[[#This Row],[ESTIMATED_DELIVERY_DATE]]</f>
        <v>NULL</v>
      </c>
      <c r="I260" t="str">
        <f>customer_bikes__3[[#This Row],[DELIVERY_DATE]]</f>
        <v>NULL</v>
      </c>
      <c r="J260" t="str">
        <f>customer_bikes__3[[#This Row],[SELLING_DATE]]</f>
        <v>NULL</v>
      </c>
      <c r="K260" t="str">
        <f>customer_bikes__3[[#This Row],[MODEL]]</f>
        <v>Bzen Amsterdam</v>
      </c>
      <c r="L260" t="str">
        <f>customer_bikes__3[[#This Row],[FRAME_REFERENCE]]</f>
        <v>BAA9011</v>
      </c>
      <c r="M260" t="str">
        <f>customer_bikes__3[[#This Row],[BIKE_KEY_REFERENCE]]</f>
        <v>NULL</v>
      </c>
      <c r="N260" t="str">
        <f>customer_bikes__3[[#This Row],[LOCKER_REFERENCE]]</f>
        <v>NULL</v>
      </c>
      <c r="O260" t="str">
        <f>customer_bikes__3[[#This Row],[PLATE_NUMBER]]</f>
        <v>NULL</v>
      </c>
      <c r="P260" t="str">
        <f>customer_bikes__3[[#This Row],[BILLING_TYPE]]</f>
        <v>monthly</v>
      </c>
      <c r="Q260" t="str">
        <f>customer_bikes__3[[#This Row],[LEASING_PRICE]]</f>
        <v>105</v>
      </c>
      <c r="R260">
        <f>customer_bikes__3[[#This Row],[SOLD_PRICE]]</f>
        <v>0</v>
      </c>
      <c r="S260" t="str">
        <f>customer_bikes__3[[#This Row],[STATUS]]</f>
        <v>OK</v>
      </c>
      <c r="T260" t="str">
        <f>customer_bikes__3[[#This Row],[INSURANCE]]</f>
        <v>Y</v>
      </c>
      <c r="U260">
        <f>customer_bikes__3[[#This Row],[INSURANCE_INDIVIDUAL]]</f>
        <v>0</v>
      </c>
      <c r="V260">
        <f>customer_bikes__3[[#This Row],[INSURANCE_CIVIL_RESPONSIBILITY]]</f>
        <v>0</v>
      </c>
      <c r="W260" t="str">
        <f>customer_bikes__3[[#This Row],[INSURANCE_CIVIL_RESPONSIBILITY_CONTRACT]]</f>
        <v>NULL</v>
      </c>
      <c r="X260">
        <f>customer_bikes__3[[#This Row],[BIKE_PRICE]]</f>
        <v>1789</v>
      </c>
      <c r="Y260" t="str">
        <f>customer_bikes__3[[#This Row],[BIKE_BUYING_DATE]]</f>
        <v>2019-07-12</v>
      </c>
      <c r="Z260">
        <f>customer_bikes__3[[#This Row],[BILLING_GROUP]]</f>
        <v>1</v>
      </c>
      <c r="AA260" t="str">
        <f>customer_bikes__3[[#This Row],[GPS_ID]]</f>
        <v>NULL</v>
      </c>
      <c r="AB260" t="str">
        <f>customer_bikes__3[[#This Row],[LOCALISATION]]</f>
        <v>NULL</v>
      </c>
      <c r="AC260" t="str">
        <f>customer_bikes__3[[#This Row],[COMMENT_BILLING]]</f>
        <v>NULL</v>
      </c>
      <c r="AD260" t="str">
        <f>customer_bikes__3[[#This Row],[ADDRESS]]</f>
        <v>NULL</v>
      </c>
      <c r="AE260" t="str">
        <f>customer_bikes__3[[#This Row],[DISPLAY_GROUP]]</f>
        <v>1generic</v>
      </c>
      <c r="AG260">
        <f>customer_bikes__3[[#This Row],[TYPE]]</f>
        <v>24</v>
      </c>
      <c r="AH260">
        <f>customer_bikes__3[[#This Row],[ID_1]]</f>
        <v>35</v>
      </c>
      <c r="AI260" s="2">
        <f>customer_bikes__3[[#This Row],[HEU_MAJ]]</f>
        <v>44117.520381944443</v>
      </c>
      <c r="AJ260" s="2">
        <f>customer_bikes__3[[#This Row],[HEU_MAJ]]</f>
        <v>44117.520381944443</v>
      </c>
    </row>
    <row r="261" spans="1:36" x14ac:dyDescent="0.25">
      <c r="A261">
        <f>customer_bikes__3[[#This Row],[ID]]</f>
        <v>84</v>
      </c>
      <c r="B261" t="str">
        <f>customer_bikes__3[[#This Row],[FRAME_NUMBER]]</f>
        <v>ATR-002</v>
      </c>
      <c r="C261" t="str">
        <f>customer_bikes__3[[#This Row],[SIZE]]</f>
        <v>unique</v>
      </c>
      <c r="D261" t="str">
        <f>customer_bikes__3[[#This Row],[COLOR]]</f>
        <v>NULL</v>
      </c>
      <c r="E261" t="str">
        <f>customer_bikes__3[[#This Row],[CONTRACT_TYPE]]</f>
        <v>leasing</v>
      </c>
      <c r="F261" t="str">
        <f>customer_bikes__3[[#This Row],[CONTRACT_START]]</f>
        <v>2019-10-18</v>
      </c>
      <c r="G261" t="str">
        <f>customer_bikes__3[[#This Row],[CONTRACT_END]]</f>
        <v>2022-10-18</v>
      </c>
      <c r="H261" t="str">
        <f>customer_bikes__3[[#This Row],[ESTIMATED_DELIVERY_DATE]]</f>
        <v>NULL</v>
      </c>
      <c r="I261" t="str">
        <f>customer_bikes__3[[#This Row],[DELIVERY_DATE]]</f>
        <v>NULL</v>
      </c>
      <c r="J261" t="str">
        <f>customer_bikes__3[[#This Row],[SELLING_DATE]]</f>
        <v>NULL</v>
      </c>
      <c r="K261" t="str">
        <f>customer_bikes__3[[#This Row],[MODEL]]</f>
        <v>Bzen Amsterdam</v>
      </c>
      <c r="L261" t="str">
        <f>customer_bikes__3[[#This Row],[FRAME_REFERENCE]]</f>
        <v>BAA9012</v>
      </c>
      <c r="M261" t="str">
        <f>customer_bikes__3[[#This Row],[BIKE_KEY_REFERENCE]]</f>
        <v>NULL</v>
      </c>
      <c r="N261" t="str">
        <f>customer_bikes__3[[#This Row],[LOCKER_REFERENCE]]</f>
        <v>NULL</v>
      </c>
      <c r="O261" t="str">
        <f>customer_bikes__3[[#This Row],[PLATE_NUMBER]]</f>
        <v>NULL</v>
      </c>
      <c r="P261" t="str">
        <f>customer_bikes__3[[#This Row],[BILLING_TYPE]]</f>
        <v>monthly</v>
      </c>
      <c r="Q261" t="str">
        <f>customer_bikes__3[[#This Row],[LEASING_PRICE]]</f>
        <v>105</v>
      </c>
      <c r="R261">
        <f>customer_bikes__3[[#This Row],[SOLD_PRICE]]</f>
        <v>0</v>
      </c>
      <c r="S261" t="str">
        <f>customer_bikes__3[[#This Row],[STATUS]]</f>
        <v>OK</v>
      </c>
      <c r="T261" t="str">
        <f>customer_bikes__3[[#This Row],[INSURANCE]]</f>
        <v>Y</v>
      </c>
      <c r="U261">
        <f>customer_bikes__3[[#This Row],[INSURANCE_INDIVIDUAL]]</f>
        <v>0</v>
      </c>
      <c r="V261">
        <f>customer_bikes__3[[#This Row],[INSURANCE_CIVIL_RESPONSIBILITY]]</f>
        <v>0</v>
      </c>
      <c r="W261" t="str">
        <f>customer_bikes__3[[#This Row],[INSURANCE_CIVIL_RESPONSIBILITY_CONTRACT]]</f>
        <v>NULL</v>
      </c>
      <c r="X261">
        <f>customer_bikes__3[[#This Row],[BIKE_PRICE]]</f>
        <v>1789.66</v>
      </c>
      <c r="Y261" t="str">
        <f>customer_bikes__3[[#This Row],[BIKE_BUYING_DATE]]</f>
        <v>2019-07-12</v>
      </c>
      <c r="Z261">
        <f>customer_bikes__3[[#This Row],[BILLING_GROUP]]</f>
        <v>1</v>
      </c>
      <c r="AA261" t="str">
        <f>customer_bikes__3[[#This Row],[GPS_ID]]</f>
        <v>NULL</v>
      </c>
      <c r="AB261" t="str">
        <f>customer_bikes__3[[#This Row],[LOCALISATION]]</f>
        <v>NULL</v>
      </c>
      <c r="AC261" t="str">
        <f>customer_bikes__3[[#This Row],[COMMENT_BILLING]]</f>
        <v>NULL</v>
      </c>
      <c r="AD261" t="str">
        <f>customer_bikes__3[[#This Row],[ADDRESS]]</f>
        <v>NULL</v>
      </c>
      <c r="AE261" t="str">
        <f>customer_bikes__3[[#This Row],[DISPLAY_GROUP]]</f>
        <v>1generic</v>
      </c>
      <c r="AG261">
        <f>customer_bikes__3[[#This Row],[TYPE]]</f>
        <v>24</v>
      </c>
      <c r="AH261">
        <f>customer_bikes__3[[#This Row],[ID_1]]</f>
        <v>35</v>
      </c>
      <c r="AI261" s="2">
        <f>customer_bikes__3[[#This Row],[HEU_MAJ]]</f>
        <v>44117.520196759258</v>
      </c>
      <c r="AJ261" s="2">
        <f>customer_bikes__3[[#This Row],[HEU_MAJ]]</f>
        <v>44117.520196759258</v>
      </c>
    </row>
    <row r="262" spans="1:36" x14ac:dyDescent="0.25">
      <c r="A262">
        <f>customer_bikes__3[[#This Row],[ID]]</f>
        <v>324</v>
      </c>
      <c r="B262" t="str">
        <f>customer_bikes__3[[#This Row],[FRAME_NUMBER]]</f>
        <v>Axiome-001</v>
      </c>
      <c r="C262" t="str">
        <f>customer_bikes__3[[#This Row],[SIZE]]</f>
        <v>L</v>
      </c>
      <c r="D262" t="str">
        <f>customer_bikes__3[[#This Row],[COLOR]]</f>
        <v>Noir Mat/ Gris</v>
      </c>
      <c r="E262" t="str">
        <f>customer_bikes__3[[#This Row],[CONTRACT_TYPE]]</f>
        <v>stolen</v>
      </c>
      <c r="F262" t="str">
        <f>customer_bikes__3[[#This Row],[CONTRACT_START]]</f>
        <v>2021-06-30</v>
      </c>
      <c r="G262" t="str">
        <f>customer_bikes__3[[#This Row],[CONTRACT_END]]</f>
        <v>2024-05-18</v>
      </c>
      <c r="H262" t="str">
        <f>customer_bikes__3[[#This Row],[ESTIMATED_DELIVERY_DATE]]</f>
        <v>NULL</v>
      </c>
      <c r="I262" t="str">
        <f>customer_bikes__3[[#This Row],[DELIVERY_DATE]]</f>
        <v>2020-10-28</v>
      </c>
      <c r="J262" t="str">
        <f>customer_bikes__3[[#This Row],[SELLING_DATE]]</f>
        <v>NULL</v>
      </c>
      <c r="K262" t="str">
        <f>customer_bikes__3[[#This Row],[MODEL]]</f>
        <v>eManufaktur 12,9</v>
      </c>
      <c r="L262" t="str">
        <f>customer_bikes__3[[#This Row],[FRAME_REFERENCE]]</f>
        <v>-</v>
      </c>
      <c r="M262" t="str">
        <f>customer_bikes__3[[#This Row],[BIKE_KEY_REFERENCE]]</f>
        <v/>
      </c>
      <c r="N262" t="str">
        <f>customer_bikes__3[[#This Row],[LOCKER_REFERENCE]]</f>
        <v/>
      </c>
      <c r="O262" t="str">
        <f>customer_bikes__3[[#This Row],[PLATE_NUMBER]]</f>
        <v/>
      </c>
      <c r="P262" t="str">
        <f>customer_bikes__3[[#This Row],[BILLING_TYPE]]</f>
        <v>paid</v>
      </c>
      <c r="Q262" t="str">
        <f>customer_bikes__3[[#This Row],[LEASING_PRICE]]</f>
        <v>132</v>
      </c>
      <c r="R262">
        <f>customer_bikes__3[[#This Row],[SOLD_PRICE]]</f>
        <v>0</v>
      </c>
      <c r="S262" t="str">
        <f>customer_bikes__3[[#This Row],[STATUS]]</f>
        <v>OK</v>
      </c>
      <c r="T262" t="str">
        <f>customer_bikes__3[[#This Row],[INSURANCE]]</f>
        <v>N</v>
      </c>
      <c r="U262">
        <f>customer_bikes__3[[#This Row],[INSURANCE_INDIVIDUAL]]</f>
        <v>0</v>
      </c>
      <c r="V262">
        <f>customer_bikes__3[[#This Row],[INSURANCE_CIVIL_RESPONSIBILITY]]</f>
        <v>0</v>
      </c>
      <c r="W262" t="str">
        <f>customer_bikes__3[[#This Row],[INSURANCE_CIVIL_RESPONSIBILITY_CONTRACT]]</f>
        <v>NULL</v>
      </c>
      <c r="X262">
        <f>customer_bikes__3[[#This Row],[BIKE_PRICE]]</f>
        <v>2100.8000000000002</v>
      </c>
      <c r="Y262" t="str">
        <f>customer_bikes__3[[#This Row],[BIKE_BUYING_DATE]]</f>
        <v>2020-06-19</v>
      </c>
      <c r="Z262">
        <f>customer_bikes__3[[#This Row],[BILLING_GROUP]]</f>
        <v>1</v>
      </c>
      <c r="AA262" t="str">
        <f>customer_bikes__3[[#This Row],[GPS_ID]]</f>
        <v/>
      </c>
      <c r="AB262" t="str">
        <f>customer_bikes__3[[#This Row],[LOCALISATION]]</f>
        <v>NULL</v>
      </c>
      <c r="AC262" t="str">
        <f>customer_bikes__3[[#This Row],[COMMENT_BILLING]]</f>
        <v>NULL</v>
      </c>
      <c r="AD262" t="str">
        <f>customer_bikes__3[[#This Row],[ADDRESS]]</f>
        <v>NULL</v>
      </c>
      <c r="AE262" t="str">
        <f>customer_bikes__3[[#This Row],[DISPLAY_GROUP]]</f>
        <v>1generic</v>
      </c>
      <c r="AG262">
        <f>customer_bikes__3[[#This Row],[TYPE]]</f>
        <v>195</v>
      </c>
      <c r="AH262">
        <f>customer_bikes__3[[#This Row],[ID_1]]</f>
        <v>380</v>
      </c>
      <c r="AI262" s="2">
        <f>customer_bikes__3[[#This Row],[HEU_MAJ]]</f>
        <v>44382.351203703707</v>
      </c>
      <c r="AJ262" s="2">
        <f>customer_bikes__3[[#This Row],[HEU_MAJ]]</f>
        <v>44382.351203703707</v>
      </c>
    </row>
    <row r="263" spans="1:36" x14ac:dyDescent="0.25">
      <c r="A263">
        <f>customer_bikes__3[[#This Row],[ID]]</f>
        <v>323</v>
      </c>
      <c r="B263" t="str">
        <f>customer_bikes__3[[#This Row],[FRAME_NUMBER]]</f>
        <v>Axiome-002</v>
      </c>
      <c r="C263" t="str">
        <f>customer_bikes__3[[#This Row],[SIZE]]</f>
        <v>L</v>
      </c>
      <c r="D263" t="str">
        <f>customer_bikes__3[[#This Row],[COLOR]]</f>
        <v>Noir Mat/ Gris</v>
      </c>
      <c r="E263" t="str">
        <f>customer_bikes__3[[#This Row],[CONTRACT_TYPE]]</f>
        <v>stolen</v>
      </c>
      <c r="F263" t="str">
        <f>customer_bikes__3[[#This Row],[CONTRACT_START]]</f>
        <v>2021-06-30</v>
      </c>
      <c r="G263" t="str">
        <f>customer_bikes__3[[#This Row],[CONTRACT_END]]</f>
        <v>2024-05-18</v>
      </c>
      <c r="H263" t="str">
        <f>customer_bikes__3[[#This Row],[ESTIMATED_DELIVERY_DATE]]</f>
        <v>NULL</v>
      </c>
      <c r="I263" t="str">
        <f>customer_bikes__3[[#This Row],[DELIVERY_DATE]]</f>
        <v>2020-12-01</v>
      </c>
      <c r="J263" t="str">
        <f>customer_bikes__3[[#This Row],[SELLING_DATE]]</f>
        <v>NULL</v>
      </c>
      <c r="K263" t="str">
        <f>customer_bikes__3[[#This Row],[MODEL]]</f>
        <v>eManufaktur 12,9</v>
      </c>
      <c r="L263" t="str">
        <f>customer_bikes__3[[#This Row],[FRAME_REFERENCE]]</f>
        <v>20G29H540034</v>
      </c>
      <c r="M263" t="str">
        <f>customer_bikes__3[[#This Row],[BIKE_KEY_REFERENCE]]</f>
        <v>436163</v>
      </c>
      <c r="N263" t="str">
        <f>customer_bikes__3[[#This Row],[LOCKER_REFERENCE]]</f>
        <v>1565V</v>
      </c>
      <c r="O263" t="str">
        <f>customer_bikes__3[[#This Row],[PLATE_NUMBER]]</f>
        <v/>
      </c>
      <c r="P263" t="str">
        <f>customer_bikes__3[[#This Row],[BILLING_TYPE]]</f>
        <v>paid</v>
      </c>
      <c r="Q263" t="str">
        <f>customer_bikes__3[[#This Row],[LEASING_PRICE]]</f>
        <v>132</v>
      </c>
      <c r="R263">
        <f>customer_bikes__3[[#This Row],[SOLD_PRICE]]</f>
        <v>0</v>
      </c>
      <c r="S263" t="str">
        <f>customer_bikes__3[[#This Row],[STATUS]]</f>
        <v>OK</v>
      </c>
      <c r="T263" t="str">
        <f>customer_bikes__3[[#This Row],[INSURANCE]]</f>
        <v>N</v>
      </c>
      <c r="U263">
        <f>customer_bikes__3[[#This Row],[INSURANCE_INDIVIDUAL]]</f>
        <v>0</v>
      </c>
      <c r="V263">
        <f>customer_bikes__3[[#This Row],[INSURANCE_CIVIL_RESPONSIBILITY]]</f>
        <v>0</v>
      </c>
      <c r="W263" t="str">
        <f>customer_bikes__3[[#This Row],[INSURANCE_CIVIL_RESPONSIBILITY_CONTRACT]]</f>
        <v>NULL</v>
      </c>
      <c r="X263">
        <f>customer_bikes__3[[#This Row],[BIKE_PRICE]]</f>
        <v>2100.8000000000002</v>
      </c>
      <c r="Y263" t="str">
        <f>customer_bikes__3[[#This Row],[BIKE_BUYING_DATE]]</f>
        <v>2020-06-19</v>
      </c>
      <c r="Z263">
        <f>customer_bikes__3[[#This Row],[BILLING_GROUP]]</f>
        <v>1</v>
      </c>
      <c r="AA263" t="str">
        <f>customer_bikes__3[[#This Row],[GPS_ID]]</f>
        <v/>
      </c>
      <c r="AB263" t="str">
        <f>customer_bikes__3[[#This Row],[LOCALISATION]]</f>
        <v>NULL</v>
      </c>
      <c r="AC263" t="str">
        <f>customer_bikes__3[[#This Row],[COMMENT_BILLING]]</f>
        <v>NULL</v>
      </c>
      <c r="AD263" t="str">
        <f>customer_bikes__3[[#This Row],[ADDRESS]]</f>
        <v>NULL</v>
      </c>
      <c r="AE263" t="str">
        <f>customer_bikes__3[[#This Row],[DISPLAY_GROUP]]</f>
        <v>1generic</v>
      </c>
      <c r="AG263">
        <f>customer_bikes__3[[#This Row],[TYPE]]</f>
        <v>195</v>
      </c>
      <c r="AH263">
        <f>customer_bikes__3[[#This Row],[ID_1]]</f>
        <v>380</v>
      </c>
      <c r="AI263" s="2">
        <f>customer_bikes__3[[#This Row],[HEU_MAJ]]</f>
        <v>44382.351365740738</v>
      </c>
      <c r="AJ263" s="2">
        <f>customer_bikes__3[[#This Row],[HEU_MAJ]]</f>
        <v>44382.351365740738</v>
      </c>
    </row>
    <row r="264" spans="1:36" x14ac:dyDescent="0.25">
      <c r="A264">
        <f>customer_bikes__3[[#This Row],[ID]]</f>
        <v>325</v>
      </c>
      <c r="B264" t="str">
        <f>customer_bikes__3[[#This Row],[FRAME_NUMBER]]</f>
        <v>Axiome-003</v>
      </c>
      <c r="C264" t="str">
        <f>customer_bikes__3[[#This Row],[SIZE]]</f>
        <v>L</v>
      </c>
      <c r="D264" t="str">
        <f>customer_bikes__3[[#This Row],[COLOR]]</f>
        <v>Noir Mat/ Gris</v>
      </c>
      <c r="E264" t="str">
        <f>customer_bikes__3[[#This Row],[CONTRACT_TYPE]]</f>
        <v>stolen</v>
      </c>
      <c r="F264" t="str">
        <f>customer_bikes__3[[#This Row],[CONTRACT_START]]</f>
        <v>2021-06-30</v>
      </c>
      <c r="G264" t="str">
        <f>customer_bikes__3[[#This Row],[CONTRACT_END]]</f>
        <v>2024-05-18</v>
      </c>
      <c r="H264" t="str">
        <f>customer_bikes__3[[#This Row],[ESTIMATED_DELIVERY_DATE]]</f>
        <v>NULL</v>
      </c>
      <c r="I264" t="str">
        <f>customer_bikes__3[[#This Row],[DELIVERY_DATE]]</f>
        <v>2020-10-28</v>
      </c>
      <c r="J264" t="str">
        <f>customer_bikes__3[[#This Row],[SELLING_DATE]]</f>
        <v>NULL</v>
      </c>
      <c r="K264" t="str">
        <f>customer_bikes__3[[#This Row],[MODEL]]</f>
        <v>eManufaktur 12,9</v>
      </c>
      <c r="L264" t="str">
        <f>customer_bikes__3[[#This Row],[FRAME_REFERENCE]]</f>
        <v>-</v>
      </c>
      <c r="M264" t="str">
        <f>customer_bikes__3[[#This Row],[BIKE_KEY_REFERENCE]]</f>
        <v/>
      </c>
      <c r="N264" t="str">
        <f>customer_bikes__3[[#This Row],[LOCKER_REFERENCE]]</f>
        <v/>
      </c>
      <c r="O264" t="str">
        <f>customer_bikes__3[[#This Row],[PLATE_NUMBER]]</f>
        <v/>
      </c>
      <c r="P264" t="str">
        <f>customer_bikes__3[[#This Row],[BILLING_TYPE]]</f>
        <v>paid</v>
      </c>
      <c r="Q264" t="str">
        <f>customer_bikes__3[[#This Row],[LEASING_PRICE]]</f>
        <v>132</v>
      </c>
      <c r="R264">
        <f>customer_bikes__3[[#This Row],[SOLD_PRICE]]</f>
        <v>0</v>
      </c>
      <c r="S264" t="str">
        <f>customer_bikes__3[[#This Row],[STATUS]]</f>
        <v>OK</v>
      </c>
      <c r="T264" t="str">
        <f>customer_bikes__3[[#This Row],[INSURANCE]]</f>
        <v>N</v>
      </c>
      <c r="U264">
        <f>customer_bikes__3[[#This Row],[INSURANCE_INDIVIDUAL]]</f>
        <v>0</v>
      </c>
      <c r="V264">
        <f>customer_bikes__3[[#This Row],[INSURANCE_CIVIL_RESPONSIBILITY]]</f>
        <v>0</v>
      </c>
      <c r="W264" t="str">
        <f>customer_bikes__3[[#This Row],[INSURANCE_CIVIL_RESPONSIBILITY_CONTRACT]]</f>
        <v>NULL</v>
      </c>
      <c r="X264">
        <f>customer_bikes__3[[#This Row],[BIKE_PRICE]]</f>
        <v>2100.8000000000002</v>
      </c>
      <c r="Y264" t="str">
        <f>customer_bikes__3[[#This Row],[BIKE_BUYING_DATE]]</f>
        <v>2020-06-19</v>
      </c>
      <c r="Z264">
        <f>customer_bikes__3[[#This Row],[BILLING_GROUP]]</f>
        <v>1</v>
      </c>
      <c r="AA264" t="str">
        <f>customer_bikes__3[[#This Row],[GPS_ID]]</f>
        <v/>
      </c>
      <c r="AB264" t="str">
        <f>customer_bikes__3[[#This Row],[LOCALISATION]]</f>
        <v>NULL</v>
      </c>
      <c r="AC264" t="str">
        <f>customer_bikes__3[[#This Row],[COMMENT_BILLING]]</f>
        <v>NULL</v>
      </c>
      <c r="AD264" t="str">
        <f>customer_bikes__3[[#This Row],[ADDRESS]]</f>
        <v>NULL</v>
      </c>
      <c r="AE264" t="str">
        <f>customer_bikes__3[[#This Row],[DISPLAY_GROUP]]</f>
        <v>1generic</v>
      </c>
      <c r="AG264">
        <f>customer_bikes__3[[#This Row],[TYPE]]</f>
        <v>195</v>
      </c>
      <c r="AH264">
        <f>customer_bikes__3[[#This Row],[ID_1]]</f>
        <v>380</v>
      </c>
      <c r="AI264" s="2">
        <f>customer_bikes__3[[#This Row],[HEU_MAJ]]</f>
        <v>44382.351469907408</v>
      </c>
      <c r="AJ264" s="2">
        <f>customer_bikes__3[[#This Row],[HEU_MAJ]]</f>
        <v>44382.351469907408</v>
      </c>
    </row>
    <row r="265" spans="1:36" x14ac:dyDescent="0.25">
      <c r="A265">
        <f>customer_bikes__3[[#This Row],[ID]]</f>
        <v>636</v>
      </c>
      <c r="B265" t="str">
        <f>customer_bikes__3[[#This Row],[FRAME_NUMBER]]</f>
        <v>Axiome-004</v>
      </c>
      <c r="C265" t="str">
        <f>customer_bikes__3[[#This Row],[SIZE]]</f>
        <v>L</v>
      </c>
      <c r="D265" t="str">
        <f>customer_bikes__3[[#This Row],[COLOR]]</f>
        <v>Bleu</v>
      </c>
      <c r="E265" t="str">
        <f>customer_bikes__3[[#This Row],[CONTRACT_TYPE]]</f>
        <v>stolen</v>
      </c>
      <c r="F265" t="str">
        <f>customer_bikes__3[[#This Row],[CONTRACT_START]]</f>
        <v>2021-06-30</v>
      </c>
      <c r="G265" t="str">
        <f>customer_bikes__3[[#This Row],[CONTRACT_END]]</f>
        <v>2024-05-18</v>
      </c>
      <c r="H265" t="str">
        <f>customer_bikes__3[[#This Row],[ESTIMATED_DELIVERY_DATE]]</f>
        <v>0000-00-00</v>
      </c>
      <c r="I265" t="str">
        <f>customer_bikes__3[[#This Row],[DELIVERY_DATE]]</f>
        <v>2021-03-03</v>
      </c>
      <c r="J265" t="str">
        <f>customer_bikes__3[[#This Row],[SELLING_DATE]]</f>
        <v>NULL</v>
      </c>
      <c r="K265" t="str">
        <f>customer_bikes__3[[#This Row],[MODEL]]</f>
        <v>eTouring 8,8</v>
      </c>
      <c r="L265" t="str">
        <f>customer_bikes__3[[#This Row],[FRAME_REFERENCE]]</f>
        <v>20ETOUR8810861</v>
      </c>
      <c r="M265" t="str">
        <f>customer_bikes__3[[#This Row],[BIKE_KEY_REFERENCE]]</f>
        <v>413665</v>
      </c>
      <c r="N265" t="str">
        <f>customer_bikes__3[[#This Row],[LOCKER_REFERENCE]]</f>
        <v>1842V</v>
      </c>
      <c r="O265" t="str">
        <f>customer_bikes__3[[#This Row],[PLATE_NUMBER]]</f>
        <v/>
      </c>
      <c r="P265" t="str">
        <f>customer_bikes__3[[#This Row],[BILLING_TYPE]]</f>
        <v>paid</v>
      </c>
      <c r="Q265" t="str">
        <f>customer_bikes__3[[#This Row],[LEASING_PRICE]]</f>
        <v>109</v>
      </c>
      <c r="R265">
        <f>customer_bikes__3[[#This Row],[SOLD_PRICE]]</f>
        <v>0</v>
      </c>
      <c r="S265" t="str">
        <f>customer_bikes__3[[#This Row],[STATUS]]</f>
        <v>OK</v>
      </c>
      <c r="T265" t="str">
        <f>customer_bikes__3[[#This Row],[INSURANCE]]</f>
        <v>N</v>
      </c>
      <c r="U265">
        <f>customer_bikes__3[[#This Row],[INSURANCE_INDIVIDUAL]]</f>
        <v>0</v>
      </c>
      <c r="V265">
        <f>customer_bikes__3[[#This Row],[INSURANCE_CIVIL_RESPONSIBILITY]]</f>
        <v>0</v>
      </c>
      <c r="W265" t="str">
        <f>customer_bikes__3[[#This Row],[INSURANCE_CIVIL_RESPONSIBILITY_CONTRACT]]</f>
        <v>NULL</v>
      </c>
      <c r="X265">
        <f>customer_bikes__3[[#This Row],[BIKE_PRICE]]</f>
        <v>1652</v>
      </c>
      <c r="Y265" t="str">
        <f>customer_bikes__3[[#This Row],[BIKE_BUYING_DATE]]</f>
        <v>2020-09-30</v>
      </c>
      <c r="Z265">
        <f>customer_bikes__3[[#This Row],[BILLING_GROUP]]</f>
        <v>1</v>
      </c>
      <c r="AA265" t="str">
        <f>customer_bikes__3[[#This Row],[GPS_ID]]</f>
        <v/>
      </c>
      <c r="AB265" t="str">
        <f>customer_bikes__3[[#This Row],[LOCALISATION]]</f>
        <v>NULL</v>
      </c>
      <c r="AC265" t="str">
        <f>customer_bikes__3[[#This Row],[COMMENT_BILLING]]</f>
        <v>NULL</v>
      </c>
      <c r="AD265" t="str">
        <f>customer_bikes__3[[#This Row],[ADDRESS]]</f>
        <v>NULL</v>
      </c>
      <c r="AE265" t="str">
        <f>customer_bikes__3[[#This Row],[DISPLAY_GROUP]]</f>
        <v>1generic</v>
      </c>
      <c r="AG265">
        <f>customer_bikes__3[[#This Row],[TYPE]]</f>
        <v>498</v>
      </c>
      <c r="AH265">
        <f>customer_bikes__3[[#This Row],[ID_1]]</f>
        <v>380</v>
      </c>
      <c r="AI265" s="2">
        <f>customer_bikes__3[[#This Row],[HEU_MAJ]]</f>
        <v>44382.350844907407</v>
      </c>
      <c r="AJ265" s="2">
        <f>customer_bikes__3[[#This Row],[HEU_MAJ]]</f>
        <v>44382.350844907407</v>
      </c>
    </row>
    <row r="266" spans="1:36" x14ac:dyDescent="0.25">
      <c r="A266">
        <f>customer_bikes__3[[#This Row],[ID]]</f>
        <v>122</v>
      </c>
      <c r="B266" t="str">
        <f>customer_bikes__3[[#This Row],[FRAME_NUMBER]]</f>
        <v>Azzana-001</v>
      </c>
      <c r="C266" t="str">
        <f>customer_bikes__3[[#This Row],[SIZE]]</f>
        <v>M</v>
      </c>
      <c r="D266" t="str">
        <f>customer_bikes__3[[#This Row],[COLOR]]</f>
        <v>NULL</v>
      </c>
      <c r="E266" t="str">
        <f>customer_bikes__3[[#This Row],[CONTRACT_TYPE]]</f>
        <v>leasing</v>
      </c>
      <c r="F266" t="str">
        <f>customer_bikes__3[[#This Row],[CONTRACT_START]]</f>
        <v>2020-04-27</v>
      </c>
      <c r="G266" t="str">
        <f>customer_bikes__3[[#This Row],[CONTRACT_END]]</f>
        <v>2023-04-27</v>
      </c>
      <c r="H266" t="str">
        <f>customer_bikes__3[[#This Row],[ESTIMATED_DELIVERY_DATE]]</f>
        <v>NULL</v>
      </c>
      <c r="I266" t="str">
        <f>customer_bikes__3[[#This Row],[DELIVERY_DATE]]</f>
        <v>NULL</v>
      </c>
      <c r="J266" t="str">
        <f>customer_bikes__3[[#This Row],[SELLING_DATE]]</f>
        <v>NULL</v>
      </c>
      <c r="K266" t="str">
        <f>customer_bikes__3[[#This Row],[MODEL]]</f>
        <v>Conway Xyron 427</v>
      </c>
      <c r="L266" t="str">
        <f>customer_bikes__3[[#This Row],[FRAME_REFERENCE]]</f>
        <v>6 A9J43271</v>
      </c>
      <c r="M266" t="str">
        <f>customer_bikes__3[[#This Row],[BIKE_KEY_REFERENCE]]</f>
        <v>NULL</v>
      </c>
      <c r="N266" t="str">
        <f>customer_bikes__3[[#This Row],[LOCKER_REFERENCE]]</f>
        <v>NULL</v>
      </c>
      <c r="O266" t="str">
        <f>customer_bikes__3[[#This Row],[PLATE_NUMBER]]</f>
        <v>NULL</v>
      </c>
      <c r="P266" t="str">
        <f>customer_bikes__3[[#This Row],[BILLING_TYPE]]</f>
        <v>monthly</v>
      </c>
      <c r="Q266" t="str">
        <f>customer_bikes__3[[#This Row],[LEASING_PRICE]]</f>
        <v>125</v>
      </c>
      <c r="R266">
        <f>customer_bikes__3[[#This Row],[SOLD_PRICE]]</f>
        <v>0</v>
      </c>
      <c r="S266" t="str">
        <f>customer_bikes__3[[#This Row],[STATUS]]</f>
        <v>OK</v>
      </c>
      <c r="T266" t="str">
        <f>customer_bikes__3[[#This Row],[INSURANCE]]</f>
        <v>Y</v>
      </c>
      <c r="U266">
        <f>customer_bikes__3[[#This Row],[INSURANCE_INDIVIDUAL]]</f>
        <v>0</v>
      </c>
      <c r="V266">
        <f>customer_bikes__3[[#This Row],[INSURANCE_CIVIL_RESPONSIBILITY]]</f>
        <v>0</v>
      </c>
      <c r="W266" t="str">
        <f>customer_bikes__3[[#This Row],[INSURANCE_CIVIL_RESPONSIBILITY_CONTRACT]]</f>
        <v>NULL</v>
      </c>
      <c r="X266">
        <f>customer_bikes__3[[#This Row],[BIKE_PRICE]]</f>
        <v>2662.4</v>
      </c>
      <c r="Y266" t="str">
        <f>customer_bikes__3[[#This Row],[BIKE_BUYING_DATE]]</f>
        <v>2020-04-10</v>
      </c>
      <c r="Z266">
        <f>customer_bikes__3[[#This Row],[BILLING_GROUP]]</f>
        <v>1</v>
      </c>
      <c r="AA266" t="str">
        <f>customer_bikes__3[[#This Row],[GPS_ID]]</f>
        <v>NULL</v>
      </c>
      <c r="AB266" t="str">
        <f>customer_bikes__3[[#This Row],[LOCALISATION]]</f>
        <v>NULL</v>
      </c>
      <c r="AC266" t="str">
        <f>customer_bikes__3[[#This Row],[COMMENT_BILLING]]</f>
        <v>NULL</v>
      </c>
      <c r="AD266" t="str">
        <f>customer_bikes__3[[#This Row],[ADDRESS]]</f>
        <v>NULL</v>
      </c>
      <c r="AE266" t="str">
        <f>customer_bikes__3[[#This Row],[DISPLAY_GROUP]]</f>
        <v>1generic</v>
      </c>
      <c r="AG266">
        <f>customer_bikes__3[[#This Row],[TYPE]]</f>
        <v>91</v>
      </c>
      <c r="AH266">
        <f>customer_bikes__3[[#This Row],[ID_1]]</f>
        <v>34</v>
      </c>
      <c r="AI266" s="2">
        <f>customer_bikes__3[[#This Row],[HEU_MAJ]]</f>
        <v>44117.52103009259</v>
      </c>
      <c r="AJ266" s="2">
        <f>customer_bikes__3[[#This Row],[HEU_MAJ]]</f>
        <v>44117.52103009259</v>
      </c>
    </row>
    <row r="267" spans="1:36" x14ac:dyDescent="0.25">
      <c r="A267">
        <f>customer_bikes__3[[#This Row],[ID]]</f>
        <v>308</v>
      </c>
      <c r="B267" t="str">
        <f>customer_bikes__3[[#This Row],[FRAME_NUMBER]]</f>
        <v>Azzana-003</v>
      </c>
      <c r="C267" t="str">
        <f>customer_bikes__3[[#This Row],[SIZE]]</f>
        <v>M</v>
      </c>
      <c r="D267" t="str">
        <f>customer_bikes__3[[#This Row],[COLOR]]</f>
        <v>Bleu mat/noir</v>
      </c>
      <c r="E267" t="str">
        <f>customer_bikes__3[[#This Row],[CONTRACT_TYPE]]</f>
        <v>leasing</v>
      </c>
      <c r="F267" t="str">
        <f>customer_bikes__3[[#This Row],[CONTRACT_START]]</f>
        <v>2020-07-20</v>
      </c>
      <c r="G267" t="str">
        <f>customer_bikes__3[[#This Row],[CONTRACT_END]]</f>
        <v>2023-07-20</v>
      </c>
      <c r="H267" t="str">
        <f>customer_bikes__3[[#This Row],[ESTIMATED_DELIVERY_DATE]]</f>
        <v>NULL</v>
      </c>
      <c r="I267" t="str">
        <f>customer_bikes__3[[#This Row],[DELIVERY_DATE]]</f>
        <v>NULL</v>
      </c>
      <c r="J267" t="str">
        <f>customer_bikes__3[[#This Row],[SELLING_DATE]]</f>
        <v>NULL</v>
      </c>
      <c r="K267" t="str">
        <f>customer_bikes__3[[#This Row],[MODEL]]</f>
        <v>Sapric Dry 6</v>
      </c>
      <c r="L267" t="str">
        <f>customer_bikes__3[[#This Row],[FRAME_REFERENCE]]</f>
        <v>SW19K00365A30351</v>
      </c>
      <c r="M267" t="str">
        <f>customer_bikes__3[[#This Row],[BIKE_KEY_REFERENCE]]</f>
        <v>NULL</v>
      </c>
      <c r="N267" t="str">
        <f>customer_bikes__3[[#This Row],[LOCKER_REFERENCE]]</f>
        <v>NULL</v>
      </c>
      <c r="O267" t="str">
        <f>customer_bikes__3[[#This Row],[PLATE_NUMBER]]</f>
        <v>NULL</v>
      </c>
      <c r="P267" t="str">
        <f>customer_bikes__3[[#This Row],[BILLING_TYPE]]</f>
        <v>monthly</v>
      </c>
      <c r="Q267" t="str">
        <f>customer_bikes__3[[#This Row],[LEASING_PRICE]]</f>
        <v>98</v>
      </c>
      <c r="R267">
        <f>customer_bikes__3[[#This Row],[SOLD_PRICE]]</f>
        <v>0</v>
      </c>
      <c r="S267" t="str">
        <f>customer_bikes__3[[#This Row],[STATUS]]</f>
        <v>OK</v>
      </c>
      <c r="T267" t="str">
        <f>customer_bikes__3[[#This Row],[INSURANCE]]</f>
        <v>Y</v>
      </c>
      <c r="U267">
        <f>customer_bikes__3[[#This Row],[INSURANCE_INDIVIDUAL]]</f>
        <v>0</v>
      </c>
      <c r="V267">
        <f>customer_bikes__3[[#This Row],[INSURANCE_CIVIL_RESPONSIBILITY]]</f>
        <v>0</v>
      </c>
      <c r="W267" t="str">
        <f>customer_bikes__3[[#This Row],[INSURANCE_CIVIL_RESPONSIBILITY_CONTRACT]]</f>
        <v>NULL</v>
      </c>
      <c r="X267">
        <f>customer_bikes__3[[#This Row],[BIKE_PRICE]]</f>
        <v>1559.75</v>
      </c>
      <c r="Y267" t="str">
        <f>customer_bikes__3[[#This Row],[BIKE_BUYING_DATE]]</f>
        <v>2020-06-19</v>
      </c>
      <c r="Z267">
        <f>customer_bikes__3[[#This Row],[BILLING_GROUP]]</f>
        <v>1</v>
      </c>
      <c r="AA267" t="str">
        <f>customer_bikes__3[[#This Row],[GPS_ID]]</f>
        <v>NULL</v>
      </c>
      <c r="AB267" t="str">
        <f>customer_bikes__3[[#This Row],[LOCALISATION]]</f>
        <v>NULL</v>
      </c>
      <c r="AC267" t="str">
        <f>customer_bikes__3[[#This Row],[COMMENT_BILLING]]</f>
        <v>NULL</v>
      </c>
      <c r="AD267" t="str">
        <f>customer_bikes__3[[#This Row],[ADDRESS]]</f>
        <v>NULL</v>
      </c>
      <c r="AE267" t="str">
        <f>customer_bikes__3[[#This Row],[DISPLAY_GROUP]]</f>
        <v>1generic</v>
      </c>
      <c r="AG267">
        <f>customer_bikes__3[[#This Row],[TYPE]]</f>
        <v>194</v>
      </c>
      <c r="AH267">
        <f>customer_bikes__3[[#This Row],[ID_1]]</f>
        <v>34</v>
      </c>
      <c r="AI267" s="2">
        <f>customer_bikes__3[[#This Row],[HEU_MAJ]]</f>
        <v>44117.520844907405</v>
      </c>
      <c r="AJ267" s="2">
        <f>customer_bikes__3[[#This Row],[HEU_MAJ]]</f>
        <v>44117.520844907405</v>
      </c>
    </row>
    <row r="268" spans="1:36" x14ac:dyDescent="0.25">
      <c r="A268">
        <f>customer_bikes__3[[#This Row],[ID]]</f>
        <v>329</v>
      </c>
      <c r="B268" t="str">
        <f>customer_bikes__3[[#This Row],[FRAME_NUMBER]]</f>
        <v>Azzana-004</v>
      </c>
      <c r="C268" t="str">
        <f>customer_bikes__3[[#This Row],[SIZE]]</f>
        <v>L</v>
      </c>
      <c r="D268" t="str">
        <f>customer_bikes__3[[#This Row],[COLOR]]</f>
        <v>NULL</v>
      </c>
      <c r="E268" t="str">
        <f>customer_bikes__3[[#This Row],[CONTRACT_TYPE]]</f>
        <v>leasing</v>
      </c>
      <c r="F268" t="str">
        <f>customer_bikes__3[[#This Row],[CONTRACT_START]]</f>
        <v>2020-07-31</v>
      </c>
      <c r="G268" t="str">
        <f>customer_bikes__3[[#This Row],[CONTRACT_END]]</f>
        <v>2023-07-31</v>
      </c>
      <c r="H268" t="str">
        <f>customer_bikes__3[[#This Row],[ESTIMATED_DELIVERY_DATE]]</f>
        <v>NULL</v>
      </c>
      <c r="I268" t="str">
        <f>customer_bikes__3[[#This Row],[DELIVERY_DATE]]</f>
        <v>2020-07-22</v>
      </c>
      <c r="J268" t="str">
        <f>customer_bikes__3[[#This Row],[SELLING_DATE]]</f>
        <v>NULL</v>
      </c>
      <c r="K268" t="str">
        <f>customer_bikes__3[[#This Row],[MODEL]]</f>
        <v>Ets 400</v>
      </c>
      <c r="L268" t="str">
        <f>customer_bikes__3[[#This Row],[FRAME_REFERENCE]]</f>
        <v>CROSS D9A00397</v>
      </c>
      <c r="M268" t="str">
        <f>customer_bikes__3[[#This Row],[BIKE_KEY_REFERENCE]]</f>
        <v>NULL</v>
      </c>
      <c r="N268" t="str">
        <f>customer_bikes__3[[#This Row],[LOCKER_REFERENCE]]</f>
        <v>-</v>
      </c>
      <c r="O268" t="str">
        <f>customer_bikes__3[[#This Row],[PLATE_NUMBER]]</f>
        <v>NULL</v>
      </c>
      <c r="P268" t="str">
        <f>customer_bikes__3[[#This Row],[BILLING_TYPE]]</f>
        <v>monthly</v>
      </c>
      <c r="Q268" t="str">
        <f>customer_bikes__3[[#This Row],[LEASING_PRICE]]</f>
        <v>98</v>
      </c>
      <c r="R268">
        <f>customer_bikes__3[[#This Row],[SOLD_PRICE]]</f>
        <v>0</v>
      </c>
      <c r="S268" t="str">
        <f>customer_bikes__3[[#This Row],[STATUS]]</f>
        <v>OK</v>
      </c>
      <c r="T268" t="str">
        <f>customer_bikes__3[[#This Row],[INSURANCE]]</f>
        <v>Y</v>
      </c>
      <c r="U268">
        <f>customer_bikes__3[[#This Row],[INSURANCE_INDIVIDUAL]]</f>
        <v>0</v>
      </c>
      <c r="V268">
        <f>customer_bikes__3[[#This Row],[INSURANCE_CIVIL_RESPONSIBILITY]]</f>
        <v>0</v>
      </c>
      <c r="W268" t="str">
        <f>customer_bikes__3[[#This Row],[INSURANCE_CIVIL_RESPONSIBILITY_CONTRACT]]</f>
        <v>NULL</v>
      </c>
      <c r="X268">
        <f>customer_bikes__3[[#This Row],[BIKE_PRICE]]</f>
        <v>1562.4</v>
      </c>
      <c r="Y268" t="str">
        <f>customer_bikes__3[[#This Row],[BIKE_BUYING_DATE]]</f>
        <v>2020-07-15</v>
      </c>
      <c r="Z268">
        <f>customer_bikes__3[[#This Row],[BILLING_GROUP]]</f>
        <v>1</v>
      </c>
      <c r="AA268" t="str">
        <f>customer_bikes__3[[#This Row],[GPS_ID]]</f>
        <v>NULL</v>
      </c>
      <c r="AB268" t="str">
        <f>customer_bikes__3[[#This Row],[LOCALISATION]]</f>
        <v>NULL</v>
      </c>
      <c r="AC268" t="str">
        <f>customer_bikes__3[[#This Row],[COMMENT_BILLING]]</f>
        <v>NULL</v>
      </c>
      <c r="AD268" t="str">
        <f>customer_bikes__3[[#This Row],[ADDRESS]]</f>
        <v>NULL</v>
      </c>
      <c r="AE268" t="str">
        <f>customer_bikes__3[[#This Row],[DISPLAY_GROUP]]</f>
        <v>1generic</v>
      </c>
      <c r="AG268">
        <f>customer_bikes__3[[#This Row],[TYPE]]</f>
        <v>7</v>
      </c>
      <c r="AH268">
        <f>customer_bikes__3[[#This Row],[ID_1]]</f>
        <v>34</v>
      </c>
      <c r="AI268" s="2">
        <f>customer_bikes__3[[#This Row],[HEU_MAJ]]</f>
        <v>44117.52070601852</v>
      </c>
      <c r="AJ268" s="2">
        <f>customer_bikes__3[[#This Row],[HEU_MAJ]]</f>
        <v>44117.52070601852</v>
      </c>
    </row>
    <row r="269" spans="1:36" x14ac:dyDescent="0.25">
      <c r="A269">
        <f>customer_bikes__3[[#This Row],[ID]]</f>
        <v>330</v>
      </c>
      <c r="B269" t="str">
        <f>customer_bikes__3[[#This Row],[FRAME_NUMBER]]</f>
        <v>Azzana-005</v>
      </c>
      <c r="C269" t="str">
        <f>customer_bikes__3[[#This Row],[SIZE]]</f>
        <v>L</v>
      </c>
      <c r="D269" t="str">
        <f>customer_bikes__3[[#This Row],[COLOR]]</f>
        <v>NULL</v>
      </c>
      <c r="E269" t="str">
        <f>customer_bikes__3[[#This Row],[CONTRACT_TYPE]]</f>
        <v>leasing</v>
      </c>
      <c r="F269" t="str">
        <f>customer_bikes__3[[#This Row],[CONTRACT_START]]</f>
        <v>2020-09-23</v>
      </c>
      <c r="G269" t="str">
        <f>customer_bikes__3[[#This Row],[CONTRACT_END]]</f>
        <v>2023-09-23</v>
      </c>
      <c r="H269" t="str">
        <f>customer_bikes__3[[#This Row],[ESTIMATED_DELIVERY_DATE]]</f>
        <v>NULL</v>
      </c>
      <c r="I269" t="str">
        <f>customer_bikes__3[[#This Row],[DELIVERY_DATE]]</f>
        <v>2020-07-22</v>
      </c>
      <c r="J269" t="str">
        <f>customer_bikes__3[[#This Row],[SELLING_DATE]]</f>
        <v>NULL</v>
      </c>
      <c r="K269" t="str">
        <f>customer_bikes__3[[#This Row],[MODEL]]</f>
        <v>Ets 400</v>
      </c>
      <c r="L269" t="str">
        <f>customer_bikes__3[[#This Row],[FRAME_REFERENCE]]</f>
        <v>CROSS D9A00544</v>
      </c>
      <c r="M269" t="str">
        <f>customer_bikes__3[[#This Row],[BIKE_KEY_REFERENCE]]</f>
        <v>NULL</v>
      </c>
      <c r="N269" t="str">
        <f>customer_bikes__3[[#This Row],[LOCKER_REFERENCE]]</f>
        <v>contec</v>
      </c>
      <c r="O269" t="str">
        <f>customer_bikes__3[[#This Row],[PLATE_NUMBER]]</f>
        <v>NULL</v>
      </c>
      <c r="P269" t="str">
        <f>customer_bikes__3[[#This Row],[BILLING_TYPE]]</f>
        <v>monthly</v>
      </c>
      <c r="Q269" t="str">
        <f>customer_bikes__3[[#This Row],[LEASING_PRICE]]</f>
        <v>98</v>
      </c>
      <c r="R269">
        <f>customer_bikes__3[[#This Row],[SOLD_PRICE]]</f>
        <v>0</v>
      </c>
      <c r="S269" t="str">
        <f>customer_bikes__3[[#This Row],[STATUS]]</f>
        <v>OK</v>
      </c>
      <c r="T269" t="str">
        <f>customer_bikes__3[[#This Row],[INSURANCE]]</f>
        <v>Y</v>
      </c>
      <c r="U269">
        <f>customer_bikes__3[[#This Row],[INSURANCE_INDIVIDUAL]]</f>
        <v>0</v>
      </c>
      <c r="V269">
        <f>customer_bikes__3[[#This Row],[INSURANCE_CIVIL_RESPONSIBILITY]]</f>
        <v>0</v>
      </c>
      <c r="W269" t="str">
        <f>customer_bikes__3[[#This Row],[INSURANCE_CIVIL_RESPONSIBILITY_CONTRACT]]</f>
        <v>NULL</v>
      </c>
      <c r="X269">
        <f>customer_bikes__3[[#This Row],[BIKE_PRICE]]</f>
        <v>1562.4</v>
      </c>
      <c r="Y269" t="str">
        <f>customer_bikes__3[[#This Row],[BIKE_BUYING_DATE]]</f>
        <v>2020-07-15</v>
      </c>
      <c r="Z269">
        <f>customer_bikes__3[[#This Row],[BILLING_GROUP]]</f>
        <v>1</v>
      </c>
      <c r="AA269" t="str">
        <f>customer_bikes__3[[#This Row],[GPS_ID]]</f>
        <v>NULL</v>
      </c>
      <c r="AB269" t="str">
        <f>customer_bikes__3[[#This Row],[LOCALISATION]]</f>
        <v>NULL</v>
      </c>
      <c r="AC269" t="str">
        <f>customer_bikes__3[[#This Row],[COMMENT_BILLING]]</f>
        <v>NULL</v>
      </c>
      <c r="AD269" t="str">
        <f>customer_bikes__3[[#This Row],[ADDRESS]]</f>
        <v>NULL</v>
      </c>
      <c r="AE269" t="str">
        <f>customer_bikes__3[[#This Row],[DISPLAY_GROUP]]</f>
        <v>1generic</v>
      </c>
      <c r="AG269">
        <f>customer_bikes__3[[#This Row],[TYPE]]</f>
        <v>7</v>
      </c>
      <c r="AH269">
        <f>customer_bikes__3[[#This Row],[ID_1]]</f>
        <v>34</v>
      </c>
      <c r="AI269" s="2">
        <f>customer_bikes__3[[#This Row],[HEU_MAJ]]</f>
        <v>44117.520590277774</v>
      </c>
      <c r="AJ269" s="2">
        <f>customer_bikes__3[[#This Row],[HEU_MAJ]]</f>
        <v>44117.520590277774</v>
      </c>
    </row>
    <row r="270" spans="1:36" x14ac:dyDescent="0.25">
      <c r="A270">
        <f>customer_bikes__3[[#This Row],[ID]]</f>
        <v>376</v>
      </c>
      <c r="B270" t="str">
        <f>customer_bikes__3[[#This Row],[FRAME_NUMBER]]</f>
        <v>Azzana-006</v>
      </c>
      <c r="C270" t="str">
        <f>customer_bikes__3[[#This Row],[SIZE]]</f>
        <v>XS</v>
      </c>
      <c r="D270" t="str">
        <f>customer_bikes__3[[#This Row],[COLOR]]</f>
        <v/>
      </c>
      <c r="E270" t="str">
        <f>customer_bikes__3[[#This Row],[CONTRACT_TYPE]]</f>
        <v>leasing</v>
      </c>
      <c r="F270" t="str">
        <f>customer_bikes__3[[#This Row],[CONTRACT_START]]</f>
        <v>2020-10-03</v>
      </c>
      <c r="G270" t="str">
        <f>customer_bikes__3[[#This Row],[CONTRACT_END]]</f>
        <v>2023-10-03</v>
      </c>
      <c r="H270" t="str">
        <f>customer_bikes__3[[#This Row],[ESTIMATED_DELIVERY_DATE]]</f>
        <v>NULL</v>
      </c>
      <c r="I270" t="str">
        <f>customer_bikes__3[[#This Row],[DELIVERY_DATE]]</f>
        <v>2020-09-22</v>
      </c>
      <c r="J270" t="str">
        <f>customer_bikes__3[[#This Row],[SELLING_DATE]]</f>
        <v>NULL</v>
      </c>
      <c r="K270" t="str">
        <f>customer_bikes__3[[#This Row],[MODEL]]</f>
        <v>Hydric 8</v>
      </c>
      <c r="L270" t="str">
        <f>customer_bikes__3[[#This Row],[FRAME_REFERENCE]]</f>
        <v>K080860789</v>
      </c>
      <c r="M270" t="str">
        <f>customer_bikes__3[[#This Row],[BIKE_KEY_REFERENCE]]</f>
        <v/>
      </c>
      <c r="N270" t="str">
        <f>customer_bikes__3[[#This Row],[LOCKER_REFERENCE]]</f>
        <v>441612</v>
      </c>
      <c r="O270" t="str">
        <f>customer_bikes__3[[#This Row],[PLATE_NUMBER]]</f>
        <v/>
      </c>
      <c r="P270" t="str">
        <f>customer_bikes__3[[#This Row],[BILLING_TYPE]]</f>
        <v>monthly</v>
      </c>
      <c r="Q270" t="str">
        <f>customer_bikes__3[[#This Row],[LEASING_PRICE]]</f>
        <v>100</v>
      </c>
      <c r="R270">
        <f>customer_bikes__3[[#This Row],[SOLD_PRICE]]</f>
        <v>0</v>
      </c>
      <c r="S270" t="str">
        <f>customer_bikes__3[[#This Row],[STATUS]]</f>
        <v>OK</v>
      </c>
      <c r="T270" t="str">
        <f>customer_bikes__3[[#This Row],[INSURANCE]]</f>
        <v>N</v>
      </c>
      <c r="U270">
        <f>customer_bikes__3[[#This Row],[INSURANCE_INDIVIDUAL]]</f>
        <v>0</v>
      </c>
      <c r="V270">
        <f>customer_bikes__3[[#This Row],[INSURANCE_CIVIL_RESPONSIBILITY]]</f>
        <v>0</v>
      </c>
      <c r="W270" t="str">
        <f>customer_bikes__3[[#This Row],[INSURANCE_CIVIL_RESPONSIBILITY_CONTRACT]]</f>
        <v>NULL</v>
      </c>
      <c r="X270">
        <f>customer_bikes__3[[#This Row],[BIKE_PRICE]]</f>
        <v>1620.95</v>
      </c>
      <c r="Y270" t="str">
        <f>customer_bikes__3[[#This Row],[BIKE_BUYING_DATE]]</f>
        <v>2020-09-10</v>
      </c>
      <c r="Z270">
        <f>customer_bikes__3[[#This Row],[BILLING_GROUP]]</f>
        <v>1</v>
      </c>
      <c r="AA270" t="str">
        <f>customer_bikes__3[[#This Row],[GPS_ID]]</f>
        <v/>
      </c>
      <c r="AB270" t="str">
        <f>customer_bikes__3[[#This Row],[LOCALISATION]]</f>
        <v>NULL</v>
      </c>
      <c r="AC270" t="str">
        <f>customer_bikes__3[[#This Row],[COMMENT_BILLING]]</f>
        <v>NULL</v>
      </c>
      <c r="AD270" t="str">
        <f>customer_bikes__3[[#This Row],[ADDRESS]]</f>
        <v>Rue des Salanganes 28 – 1428 Lillois</v>
      </c>
      <c r="AE270" t="str">
        <f>customer_bikes__3[[#This Row],[DISPLAY_GROUP]]</f>
        <v>1generic</v>
      </c>
      <c r="AG270">
        <f>customer_bikes__3[[#This Row],[TYPE]]</f>
        <v>211</v>
      </c>
      <c r="AH270">
        <f>customer_bikes__3[[#This Row],[ID_1]]</f>
        <v>34</v>
      </c>
      <c r="AI270" s="2">
        <f>customer_bikes__3[[#This Row],[HEU_MAJ]]</f>
        <v>44487.42696759259</v>
      </c>
      <c r="AJ270" s="2">
        <f>customer_bikes__3[[#This Row],[HEU_MAJ]]</f>
        <v>44487.42696759259</v>
      </c>
    </row>
    <row r="271" spans="1:36" x14ac:dyDescent="0.25">
      <c r="A271">
        <f>customer_bikes__3[[#This Row],[ID]]</f>
        <v>390</v>
      </c>
      <c r="B271" t="str">
        <f>customer_bikes__3[[#This Row],[FRAME_NUMBER]]</f>
        <v>Azzana-007</v>
      </c>
      <c r="C271" t="str">
        <f>customer_bikes__3[[#This Row],[SIZE]]</f>
        <v>unique</v>
      </c>
      <c r="D271" t="str">
        <f>customer_bikes__3[[#This Row],[COLOR]]</f>
        <v>Bleu</v>
      </c>
      <c r="E271" t="str">
        <f>customer_bikes__3[[#This Row],[CONTRACT_TYPE]]</f>
        <v>leasing</v>
      </c>
      <c r="F271" t="str">
        <f>customer_bikes__3[[#This Row],[CONTRACT_START]]</f>
        <v>2020-10-26</v>
      </c>
      <c r="G271" t="str">
        <f>customer_bikes__3[[#This Row],[CONTRACT_END]]</f>
        <v>2023-10-26</v>
      </c>
      <c r="H271" t="str">
        <f>customer_bikes__3[[#This Row],[ESTIMATED_DELIVERY_DATE]]</f>
        <v>NULL</v>
      </c>
      <c r="I271" t="str">
        <f>customer_bikes__3[[#This Row],[DELIVERY_DATE]]</f>
        <v>2020-10-20</v>
      </c>
      <c r="J271" t="str">
        <f>customer_bikes__3[[#This Row],[SELLING_DATE]]</f>
        <v>NULL</v>
      </c>
      <c r="K271" t="str">
        <f>customer_bikes__3[[#This Row],[MODEL]]</f>
        <v>E folding 7,2</v>
      </c>
      <c r="L271" t="str">
        <f>customer_bikes__3[[#This Row],[FRAME_REFERENCE]]</f>
        <v>205923293</v>
      </c>
      <c r="M271" t="str">
        <f>customer_bikes__3[[#This Row],[BIKE_KEY_REFERENCE]]</f>
        <v/>
      </c>
      <c r="N271" t="str">
        <f>customer_bikes__3[[#This Row],[LOCKER_REFERENCE]]</f>
        <v>contec</v>
      </c>
      <c r="O271" t="str">
        <f>customer_bikes__3[[#This Row],[PLATE_NUMBER]]</f>
        <v/>
      </c>
      <c r="P271" t="str">
        <f>customer_bikes__3[[#This Row],[BILLING_TYPE]]</f>
        <v>monthly</v>
      </c>
      <c r="Q271" t="str">
        <f>customer_bikes__3[[#This Row],[LEASING_PRICE]]</f>
        <v>109</v>
      </c>
      <c r="R271">
        <f>customer_bikes__3[[#This Row],[SOLD_PRICE]]</f>
        <v>0</v>
      </c>
      <c r="S271" t="str">
        <f>customer_bikes__3[[#This Row],[STATUS]]</f>
        <v>OK</v>
      </c>
      <c r="T271" t="str">
        <f>customer_bikes__3[[#This Row],[INSURANCE]]</f>
        <v>N</v>
      </c>
      <c r="U271">
        <f>customer_bikes__3[[#This Row],[INSURANCE_INDIVIDUAL]]</f>
        <v>0</v>
      </c>
      <c r="V271">
        <f>customer_bikes__3[[#This Row],[INSURANCE_CIVIL_RESPONSIBILITY]]</f>
        <v>0</v>
      </c>
      <c r="W271" t="str">
        <f>customer_bikes__3[[#This Row],[INSURANCE_CIVIL_RESPONSIBILITY_CONTRACT]]</f>
        <v>NULL</v>
      </c>
      <c r="X271">
        <f>customer_bikes__3[[#This Row],[BIKE_PRICE]]</f>
        <v>1712</v>
      </c>
      <c r="Y271" t="str">
        <f>customer_bikes__3[[#This Row],[BIKE_BUYING_DATE]]</f>
        <v>2020-10-20</v>
      </c>
      <c r="Z271">
        <f>customer_bikes__3[[#This Row],[BILLING_GROUP]]</f>
        <v>1</v>
      </c>
      <c r="AA271" t="str">
        <f>customer_bikes__3[[#This Row],[GPS_ID]]</f>
        <v/>
      </c>
      <c r="AB271" t="str">
        <f>customer_bikes__3[[#This Row],[LOCALISATION]]</f>
        <v>NULL</v>
      </c>
      <c r="AC271" t="str">
        <f>customer_bikes__3[[#This Row],[COMMENT_BILLING]]</f>
        <v>NULL</v>
      </c>
      <c r="AD271" t="str">
        <f>customer_bikes__3[[#This Row],[ADDRESS]]</f>
        <v>Clos du champ de Coquiane 12, 7580 Petit-Enghien</v>
      </c>
      <c r="AE271" t="str">
        <f>customer_bikes__3[[#This Row],[DISPLAY_GROUP]]</f>
        <v>1generic</v>
      </c>
      <c r="AG271">
        <f>customer_bikes__3[[#This Row],[TYPE]]</f>
        <v>224</v>
      </c>
      <c r="AH271">
        <f>customer_bikes__3[[#This Row],[ID_1]]</f>
        <v>34</v>
      </c>
      <c r="AI271" s="2">
        <f>customer_bikes__3[[#This Row],[HEU_MAJ]]</f>
        <v>44487.430486111109</v>
      </c>
      <c r="AJ271" s="2">
        <f>customer_bikes__3[[#This Row],[HEU_MAJ]]</f>
        <v>44487.430486111109</v>
      </c>
    </row>
    <row r="272" spans="1:36" x14ac:dyDescent="0.25">
      <c r="A272">
        <f>customer_bikes__3[[#This Row],[ID]]</f>
        <v>397</v>
      </c>
      <c r="B272" t="str">
        <f>customer_bikes__3[[#This Row],[FRAME_NUMBER]]</f>
        <v>Azzana-008</v>
      </c>
      <c r="C272" t="str">
        <f>customer_bikes__3[[#This Row],[SIZE]]</f>
        <v>-</v>
      </c>
      <c r="D272" t="str">
        <f>customer_bikes__3[[#This Row],[COLOR]]</f>
        <v>NULL</v>
      </c>
      <c r="E272" t="str">
        <f>customer_bikes__3[[#This Row],[CONTRACT_TYPE]]</f>
        <v>leasing</v>
      </c>
      <c r="F272" t="str">
        <f>customer_bikes__3[[#This Row],[CONTRACT_START]]</f>
        <v>2021-02-04</v>
      </c>
      <c r="G272" t="str">
        <f>customer_bikes__3[[#This Row],[CONTRACT_END]]</f>
        <v>2024-02-04</v>
      </c>
      <c r="H272" t="str">
        <f>customer_bikes__3[[#This Row],[ESTIMATED_DELIVERY_DATE]]</f>
        <v>2021-02-01</v>
      </c>
      <c r="I272" t="str">
        <f>customer_bikes__3[[#This Row],[DELIVERY_DATE]]</f>
        <v>2021-02-04</v>
      </c>
      <c r="J272" t="str">
        <f>customer_bikes__3[[#This Row],[SELLING_DATE]]</f>
        <v>NULL</v>
      </c>
      <c r="K272" t="str">
        <f>customer_bikes__3[[#This Row],[MODEL]]</f>
        <v>Modular Bike Hybrid</v>
      </c>
      <c r="L272" t="str">
        <f>customer_bikes__3[[#This Row],[FRAME_REFERENCE]]</f>
        <v>TBC</v>
      </c>
      <c r="M272" t="str">
        <f>customer_bikes__3[[#This Row],[BIKE_KEY_REFERENCE]]</f>
        <v>NULL</v>
      </c>
      <c r="N272" t="str">
        <f>customer_bikes__3[[#This Row],[LOCKER_REFERENCE]]</f>
        <v>NULL</v>
      </c>
      <c r="O272" t="str">
        <f>customer_bikes__3[[#This Row],[PLATE_NUMBER]]</f>
        <v>NULL</v>
      </c>
      <c r="P272" t="str">
        <f>customer_bikes__3[[#This Row],[BILLING_TYPE]]</f>
        <v>monthly</v>
      </c>
      <c r="Q272" t="str">
        <f>customer_bikes__3[[#This Row],[LEASING_PRICE]]</f>
        <v>80</v>
      </c>
      <c r="R272">
        <f>customer_bikes__3[[#This Row],[SOLD_PRICE]]</f>
        <v>0</v>
      </c>
      <c r="S272" t="str">
        <f>customer_bikes__3[[#This Row],[STATUS]]</f>
        <v>OK</v>
      </c>
      <c r="T272" t="str">
        <f>customer_bikes__3[[#This Row],[INSURANCE]]</f>
        <v>Y</v>
      </c>
      <c r="U272">
        <f>customer_bikes__3[[#This Row],[INSURANCE_INDIVIDUAL]]</f>
        <v>0</v>
      </c>
      <c r="V272">
        <f>customer_bikes__3[[#This Row],[INSURANCE_CIVIL_RESPONSIBILITY]]</f>
        <v>0</v>
      </c>
      <c r="W272" t="str">
        <f>customer_bikes__3[[#This Row],[INSURANCE_CIVIL_RESPONSIBILITY_CONTRACT]]</f>
        <v>NULL</v>
      </c>
      <c r="X272">
        <f>customer_bikes__3[[#This Row],[BIKE_PRICE]]</f>
        <v>1139.0899999999999</v>
      </c>
      <c r="Y272" t="str">
        <f>customer_bikes__3[[#This Row],[BIKE_BUYING_DATE]]</f>
        <v>2020-10-28</v>
      </c>
      <c r="Z272">
        <f>customer_bikes__3[[#This Row],[BILLING_GROUP]]</f>
        <v>1</v>
      </c>
      <c r="AA272" t="str">
        <f>customer_bikes__3[[#This Row],[GPS_ID]]</f>
        <v>NULL</v>
      </c>
      <c r="AB272" t="str">
        <f>customer_bikes__3[[#This Row],[LOCALISATION]]</f>
        <v>NULL</v>
      </c>
      <c r="AC272" t="str">
        <f>customer_bikes__3[[#This Row],[COMMENT_BILLING]]</f>
        <v>NULL</v>
      </c>
      <c r="AD272" t="str">
        <f>customer_bikes__3[[#This Row],[ADDRESS]]</f>
        <v>NULL</v>
      </c>
      <c r="AE272" t="str">
        <f>customer_bikes__3[[#This Row],[DISPLAY_GROUP]]</f>
        <v>1generic</v>
      </c>
      <c r="AG272">
        <f>customer_bikes__3[[#This Row],[TYPE]]</f>
        <v>134</v>
      </c>
      <c r="AH272">
        <f>customer_bikes__3[[#This Row],[ID_1]]</f>
        <v>34</v>
      </c>
      <c r="AI272" s="2">
        <f>customer_bikes__3[[#This Row],[HEU_MAJ]]</f>
        <v>44230.967673611114</v>
      </c>
      <c r="AJ272" s="2">
        <f>customer_bikes__3[[#This Row],[HEU_MAJ]]</f>
        <v>44230.967673611114</v>
      </c>
    </row>
    <row r="273" spans="1:36" x14ac:dyDescent="0.25">
      <c r="A273">
        <f>customer_bikes__3[[#This Row],[ID]]</f>
        <v>405</v>
      </c>
      <c r="B273" t="str">
        <f>customer_bikes__3[[#This Row],[FRAME_NUMBER]]</f>
        <v>Azzana-009</v>
      </c>
      <c r="C273" t="str">
        <f>customer_bikes__3[[#This Row],[SIZE]]</f>
        <v>unique</v>
      </c>
      <c r="D273" t="str">
        <f>customer_bikes__3[[#This Row],[COLOR]]</f>
        <v/>
      </c>
      <c r="E273" t="str">
        <f>customer_bikes__3[[#This Row],[CONTRACT_TYPE]]</f>
        <v>leasing</v>
      </c>
      <c r="F273" t="str">
        <f>customer_bikes__3[[#This Row],[CONTRACT_START]]</f>
        <v>2021-05-18</v>
      </c>
      <c r="G273" t="str">
        <f>customer_bikes__3[[#This Row],[CONTRACT_END]]</f>
        <v>2024-05-18</v>
      </c>
      <c r="H273" t="str">
        <f>customer_bikes__3[[#This Row],[ESTIMATED_DELIVERY_DATE]]</f>
        <v>2021-05-14</v>
      </c>
      <c r="I273" t="str">
        <f>customer_bikes__3[[#This Row],[DELIVERY_DATE]]</f>
        <v>2021-05-17</v>
      </c>
      <c r="J273" t="str">
        <f>customer_bikes__3[[#This Row],[SELLING_DATE]]</f>
        <v>NULL</v>
      </c>
      <c r="K273" t="str">
        <f>customer_bikes__3[[#This Row],[MODEL]]</f>
        <v>Modular Bike Low Step</v>
      </c>
      <c r="L273" t="str">
        <f>customer_bikes__3[[#This Row],[FRAME_REFERENCE]]</f>
        <v>-</v>
      </c>
      <c r="M273" t="str">
        <f>customer_bikes__3[[#This Row],[BIKE_KEY_REFERENCE]]</f>
        <v/>
      </c>
      <c r="N273" t="str">
        <f>customer_bikes__3[[#This Row],[LOCKER_REFERENCE]]</f>
        <v>-</v>
      </c>
      <c r="O273" t="str">
        <f>customer_bikes__3[[#This Row],[PLATE_NUMBER]]</f>
        <v/>
      </c>
      <c r="P273" t="str">
        <f>customer_bikes__3[[#This Row],[BILLING_TYPE]]</f>
        <v>monthly</v>
      </c>
      <c r="Q273" t="str">
        <f>customer_bikes__3[[#This Row],[LEASING_PRICE]]</f>
        <v>88</v>
      </c>
      <c r="R273">
        <f>customer_bikes__3[[#This Row],[SOLD_PRICE]]</f>
        <v>0</v>
      </c>
      <c r="S273" t="str">
        <f>customer_bikes__3[[#This Row],[STATUS]]</f>
        <v>OK</v>
      </c>
      <c r="T273" t="str">
        <f>customer_bikes__3[[#This Row],[INSURANCE]]</f>
        <v>Y</v>
      </c>
      <c r="U273">
        <f>customer_bikes__3[[#This Row],[INSURANCE_INDIVIDUAL]]</f>
        <v>0</v>
      </c>
      <c r="V273">
        <f>customer_bikes__3[[#This Row],[INSURANCE_CIVIL_RESPONSIBILITY]]</f>
        <v>0</v>
      </c>
      <c r="W273" t="str">
        <f>customer_bikes__3[[#This Row],[INSURANCE_CIVIL_RESPONSIBILITY_CONTRACT]]</f>
        <v>NULL</v>
      </c>
      <c r="X273">
        <f>customer_bikes__3[[#This Row],[BIKE_PRICE]]</f>
        <v>1298.76</v>
      </c>
      <c r="Y273" t="str">
        <f>customer_bikes__3[[#This Row],[BIKE_BUYING_DATE]]</f>
        <v>2020-11-27</v>
      </c>
      <c r="Z273">
        <f>customer_bikes__3[[#This Row],[BILLING_GROUP]]</f>
        <v>1</v>
      </c>
      <c r="AA273" t="str">
        <f>customer_bikes__3[[#This Row],[GPS_ID]]</f>
        <v/>
      </c>
      <c r="AB273" t="str">
        <f>customer_bikes__3[[#This Row],[LOCALISATION]]</f>
        <v>NULL</v>
      </c>
      <c r="AC273" t="str">
        <f>customer_bikes__3[[#This Row],[COMMENT_BILLING]]</f>
        <v>NULL</v>
      </c>
      <c r="AD273" t="str">
        <f>customer_bikes__3[[#This Row],[ADDRESS]]</f>
        <v>Avenue Paul Deschanel 53, 1030 Schaerbeek</v>
      </c>
      <c r="AE273" t="str">
        <f>customer_bikes__3[[#This Row],[DISPLAY_GROUP]]</f>
        <v>1generic</v>
      </c>
      <c r="AG273">
        <f>customer_bikes__3[[#This Row],[TYPE]]</f>
        <v>135</v>
      </c>
      <c r="AH273">
        <f>customer_bikes__3[[#This Row],[ID_1]]</f>
        <v>34</v>
      </c>
      <c r="AI273" s="2">
        <f>customer_bikes__3[[#This Row],[HEU_MAJ]]</f>
        <v>44523.668877314813</v>
      </c>
      <c r="AJ273" s="2">
        <f>customer_bikes__3[[#This Row],[HEU_MAJ]]</f>
        <v>44523.668877314813</v>
      </c>
    </row>
    <row r="274" spans="1:36" x14ac:dyDescent="0.25">
      <c r="A274">
        <f>customer_bikes__3[[#This Row],[ID]]</f>
        <v>407</v>
      </c>
      <c r="B274" t="str">
        <f>customer_bikes__3[[#This Row],[FRAME_NUMBER]]</f>
        <v>Azzana-010</v>
      </c>
      <c r="C274" t="str">
        <f>customer_bikes__3[[#This Row],[SIZE]]</f>
        <v>L</v>
      </c>
      <c r="D274" t="str">
        <f>customer_bikes__3[[#This Row],[COLOR]]</f>
        <v>NULL</v>
      </c>
      <c r="E274" t="str">
        <f>customer_bikes__3[[#This Row],[CONTRACT_TYPE]]</f>
        <v>leasing</v>
      </c>
      <c r="F274" t="str">
        <f>customer_bikes__3[[#This Row],[CONTRACT_START]]</f>
        <v>2021-04-02</v>
      </c>
      <c r="G274" t="str">
        <f>customer_bikes__3[[#This Row],[CONTRACT_END]]</f>
        <v>2024-04-02</v>
      </c>
      <c r="H274" t="str">
        <f>customer_bikes__3[[#This Row],[ESTIMATED_DELIVERY_DATE]]</f>
        <v>2021-04-07</v>
      </c>
      <c r="I274" t="str">
        <f>customer_bikes__3[[#This Row],[DELIVERY_DATE]]</f>
        <v>NULL</v>
      </c>
      <c r="J274" t="str">
        <f>customer_bikes__3[[#This Row],[SELLING_DATE]]</f>
        <v>NULL</v>
      </c>
      <c r="K274" t="str">
        <f>customer_bikes__3[[#This Row],[MODEL]]</f>
        <v>GRV 1200 Carbon</v>
      </c>
      <c r="L274" t="str">
        <f>customer_bikes__3[[#This Row],[FRAME_REFERENCE]]</f>
        <v>-</v>
      </c>
      <c r="M274" t="str">
        <f>customer_bikes__3[[#This Row],[BIKE_KEY_REFERENCE]]</f>
        <v>NULL</v>
      </c>
      <c r="N274" t="str">
        <f>customer_bikes__3[[#This Row],[LOCKER_REFERENCE]]</f>
        <v>-</v>
      </c>
      <c r="O274" t="str">
        <f>customer_bikes__3[[#This Row],[PLATE_NUMBER]]</f>
        <v>NULL</v>
      </c>
      <c r="P274" t="str">
        <f>customer_bikes__3[[#This Row],[BILLING_TYPE]]</f>
        <v>monthly</v>
      </c>
      <c r="Q274" t="str">
        <f>customer_bikes__3[[#This Row],[LEASING_PRICE]]</f>
        <v>100</v>
      </c>
      <c r="R274">
        <f>customer_bikes__3[[#This Row],[SOLD_PRICE]]</f>
        <v>0</v>
      </c>
      <c r="S274" t="str">
        <f>customer_bikes__3[[#This Row],[STATUS]]</f>
        <v>OK</v>
      </c>
      <c r="T274" t="str">
        <f>customer_bikes__3[[#This Row],[INSURANCE]]</f>
        <v>Y</v>
      </c>
      <c r="U274">
        <f>customer_bikes__3[[#This Row],[INSURANCE_INDIVIDUAL]]</f>
        <v>0</v>
      </c>
      <c r="V274">
        <f>customer_bikes__3[[#This Row],[INSURANCE_CIVIL_RESPONSIBILITY]]</f>
        <v>0</v>
      </c>
      <c r="W274" t="str">
        <f>customer_bikes__3[[#This Row],[INSURANCE_CIVIL_RESPONSIBILITY_CONTRACT]]</f>
        <v>NULL</v>
      </c>
      <c r="X274">
        <f>customer_bikes__3[[#This Row],[BIKE_PRICE]]</f>
        <v>1730.2</v>
      </c>
      <c r="Y274" t="str">
        <f>customer_bikes__3[[#This Row],[BIKE_BUYING_DATE]]</f>
        <v>2020-11-18</v>
      </c>
      <c r="Z274">
        <f>customer_bikes__3[[#This Row],[BILLING_GROUP]]</f>
        <v>1</v>
      </c>
      <c r="AA274" t="str">
        <f>customer_bikes__3[[#This Row],[GPS_ID]]</f>
        <v>NULL</v>
      </c>
      <c r="AB274" t="str">
        <f>customer_bikes__3[[#This Row],[LOCALISATION]]</f>
        <v>NULL</v>
      </c>
      <c r="AC274" t="str">
        <f>customer_bikes__3[[#This Row],[COMMENT_BILLING]]</f>
        <v>NULL</v>
      </c>
      <c r="AD274" t="str">
        <f>customer_bikes__3[[#This Row],[ADDRESS]]</f>
        <v>NULL</v>
      </c>
      <c r="AE274" t="str">
        <f>customer_bikes__3[[#This Row],[DISPLAY_GROUP]]</f>
        <v>1generic</v>
      </c>
      <c r="AG274">
        <f>customer_bikes__3[[#This Row],[TYPE]]</f>
        <v>363</v>
      </c>
      <c r="AH274">
        <f>customer_bikes__3[[#This Row],[ID_1]]</f>
        <v>34</v>
      </c>
      <c r="AI274" s="2">
        <f>customer_bikes__3[[#This Row],[HEU_MAJ]]</f>
        <v>44291.472442129627</v>
      </c>
      <c r="AJ274" s="2">
        <f>customer_bikes__3[[#This Row],[HEU_MAJ]]</f>
        <v>44291.472442129627</v>
      </c>
    </row>
    <row r="275" spans="1:36" x14ac:dyDescent="0.25">
      <c r="A275">
        <f>customer_bikes__3[[#This Row],[ID]]</f>
        <v>439</v>
      </c>
      <c r="B275" t="str">
        <f>customer_bikes__3[[#This Row],[FRAME_NUMBER]]</f>
        <v>Azzana-011</v>
      </c>
      <c r="C275" t="str">
        <f>customer_bikes__3[[#This Row],[SIZE]]</f>
        <v>unique</v>
      </c>
      <c r="D275" t="str">
        <f>customer_bikes__3[[#This Row],[COLOR]]</f>
        <v>-</v>
      </c>
      <c r="E275" t="str">
        <f>customer_bikes__3[[#This Row],[CONTRACT_TYPE]]</f>
        <v>leasing</v>
      </c>
      <c r="F275" t="str">
        <f>customer_bikes__3[[#This Row],[CONTRACT_START]]</f>
        <v>2021-03-12</v>
      </c>
      <c r="G275" t="str">
        <f>customer_bikes__3[[#This Row],[CONTRACT_END]]</f>
        <v>2024-03-12</v>
      </c>
      <c r="H275" t="str">
        <f>customer_bikes__3[[#This Row],[ESTIMATED_DELIVERY_DATE]]</f>
        <v>2021-03-20</v>
      </c>
      <c r="I275" t="str">
        <f>customer_bikes__3[[#This Row],[DELIVERY_DATE]]</f>
        <v>2021-02-17</v>
      </c>
      <c r="J275" t="str">
        <f>customer_bikes__3[[#This Row],[SELLING_DATE]]</f>
        <v>NULL</v>
      </c>
      <c r="K275" t="str">
        <f>customer_bikes__3[[#This Row],[MODEL]]</f>
        <v>Folding Bike Power</v>
      </c>
      <c r="L275" t="str">
        <f>customer_bikes__3[[#This Row],[FRAME_REFERENCE]]</f>
        <v>-</v>
      </c>
      <c r="M275" t="str">
        <f>customer_bikes__3[[#This Row],[BIKE_KEY_REFERENCE]]</f>
        <v/>
      </c>
      <c r="N275" t="str">
        <f>customer_bikes__3[[#This Row],[LOCKER_REFERENCE]]</f>
        <v>-</v>
      </c>
      <c r="O275" t="str">
        <f>customer_bikes__3[[#This Row],[PLATE_NUMBER]]</f>
        <v/>
      </c>
      <c r="P275" t="str">
        <f>customer_bikes__3[[#This Row],[BILLING_TYPE]]</f>
        <v>monthly</v>
      </c>
      <c r="Q275" t="str">
        <f>customer_bikes__3[[#This Row],[LEASING_PRICE]]</f>
        <v>97</v>
      </c>
      <c r="R275">
        <f>customer_bikes__3[[#This Row],[SOLD_PRICE]]</f>
        <v>0</v>
      </c>
      <c r="S275" t="str">
        <f>customer_bikes__3[[#This Row],[STATUS]]</f>
        <v>OK</v>
      </c>
      <c r="T275" t="str">
        <f>customer_bikes__3[[#This Row],[INSURANCE]]</f>
        <v>N</v>
      </c>
      <c r="U275">
        <f>customer_bikes__3[[#This Row],[INSURANCE_INDIVIDUAL]]</f>
        <v>0</v>
      </c>
      <c r="V275">
        <f>customer_bikes__3[[#This Row],[INSURANCE_CIVIL_RESPONSIBILITY]]</f>
        <v>0</v>
      </c>
      <c r="W275" t="str">
        <f>customer_bikes__3[[#This Row],[INSURANCE_CIVIL_RESPONSIBILITY_CONTRACT]]</f>
        <v>NULL</v>
      </c>
      <c r="X275">
        <f>customer_bikes__3[[#This Row],[BIKE_PRICE]]</f>
        <v>1504.13</v>
      </c>
      <c r="Y275" t="str">
        <f>customer_bikes__3[[#This Row],[BIKE_BUYING_DATE]]</f>
        <v>2021-02-17</v>
      </c>
      <c r="Z275">
        <f>customer_bikes__3[[#This Row],[BILLING_GROUP]]</f>
        <v>1</v>
      </c>
      <c r="AA275" t="str">
        <f>customer_bikes__3[[#This Row],[GPS_ID]]</f>
        <v/>
      </c>
      <c r="AB275" t="str">
        <f>customer_bikes__3[[#This Row],[LOCALISATION]]</f>
        <v>NULL</v>
      </c>
      <c r="AC275" t="str">
        <f>customer_bikes__3[[#This Row],[COMMENT_BILLING]]</f>
        <v>NULL</v>
      </c>
      <c r="AD275" t="str">
        <f>customer_bikes__3[[#This Row],[ADDRESS]]</f>
        <v>Avenue Frans Van Kalken 18, 1070 Anderlecht</v>
      </c>
      <c r="AE275" t="str">
        <f>customer_bikes__3[[#This Row],[DISPLAY_GROUP]]</f>
        <v>1generic</v>
      </c>
      <c r="AG275">
        <f>customer_bikes__3[[#This Row],[TYPE]]</f>
        <v>132</v>
      </c>
      <c r="AH275">
        <f>customer_bikes__3[[#This Row],[ID_1]]</f>
        <v>34</v>
      </c>
      <c r="AI275" s="2">
        <f>customer_bikes__3[[#This Row],[HEU_MAJ]]</f>
        <v>44468.663460648146</v>
      </c>
      <c r="AJ275" s="2">
        <f>customer_bikes__3[[#This Row],[HEU_MAJ]]</f>
        <v>44468.663460648146</v>
      </c>
    </row>
    <row r="276" spans="1:36" x14ac:dyDescent="0.25">
      <c r="A276">
        <f>customer_bikes__3[[#This Row],[ID]]</f>
        <v>637</v>
      </c>
      <c r="B276" t="str">
        <f>customer_bikes__3[[#This Row],[FRAME_NUMBER]]</f>
        <v>Azzana-012</v>
      </c>
      <c r="C276" t="str">
        <f>customer_bikes__3[[#This Row],[SIZE]]</f>
        <v>L</v>
      </c>
      <c r="D276" t="str">
        <f>customer_bikes__3[[#This Row],[COLOR]]</f>
        <v>Bleu</v>
      </c>
      <c r="E276" t="str">
        <f>customer_bikes__3[[#This Row],[CONTRACT_TYPE]]</f>
        <v>leasing</v>
      </c>
      <c r="F276" t="str">
        <f>customer_bikes__3[[#This Row],[CONTRACT_START]]</f>
        <v>2021-05-14</v>
      </c>
      <c r="G276" t="str">
        <f>customer_bikes__3[[#This Row],[CONTRACT_END]]</f>
        <v>2024-05-14</v>
      </c>
      <c r="H276" t="str">
        <f>customer_bikes__3[[#This Row],[ESTIMATED_DELIVERY_DATE]]</f>
        <v>0000-00-00</v>
      </c>
      <c r="I276" t="str">
        <f>customer_bikes__3[[#This Row],[DELIVERY_DATE]]</f>
        <v>2021-03-03</v>
      </c>
      <c r="J276" t="str">
        <f>customer_bikes__3[[#This Row],[SELLING_DATE]]</f>
        <v>NULL</v>
      </c>
      <c r="K276" t="str">
        <f>customer_bikes__3[[#This Row],[MODEL]]</f>
        <v>eTouring 8,8</v>
      </c>
      <c r="L276" t="str">
        <f>customer_bikes__3[[#This Row],[FRAME_REFERENCE]]</f>
        <v>-</v>
      </c>
      <c r="M276" t="str">
        <f>customer_bikes__3[[#This Row],[BIKE_KEY_REFERENCE]]</f>
        <v/>
      </c>
      <c r="N276" t="str">
        <f>customer_bikes__3[[#This Row],[LOCKER_REFERENCE]]</f>
        <v>-</v>
      </c>
      <c r="O276" t="str">
        <f>customer_bikes__3[[#This Row],[PLATE_NUMBER]]</f>
        <v/>
      </c>
      <c r="P276" t="str">
        <f>customer_bikes__3[[#This Row],[BILLING_TYPE]]</f>
        <v>monthly</v>
      </c>
      <c r="Q276" t="str">
        <f>customer_bikes__3[[#This Row],[LEASING_PRICE]]</f>
        <v>100</v>
      </c>
      <c r="R276">
        <f>customer_bikes__3[[#This Row],[SOLD_PRICE]]</f>
        <v>0</v>
      </c>
      <c r="S276" t="str">
        <f>customer_bikes__3[[#This Row],[STATUS]]</f>
        <v>OK</v>
      </c>
      <c r="T276" t="str">
        <f>customer_bikes__3[[#This Row],[INSURANCE]]</f>
        <v>N</v>
      </c>
      <c r="U276">
        <f>customer_bikes__3[[#This Row],[INSURANCE_INDIVIDUAL]]</f>
        <v>0</v>
      </c>
      <c r="V276">
        <f>customer_bikes__3[[#This Row],[INSURANCE_CIVIL_RESPONSIBILITY]]</f>
        <v>0</v>
      </c>
      <c r="W276" t="str">
        <f>customer_bikes__3[[#This Row],[INSURANCE_CIVIL_RESPONSIBILITY_CONTRACT]]</f>
        <v>NULL</v>
      </c>
      <c r="X276">
        <f>customer_bikes__3[[#This Row],[BIKE_PRICE]]</f>
        <v>1652</v>
      </c>
      <c r="Y276" t="str">
        <f>customer_bikes__3[[#This Row],[BIKE_BUYING_DATE]]</f>
        <v>2020-09-30</v>
      </c>
      <c r="Z276">
        <f>customer_bikes__3[[#This Row],[BILLING_GROUP]]</f>
        <v>1</v>
      </c>
      <c r="AA276" t="str">
        <f>customer_bikes__3[[#This Row],[GPS_ID]]</f>
        <v/>
      </c>
      <c r="AB276" t="str">
        <f>customer_bikes__3[[#This Row],[LOCALISATION]]</f>
        <v>NULL</v>
      </c>
      <c r="AC276" t="str">
        <f>customer_bikes__3[[#This Row],[COMMENT_BILLING]]</f>
        <v>NULL</v>
      </c>
      <c r="AD276" t="str">
        <f>customer_bikes__3[[#This Row],[ADDRESS]]</f>
        <v>rue stevin 216 1000 Bruxelles</v>
      </c>
      <c r="AE276" t="str">
        <f>customer_bikes__3[[#This Row],[DISPLAY_GROUP]]</f>
        <v>1generic</v>
      </c>
      <c r="AG276">
        <f>customer_bikes__3[[#This Row],[TYPE]]</f>
        <v>498</v>
      </c>
      <c r="AH276">
        <f>customer_bikes__3[[#This Row],[ID_1]]</f>
        <v>34</v>
      </c>
      <c r="AI276" s="2">
        <f>customer_bikes__3[[#This Row],[HEU_MAJ]]</f>
        <v>44467.581550925926</v>
      </c>
      <c r="AJ276" s="2">
        <f>customer_bikes__3[[#This Row],[HEU_MAJ]]</f>
        <v>44467.581550925926</v>
      </c>
    </row>
    <row r="277" spans="1:36" x14ac:dyDescent="0.25">
      <c r="A277">
        <f>customer_bikes__3[[#This Row],[ID]]</f>
        <v>673</v>
      </c>
      <c r="B277" t="str">
        <f>customer_bikes__3[[#This Row],[FRAME_NUMBER]]</f>
        <v>Azzana-013</v>
      </c>
      <c r="C277" t="str">
        <f>customer_bikes__3[[#This Row],[SIZE]]</f>
        <v>M</v>
      </c>
      <c r="D277" t="str">
        <f>customer_bikes__3[[#This Row],[COLOR]]</f>
        <v>Noir</v>
      </c>
      <c r="E277" t="str">
        <f>customer_bikes__3[[#This Row],[CONTRACT_TYPE]]</f>
        <v>leasing</v>
      </c>
      <c r="F277" t="str">
        <f>customer_bikes__3[[#This Row],[CONTRACT_START]]</f>
        <v>2021-06-09</v>
      </c>
      <c r="G277" t="str">
        <f>customer_bikes__3[[#This Row],[CONTRACT_END]]</f>
        <v>2024-06-09</v>
      </c>
      <c r="H277" t="str">
        <f>customer_bikes__3[[#This Row],[ESTIMATED_DELIVERY_DATE]]</f>
        <v>NULL</v>
      </c>
      <c r="I277" t="str">
        <f>customer_bikes__3[[#This Row],[DELIVERY_DATE]]</f>
        <v>2021-04-01</v>
      </c>
      <c r="J277" t="str">
        <f>customer_bikes__3[[#This Row],[SELLING_DATE]]</f>
        <v>NULL</v>
      </c>
      <c r="K277" t="str">
        <f>customer_bikes__3[[#This Row],[MODEL]]</f>
        <v>GRV 1000 Carbon</v>
      </c>
      <c r="L277" t="str">
        <f>customer_bikes__3[[#This Row],[FRAME_REFERENCE]]</f>
        <v>CCO210900000107</v>
      </c>
      <c r="M277" t="str">
        <f>customer_bikes__3[[#This Row],[BIKE_KEY_REFERENCE]]</f>
        <v/>
      </c>
      <c r="N277" t="str">
        <f>customer_bikes__3[[#This Row],[LOCKER_REFERENCE]]</f>
        <v/>
      </c>
      <c r="O277" t="str">
        <f>customer_bikes__3[[#This Row],[PLATE_NUMBER]]</f>
        <v/>
      </c>
      <c r="P277" t="str">
        <f>customer_bikes__3[[#This Row],[BILLING_TYPE]]</f>
        <v>monthly</v>
      </c>
      <c r="Q277" t="str">
        <f>customer_bikes__3[[#This Row],[LEASING_PRICE]]</f>
        <v>98</v>
      </c>
      <c r="R277">
        <f>customer_bikes__3[[#This Row],[SOLD_PRICE]]</f>
        <v>0</v>
      </c>
      <c r="S277" t="str">
        <f>customer_bikes__3[[#This Row],[STATUS]]</f>
        <v>OK</v>
      </c>
      <c r="T277" t="str">
        <f>customer_bikes__3[[#This Row],[INSURANCE]]</f>
        <v>N</v>
      </c>
      <c r="U277">
        <f>customer_bikes__3[[#This Row],[INSURANCE_INDIVIDUAL]]</f>
        <v>0</v>
      </c>
      <c r="V277">
        <f>customer_bikes__3[[#This Row],[INSURANCE_CIVIL_RESPONSIBILITY]]</f>
        <v>0</v>
      </c>
      <c r="W277" t="str">
        <f>customer_bikes__3[[#This Row],[INSURANCE_CIVIL_RESPONSIBILITY_CONTRACT]]</f>
        <v>NULL</v>
      </c>
      <c r="X277">
        <f>customer_bikes__3[[#This Row],[BIKE_PRICE]]</f>
        <v>1501.58</v>
      </c>
      <c r="Y277" t="str">
        <f>customer_bikes__3[[#This Row],[BIKE_BUYING_DATE]]</f>
        <v>2020-09-30</v>
      </c>
      <c r="Z277">
        <f>customer_bikes__3[[#This Row],[BILLING_GROUP]]</f>
        <v>1</v>
      </c>
      <c r="AA277" t="str">
        <f>customer_bikes__3[[#This Row],[GPS_ID]]</f>
        <v/>
      </c>
      <c r="AB277" t="str">
        <f>customer_bikes__3[[#This Row],[LOCALISATION]]</f>
        <v>NULL</v>
      </c>
      <c r="AC277" t="str">
        <f>customer_bikes__3[[#This Row],[COMMENT_BILLING]]</f>
        <v>NULL</v>
      </c>
      <c r="AD277" t="str">
        <f>customer_bikes__3[[#This Row],[ADDRESS]]</f>
        <v>avenue Victor Jacobs 29 - 1040 Etterbeek</v>
      </c>
      <c r="AE277" t="str">
        <f>customer_bikes__3[[#This Row],[DISPLAY_GROUP]]</f>
        <v>1generic</v>
      </c>
      <c r="AG277">
        <f>customer_bikes__3[[#This Row],[TYPE]]</f>
        <v>362</v>
      </c>
      <c r="AH277">
        <f>customer_bikes__3[[#This Row],[ID_1]]</f>
        <v>34</v>
      </c>
      <c r="AI277" s="2">
        <f>customer_bikes__3[[#This Row],[HEU_MAJ]]</f>
        <v>44488.436423611114</v>
      </c>
      <c r="AJ277" s="2">
        <f>customer_bikes__3[[#This Row],[HEU_MAJ]]</f>
        <v>44488.436423611114</v>
      </c>
    </row>
    <row r="278" spans="1:36" x14ac:dyDescent="0.25">
      <c r="A278">
        <f>customer_bikes__3[[#This Row],[ID]]</f>
        <v>328</v>
      </c>
      <c r="B278" t="str">
        <f>customer_bikes__3[[#This Row],[FRAME_NUMBER]]</f>
        <v>Bal-001</v>
      </c>
      <c r="C278" t="str">
        <f>customer_bikes__3[[#This Row],[SIZE]]</f>
        <v>L</v>
      </c>
      <c r="D278" t="str">
        <f>customer_bikes__3[[#This Row],[COLOR]]</f>
        <v>NULL</v>
      </c>
      <c r="E278" t="str">
        <f>customer_bikes__3[[#This Row],[CONTRACT_TYPE]]</f>
        <v>selling</v>
      </c>
      <c r="F278" t="str">
        <f>customer_bikes__3[[#This Row],[CONTRACT_START]]</f>
        <v>2020-07-06</v>
      </c>
      <c r="G278" t="str">
        <f>customer_bikes__3[[#This Row],[CONTRACT_END]]</f>
        <v>NULL</v>
      </c>
      <c r="H278" t="str">
        <f>customer_bikes__3[[#This Row],[ESTIMATED_DELIVERY_DATE]]</f>
        <v>NULL</v>
      </c>
      <c r="I278" t="str">
        <f>customer_bikes__3[[#This Row],[DELIVERY_DATE]]</f>
        <v>2020-06-02</v>
      </c>
      <c r="J278" t="str">
        <f>customer_bikes__3[[#This Row],[SELLING_DATE]]</f>
        <v>2020-07-06</v>
      </c>
      <c r="K278" t="str">
        <f>customer_bikes__3[[#This Row],[MODEL]]</f>
        <v>Xyron 427</v>
      </c>
      <c r="L278" t="str">
        <f>customer_bikes__3[[#This Row],[FRAME_REFERENCE]]</f>
        <v>6A9143475</v>
      </c>
      <c r="M278" t="str">
        <f>customer_bikes__3[[#This Row],[BIKE_KEY_REFERENCE]]</f>
        <v>NULL</v>
      </c>
      <c r="N278" t="str">
        <f>customer_bikes__3[[#This Row],[LOCKER_REFERENCE]]</f>
        <v>-</v>
      </c>
      <c r="O278" t="str">
        <f>customer_bikes__3[[#This Row],[PLATE_NUMBER]]</f>
        <v>NULL</v>
      </c>
      <c r="P278" t="str">
        <f>customer_bikes__3[[#This Row],[BILLING_TYPE]]</f>
        <v>paid</v>
      </c>
      <c r="Q278" t="str">
        <f>customer_bikes__3[[#This Row],[LEASING_PRICE]]</f>
        <v>NULL</v>
      </c>
      <c r="R278">
        <f>customer_bikes__3[[#This Row],[SOLD_PRICE]]</f>
        <v>3636</v>
      </c>
      <c r="S278" t="str">
        <f>customer_bikes__3[[#This Row],[STATUS]]</f>
        <v>OK</v>
      </c>
      <c r="T278" t="str">
        <f>customer_bikes__3[[#This Row],[INSURANCE]]</f>
        <v>N</v>
      </c>
      <c r="U278">
        <f>customer_bikes__3[[#This Row],[INSURANCE_INDIVIDUAL]]</f>
        <v>0</v>
      </c>
      <c r="V278">
        <f>customer_bikes__3[[#This Row],[INSURANCE_CIVIL_RESPONSIBILITY]]</f>
        <v>0</v>
      </c>
      <c r="W278" t="str">
        <f>customer_bikes__3[[#This Row],[INSURANCE_CIVIL_RESPONSIBILITY_CONTRACT]]</f>
        <v>NULL</v>
      </c>
      <c r="X278">
        <f>customer_bikes__3[[#This Row],[BIKE_PRICE]]</f>
        <v>2662.4</v>
      </c>
      <c r="Y278" t="str">
        <f>customer_bikes__3[[#This Row],[BIKE_BUYING_DATE]]</f>
        <v>2019-10-08</v>
      </c>
      <c r="Z278">
        <f>customer_bikes__3[[#This Row],[BILLING_GROUP]]</f>
        <v>1</v>
      </c>
      <c r="AA278" t="str">
        <f>customer_bikes__3[[#This Row],[GPS_ID]]</f>
        <v>NULL</v>
      </c>
      <c r="AB278" t="str">
        <f>customer_bikes__3[[#This Row],[LOCALISATION]]</f>
        <v>NULL</v>
      </c>
      <c r="AC278" t="str">
        <f>customer_bikes__3[[#This Row],[COMMENT_BILLING]]</f>
        <v>NULL</v>
      </c>
      <c r="AD278" t="str">
        <f>customer_bikes__3[[#This Row],[ADDRESS]]</f>
        <v>NULL</v>
      </c>
      <c r="AE278" t="str">
        <f>customer_bikes__3[[#This Row],[DISPLAY_GROUP]]</f>
        <v>1generic</v>
      </c>
      <c r="AG278">
        <f>customer_bikes__3[[#This Row],[TYPE]]</f>
        <v>91</v>
      </c>
      <c r="AH278">
        <f>customer_bikes__3[[#This Row],[ID_1]]</f>
        <v>222</v>
      </c>
      <c r="AI278" s="2">
        <f>customer_bikes__3[[#This Row],[HEU_MAJ]]</f>
        <v>44018.67260416667</v>
      </c>
      <c r="AJ278" s="2">
        <f>customer_bikes__3[[#This Row],[HEU_MAJ]]</f>
        <v>44018.67260416667</v>
      </c>
    </row>
    <row r="279" spans="1:36" x14ac:dyDescent="0.25">
      <c r="A279">
        <f>customer_bikes__3[[#This Row],[ID]]</f>
        <v>133</v>
      </c>
      <c r="B279" t="str">
        <f>customer_bikes__3[[#This Row],[FRAME_NUMBER]]</f>
        <v>BEANGEL-001</v>
      </c>
      <c r="C279" t="str">
        <f>customer_bikes__3[[#This Row],[SIZE]]</f>
        <v>M</v>
      </c>
      <c r="D279" t="str">
        <f>customer_bikes__3[[#This Row],[COLOR]]</f>
        <v>NULL</v>
      </c>
      <c r="E279" t="str">
        <f>customer_bikes__3[[#This Row],[CONTRACT_TYPE]]</f>
        <v>leasing</v>
      </c>
      <c r="F279" t="str">
        <f>customer_bikes__3[[#This Row],[CONTRACT_START]]</f>
        <v>2020-06-03</v>
      </c>
      <c r="G279" t="str">
        <f>customer_bikes__3[[#This Row],[CONTRACT_END]]</f>
        <v>2023-06-03</v>
      </c>
      <c r="H279" t="str">
        <f>customer_bikes__3[[#This Row],[ESTIMATED_DELIVERY_DATE]]</f>
        <v>NULL</v>
      </c>
      <c r="I279" t="str">
        <f>customer_bikes__3[[#This Row],[DELIVERY_DATE]]</f>
        <v>NULL</v>
      </c>
      <c r="J279" t="str">
        <f>customer_bikes__3[[#This Row],[SELLING_DATE]]</f>
        <v>NULL</v>
      </c>
      <c r="K279" t="str">
        <f>customer_bikes__3[[#This Row],[MODEL]]</f>
        <v>Cairon C 327</v>
      </c>
      <c r="L279" t="str">
        <f>customer_bikes__3[[#This Row],[FRAME_REFERENCE]]</f>
        <v>-</v>
      </c>
      <c r="M279" t="str">
        <f>customer_bikes__3[[#This Row],[BIKE_KEY_REFERENCE]]</f>
        <v>NULL</v>
      </c>
      <c r="N279" t="str">
        <f>customer_bikes__3[[#This Row],[LOCKER_REFERENCE]]</f>
        <v>-</v>
      </c>
      <c r="O279" t="str">
        <f>customer_bikes__3[[#This Row],[PLATE_NUMBER]]</f>
        <v>NULL</v>
      </c>
      <c r="P279" t="str">
        <f>customer_bikes__3[[#This Row],[BILLING_TYPE]]</f>
        <v>monthly</v>
      </c>
      <c r="Q279" t="str">
        <f>customer_bikes__3[[#This Row],[LEASING_PRICE]]</f>
        <v>100</v>
      </c>
      <c r="R279">
        <f>customer_bikes__3[[#This Row],[SOLD_PRICE]]</f>
        <v>0</v>
      </c>
      <c r="S279" t="str">
        <f>customer_bikes__3[[#This Row],[STATUS]]</f>
        <v>OK</v>
      </c>
      <c r="T279" t="str">
        <f>customer_bikes__3[[#This Row],[INSURANCE]]</f>
        <v>Y</v>
      </c>
      <c r="U279">
        <f>customer_bikes__3[[#This Row],[INSURANCE_INDIVIDUAL]]</f>
        <v>0</v>
      </c>
      <c r="V279">
        <f>customer_bikes__3[[#This Row],[INSURANCE_CIVIL_RESPONSIBILITY]]</f>
        <v>0</v>
      </c>
      <c r="W279" t="str">
        <f>customer_bikes__3[[#This Row],[INSURANCE_CIVIL_RESPONSIBILITY_CONTRACT]]</f>
        <v>NULL</v>
      </c>
      <c r="X279">
        <f>customer_bikes__3[[#This Row],[BIKE_PRICE]]</f>
        <v>1620.8</v>
      </c>
      <c r="Y279" t="str">
        <f>customer_bikes__3[[#This Row],[BIKE_BUYING_DATE]]</f>
        <v>2020-05-25</v>
      </c>
      <c r="Z279">
        <f>customer_bikes__3[[#This Row],[BILLING_GROUP]]</f>
        <v>1</v>
      </c>
      <c r="AA279" t="str">
        <f>customer_bikes__3[[#This Row],[GPS_ID]]</f>
        <v>NULL</v>
      </c>
      <c r="AB279" t="str">
        <f>customer_bikes__3[[#This Row],[LOCALISATION]]</f>
        <v>NULL</v>
      </c>
      <c r="AC279" t="str">
        <f>customer_bikes__3[[#This Row],[COMMENT_BILLING]]</f>
        <v>NULL</v>
      </c>
      <c r="AD279" t="str">
        <f>customer_bikes__3[[#This Row],[ADDRESS]]</f>
        <v>NULL</v>
      </c>
      <c r="AE279" t="str">
        <f>customer_bikes__3[[#This Row],[DISPLAY_GROUP]]</f>
        <v>1generic</v>
      </c>
      <c r="AG279">
        <f>customer_bikes__3[[#This Row],[TYPE]]</f>
        <v>77</v>
      </c>
      <c r="AH279">
        <f>customer_bikes__3[[#This Row],[ID_1]]</f>
        <v>149</v>
      </c>
      <c r="AI279" s="2">
        <f>customer_bikes__3[[#This Row],[HEU_MAJ]]</f>
        <v>44233.637337962966</v>
      </c>
      <c r="AJ279" s="2">
        <f>customer_bikes__3[[#This Row],[HEU_MAJ]]</f>
        <v>44233.637337962966</v>
      </c>
    </row>
    <row r="280" spans="1:36" x14ac:dyDescent="0.25">
      <c r="A280">
        <f>customer_bikes__3[[#This Row],[ID]]</f>
        <v>175</v>
      </c>
      <c r="B280" t="str">
        <f>customer_bikes__3[[#This Row],[FRAME_NUMBER]]</f>
        <v>BF-001</v>
      </c>
      <c r="C280" t="str">
        <f>customer_bikes__3[[#This Row],[SIZE]]</f>
        <v>S</v>
      </c>
      <c r="D280" t="str">
        <f>customer_bikes__3[[#This Row],[COLOR]]</f>
        <v>NULL</v>
      </c>
      <c r="E280" t="str">
        <f>customer_bikes__3[[#This Row],[CONTRACT_TYPE]]</f>
        <v>leasing</v>
      </c>
      <c r="F280" t="str">
        <f>customer_bikes__3[[#This Row],[CONTRACT_START]]</f>
        <v>2020-09-03</v>
      </c>
      <c r="G280" t="str">
        <f>customer_bikes__3[[#This Row],[CONTRACT_END]]</f>
        <v>2023-09-03</v>
      </c>
      <c r="H280" t="str">
        <f>customer_bikes__3[[#This Row],[ESTIMATED_DELIVERY_DATE]]</f>
        <v>2020-06-30</v>
      </c>
      <c r="I280" t="str">
        <f>customer_bikes__3[[#This Row],[DELIVERY_DATE]]</f>
        <v>2020-06-30</v>
      </c>
      <c r="J280" t="str">
        <f>customer_bikes__3[[#This Row],[SELLING_DATE]]</f>
        <v>NULL</v>
      </c>
      <c r="K280" t="str">
        <f>customer_bikes__3[[#This Row],[MODEL]]</f>
        <v>Tanana Dry 5</v>
      </c>
      <c r="L280" t="str">
        <f>customer_bikes__3[[#This Row],[FRAME_REFERENCE]]</f>
        <v>SW190531619</v>
      </c>
      <c r="M280" t="str">
        <f>customer_bikes__3[[#This Row],[BIKE_KEY_REFERENCE]]</f>
        <v>NULL</v>
      </c>
      <c r="N280" t="str">
        <f>customer_bikes__3[[#This Row],[LOCKER_REFERENCE]]</f>
        <v>141165</v>
      </c>
      <c r="O280" t="str">
        <f>customer_bikes__3[[#This Row],[PLATE_NUMBER]]</f>
        <v>NULL</v>
      </c>
      <c r="P280" t="str">
        <f>customer_bikes__3[[#This Row],[BILLING_TYPE]]</f>
        <v>monthly</v>
      </c>
      <c r="Q280" t="str">
        <f>customer_bikes__3[[#This Row],[LEASING_PRICE]]</f>
        <v>90</v>
      </c>
      <c r="R280">
        <f>customer_bikes__3[[#This Row],[SOLD_PRICE]]</f>
        <v>0</v>
      </c>
      <c r="S280" t="str">
        <f>customer_bikes__3[[#This Row],[STATUS]]</f>
        <v>OK</v>
      </c>
      <c r="T280" t="str">
        <f>customer_bikes__3[[#This Row],[INSURANCE]]</f>
        <v>Y</v>
      </c>
      <c r="U280">
        <f>customer_bikes__3[[#This Row],[INSURANCE_INDIVIDUAL]]</f>
        <v>0</v>
      </c>
      <c r="V280">
        <f>customer_bikes__3[[#This Row],[INSURANCE_CIVIL_RESPONSIBILITY]]</f>
        <v>0</v>
      </c>
      <c r="W280" t="str">
        <f>customer_bikes__3[[#This Row],[INSURANCE_CIVIL_RESPONSIBILITY_CONTRACT]]</f>
        <v>NULL</v>
      </c>
      <c r="X280">
        <f>customer_bikes__3[[#This Row],[BIKE_PRICE]]</f>
        <v>1577</v>
      </c>
      <c r="Y280" t="str">
        <f>customer_bikes__3[[#This Row],[BIKE_BUYING_DATE]]</f>
        <v>2020-06-01</v>
      </c>
      <c r="Z280">
        <f>customer_bikes__3[[#This Row],[BILLING_GROUP]]</f>
        <v>1</v>
      </c>
      <c r="AA280" t="str">
        <f>customer_bikes__3[[#This Row],[GPS_ID]]</f>
        <v>NULL</v>
      </c>
      <c r="AB280" t="str">
        <f>customer_bikes__3[[#This Row],[LOCALISATION]]</f>
        <v>NULL</v>
      </c>
      <c r="AC280" t="str">
        <f>customer_bikes__3[[#This Row],[COMMENT_BILLING]]</f>
        <v>NULL</v>
      </c>
      <c r="AD280" t="str">
        <f>customer_bikes__3[[#This Row],[ADDRESS]]</f>
        <v>NULL</v>
      </c>
      <c r="AE280" t="str">
        <f>customer_bikes__3[[#This Row],[DISPLAY_GROUP]]</f>
        <v>1generic</v>
      </c>
      <c r="AG280">
        <f>customer_bikes__3[[#This Row],[TYPE]]</f>
        <v>186</v>
      </c>
      <c r="AH280">
        <f>customer_bikes__3[[#This Row],[ID_1]]</f>
        <v>163</v>
      </c>
      <c r="AI280" s="2">
        <f>customer_bikes__3[[#This Row],[HEU_MAJ]]</f>
        <v>44117.521435185183</v>
      </c>
      <c r="AJ280" s="2">
        <f>customer_bikes__3[[#This Row],[HEU_MAJ]]</f>
        <v>44117.521435185183</v>
      </c>
    </row>
    <row r="281" spans="1:36" x14ac:dyDescent="0.25">
      <c r="A281">
        <f>customer_bikes__3[[#This Row],[ID]]</f>
        <v>66</v>
      </c>
      <c r="B281" t="str">
        <f>customer_bikes__3[[#This Row],[FRAME_NUMBER]]</f>
        <v>BF-002</v>
      </c>
      <c r="C281" t="str">
        <f>customer_bikes__3[[#This Row],[SIZE]]</f>
        <v>M</v>
      </c>
      <c r="D281" t="str">
        <f>customer_bikes__3[[#This Row],[COLOR]]</f>
        <v>NULL</v>
      </c>
      <c r="E281" t="str">
        <f>customer_bikes__3[[#This Row],[CONTRACT_TYPE]]</f>
        <v>leasing</v>
      </c>
      <c r="F281" t="str">
        <f>customer_bikes__3[[#This Row],[CONTRACT_START]]</f>
        <v>2020-05-03</v>
      </c>
      <c r="G281" t="str">
        <f>customer_bikes__3[[#This Row],[CONTRACT_END]]</f>
        <v>2023-05-03</v>
      </c>
      <c r="H281" t="str">
        <f>customer_bikes__3[[#This Row],[ESTIMATED_DELIVERY_DATE]]</f>
        <v>NULL</v>
      </c>
      <c r="I281" t="str">
        <f>customer_bikes__3[[#This Row],[DELIVERY_DATE]]</f>
        <v>NULL</v>
      </c>
      <c r="J281" t="str">
        <f>customer_bikes__3[[#This Row],[SELLING_DATE]]</f>
        <v>NULL</v>
      </c>
      <c r="K281" t="str">
        <f>customer_bikes__3[[#This Row],[MODEL]]</f>
        <v>Conway ets 200</v>
      </c>
      <c r="L281" t="str">
        <f>customer_bikes__3[[#This Row],[FRAME_REFERENCE]]</f>
        <v>SW190100031</v>
      </c>
      <c r="M281" t="str">
        <f>customer_bikes__3[[#This Row],[BIKE_KEY_REFERENCE]]</f>
        <v>NULL</v>
      </c>
      <c r="N281" t="str">
        <f>customer_bikes__3[[#This Row],[LOCKER_REFERENCE]]</f>
        <v>345462</v>
      </c>
      <c r="O281" t="str">
        <f>customer_bikes__3[[#This Row],[PLATE_NUMBER]]</f>
        <v>NULL</v>
      </c>
      <c r="P281" t="str">
        <f>customer_bikes__3[[#This Row],[BILLING_TYPE]]</f>
        <v>monthly</v>
      </c>
      <c r="Q281" t="str">
        <f>customer_bikes__3[[#This Row],[LEASING_PRICE]]</f>
        <v>90</v>
      </c>
      <c r="R281">
        <f>customer_bikes__3[[#This Row],[SOLD_PRICE]]</f>
        <v>0</v>
      </c>
      <c r="S281" t="str">
        <f>customer_bikes__3[[#This Row],[STATUS]]</f>
        <v>OK</v>
      </c>
      <c r="T281" t="str">
        <f>customer_bikes__3[[#This Row],[INSURANCE]]</f>
        <v>Y</v>
      </c>
      <c r="U281">
        <f>customer_bikes__3[[#This Row],[INSURANCE_INDIVIDUAL]]</f>
        <v>0</v>
      </c>
      <c r="V281">
        <f>customer_bikes__3[[#This Row],[INSURANCE_CIVIL_RESPONSIBILITY]]</f>
        <v>0</v>
      </c>
      <c r="W281" t="str">
        <f>customer_bikes__3[[#This Row],[INSURANCE_CIVIL_RESPONSIBILITY_CONTRACT]]</f>
        <v>NULL</v>
      </c>
      <c r="X281">
        <f>customer_bikes__3[[#This Row],[BIKE_PRICE]]</f>
        <v>1290</v>
      </c>
      <c r="Y281" t="str">
        <f>customer_bikes__3[[#This Row],[BIKE_BUYING_DATE]]</f>
        <v>2019-09-11</v>
      </c>
      <c r="Z281">
        <f>customer_bikes__3[[#This Row],[BILLING_GROUP]]</f>
        <v>1</v>
      </c>
      <c r="AA281" t="str">
        <f>customer_bikes__3[[#This Row],[GPS_ID]]</f>
        <v>NULL</v>
      </c>
      <c r="AB281" t="str">
        <f>customer_bikes__3[[#This Row],[LOCALISATION]]</f>
        <v>NULL</v>
      </c>
      <c r="AC281" t="str">
        <f>customer_bikes__3[[#This Row],[COMMENT_BILLING]]</f>
        <v>NULL</v>
      </c>
      <c r="AD281" t="str">
        <f>customer_bikes__3[[#This Row],[ADDRESS]]</f>
        <v>NULL</v>
      </c>
      <c r="AE281" t="str">
        <f>customer_bikes__3[[#This Row],[DISPLAY_GROUP]]</f>
        <v>1generic</v>
      </c>
      <c r="AG281">
        <f>customer_bikes__3[[#This Row],[TYPE]]</f>
        <v>2</v>
      </c>
      <c r="AH281">
        <f>customer_bikes__3[[#This Row],[ID_1]]</f>
        <v>163</v>
      </c>
      <c r="AI281" s="2">
        <f>customer_bikes__3[[#This Row],[HEU_MAJ]]</f>
        <v>44117.521631944444</v>
      </c>
      <c r="AJ281" s="2">
        <f>customer_bikes__3[[#This Row],[HEU_MAJ]]</f>
        <v>44117.521631944444</v>
      </c>
    </row>
    <row r="282" spans="1:36" x14ac:dyDescent="0.25">
      <c r="A282">
        <f>customer_bikes__3[[#This Row],[ID]]</f>
        <v>14</v>
      </c>
      <c r="B282" t="str">
        <f>customer_bikes__3[[#This Row],[FRAME_NUMBER]]</f>
        <v>BRI-001</v>
      </c>
      <c r="C282" t="str">
        <f>customer_bikes__3[[#This Row],[SIZE]]</f>
        <v>M</v>
      </c>
      <c r="D282" t="str">
        <f>customer_bikes__3[[#This Row],[COLOR]]</f>
        <v/>
      </c>
      <c r="E282" t="str">
        <f>customer_bikes__3[[#This Row],[CONTRACT_TYPE]]</f>
        <v>stolen</v>
      </c>
      <c r="F282" t="str">
        <f>customer_bikes__3[[#This Row],[CONTRACT_START]]</f>
        <v>2021-10-21</v>
      </c>
      <c r="G282" t="str">
        <f>customer_bikes__3[[#This Row],[CONTRACT_END]]</f>
        <v>NULL</v>
      </c>
      <c r="H282" t="str">
        <f>customer_bikes__3[[#This Row],[ESTIMATED_DELIVERY_DATE]]</f>
        <v>NULL</v>
      </c>
      <c r="I282" t="str">
        <f>customer_bikes__3[[#This Row],[DELIVERY_DATE]]</f>
        <v>2019-03-28</v>
      </c>
      <c r="J282" t="str">
        <f>customer_bikes__3[[#This Row],[SELLING_DATE]]</f>
        <v>2021-10-21</v>
      </c>
      <c r="K282" t="str">
        <f>customer_bikes__3[[#This Row],[MODEL]]</f>
        <v>Victoria eUrban 11,9</v>
      </c>
      <c r="L282" t="str">
        <f>customer_bikes__3[[#This Row],[FRAME_REFERENCE]]</f>
        <v>/</v>
      </c>
      <c r="M282" t="str">
        <f>customer_bikes__3[[#This Row],[BIKE_KEY_REFERENCE]]</f>
        <v/>
      </c>
      <c r="N282" t="str">
        <f>customer_bikes__3[[#This Row],[LOCKER_REFERENCE]]</f>
        <v/>
      </c>
      <c r="O282" t="str">
        <f>customer_bikes__3[[#This Row],[PLATE_NUMBER]]</f>
        <v/>
      </c>
      <c r="P282" t="str">
        <f>customer_bikes__3[[#This Row],[BILLING_TYPE]]</f>
        <v>paid</v>
      </c>
      <c r="Q282" t="str">
        <f>customer_bikes__3[[#This Row],[LEASING_PRICE]]</f>
        <v>108</v>
      </c>
      <c r="R282">
        <f>customer_bikes__3[[#This Row],[SOLD_PRICE]]</f>
        <v>0</v>
      </c>
      <c r="S282" t="str">
        <f>customer_bikes__3[[#This Row],[STATUS]]</f>
        <v>OK</v>
      </c>
      <c r="T282" t="str">
        <f>customer_bikes__3[[#This Row],[INSURANCE]]</f>
        <v>N</v>
      </c>
      <c r="U282">
        <f>customer_bikes__3[[#This Row],[INSURANCE_INDIVIDUAL]]</f>
        <v>0</v>
      </c>
      <c r="V282">
        <f>customer_bikes__3[[#This Row],[INSURANCE_CIVIL_RESPONSIBILITY]]</f>
        <v>0</v>
      </c>
      <c r="W282" t="str">
        <f>customer_bikes__3[[#This Row],[INSURANCE_CIVIL_RESPONSIBILITY_CONTRACT]]</f>
        <v>NULL</v>
      </c>
      <c r="X282">
        <f>customer_bikes__3[[#This Row],[BIKE_PRICE]]</f>
        <v>2161</v>
      </c>
      <c r="Y282" t="str">
        <f>customer_bikes__3[[#This Row],[BIKE_BUYING_DATE]]</f>
        <v>2019-06-28</v>
      </c>
      <c r="Z282">
        <f>customer_bikes__3[[#This Row],[BILLING_GROUP]]</f>
        <v>1</v>
      </c>
      <c r="AA282" t="str">
        <f>customer_bikes__3[[#This Row],[GPS_ID]]</f>
        <v/>
      </c>
      <c r="AB282" t="str">
        <f>customer_bikes__3[[#This Row],[LOCALISATION]]</f>
        <v>NULL</v>
      </c>
      <c r="AC282" t="str">
        <f>customer_bikes__3[[#This Row],[COMMENT_BILLING]]</f>
        <v>NULL</v>
      </c>
      <c r="AD282" t="str">
        <f>customer_bikes__3[[#This Row],[ADDRESS]]</f>
        <v>NULL</v>
      </c>
      <c r="AE282" t="str">
        <f>customer_bikes__3[[#This Row],[DISPLAY_GROUP]]</f>
        <v>1generic</v>
      </c>
      <c r="AG282">
        <f>customer_bikes__3[[#This Row],[TYPE]]</f>
        <v>148</v>
      </c>
      <c r="AH282">
        <f>customer_bikes__3[[#This Row],[ID_1]]</f>
        <v>6</v>
      </c>
      <c r="AI282" s="2">
        <f>customer_bikes__3[[#This Row],[HEU_MAJ]]</f>
        <v>44492.668067129627</v>
      </c>
      <c r="AJ282" s="2">
        <f>customer_bikes__3[[#This Row],[HEU_MAJ]]</f>
        <v>44492.668067129627</v>
      </c>
    </row>
    <row r="283" spans="1:36" x14ac:dyDescent="0.25">
      <c r="A283">
        <f>customer_bikes__3[[#This Row],[ID]]</f>
        <v>454</v>
      </c>
      <c r="B283" t="str">
        <f>customer_bikes__3[[#This Row],[FRAME_NUMBER]]</f>
        <v>BRIAN-001</v>
      </c>
      <c r="C283" t="str">
        <f>customer_bikes__3[[#This Row],[SIZE]]</f>
        <v>unique</v>
      </c>
      <c r="D283" t="str">
        <f>customer_bikes__3[[#This Row],[COLOR]]</f>
        <v>Bleu</v>
      </c>
      <c r="E283" t="str">
        <f>customer_bikes__3[[#This Row],[CONTRACT_TYPE]]</f>
        <v>stock</v>
      </c>
      <c r="F283" t="str">
        <f>customer_bikes__3[[#This Row],[CONTRACT_START]]</f>
        <v>NULL</v>
      </c>
      <c r="G283" t="str">
        <f>customer_bikes__3[[#This Row],[CONTRACT_END]]</f>
        <v>NULL</v>
      </c>
      <c r="H283" t="str">
        <f>customer_bikes__3[[#This Row],[ESTIMATED_DELIVERY_DATE]]</f>
        <v>2021-08-31</v>
      </c>
      <c r="I283" t="str">
        <f>customer_bikes__3[[#This Row],[DELIVERY_DATE]]</f>
        <v>2021-11-08</v>
      </c>
      <c r="J283" t="str">
        <f>customer_bikes__3[[#This Row],[SELLING_DATE]]</f>
        <v>NULL</v>
      </c>
      <c r="K283" t="str">
        <f>customer_bikes__3[[#This Row],[MODEL]]</f>
        <v>Lundi 27,5</v>
      </c>
      <c r="L283" t="str">
        <f>customer_bikes__3[[#This Row],[FRAME_REFERENCE]]</f>
        <v>H2DVM11319</v>
      </c>
      <c r="M283" t="str">
        <f>customer_bikes__3[[#This Row],[BIKE_KEY_REFERENCE]]</f>
        <v>324261</v>
      </c>
      <c r="N283" t="str">
        <f>customer_bikes__3[[#This Row],[LOCKER_REFERENCE]]</f>
        <v>M601442</v>
      </c>
      <c r="O283" t="str">
        <f>customer_bikes__3[[#This Row],[PLATE_NUMBER]]</f>
        <v/>
      </c>
      <c r="P283" t="str">
        <f>customer_bikes__3[[#This Row],[BILLING_TYPE]]</f>
        <v>paid</v>
      </c>
      <c r="Q283" t="str">
        <f>customer_bikes__3[[#This Row],[LEASING_PRICE]]</f>
        <v>0</v>
      </c>
      <c r="R283">
        <f>customer_bikes__3[[#This Row],[SOLD_PRICE]]</f>
        <v>0</v>
      </c>
      <c r="S283" t="str">
        <f>customer_bikes__3[[#This Row],[STATUS]]</f>
        <v>OK</v>
      </c>
      <c r="T283" t="str">
        <f>customer_bikes__3[[#This Row],[INSURANCE]]</f>
        <v>N</v>
      </c>
      <c r="U283">
        <f>customer_bikes__3[[#This Row],[INSURANCE_INDIVIDUAL]]</f>
        <v>0</v>
      </c>
      <c r="V283">
        <f>customer_bikes__3[[#This Row],[INSURANCE_CIVIL_RESPONSIBILITY]]</f>
        <v>0</v>
      </c>
      <c r="W283" t="str">
        <f>customer_bikes__3[[#This Row],[INSURANCE_CIVIL_RESPONSIBILITY_CONTRACT]]</f>
        <v>NULL</v>
      </c>
      <c r="X283">
        <f>customer_bikes__3[[#This Row],[BIKE_PRICE]]</f>
        <v>2133.21</v>
      </c>
      <c r="Y283" t="str">
        <f>customer_bikes__3[[#This Row],[BIKE_BUYING_DATE]]</f>
        <v>2020-09-01</v>
      </c>
      <c r="Z283">
        <f>customer_bikes__3[[#This Row],[BILLING_GROUP]]</f>
        <v>1</v>
      </c>
      <c r="AA283" t="str">
        <f>customer_bikes__3[[#This Row],[GPS_ID]]</f>
        <v>/</v>
      </c>
      <c r="AB283" t="str">
        <f>customer_bikes__3[[#This Row],[LOCALISATION]]</f>
        <v>KAMEO</v>
      </c>
      <c r="AC283" t="str">
        <f>customer_bikes__3[[#This Row],[COMMENT_BILLING]]</f>
        <v>NULL</v>
      </c>
      <c r="AD283" t="str">
        <f>customer_bikes__3[[#This Row],[ADDRESS]]</f>
        <v>NULL</v>
      </c>
      <c r="AE283" t="str">
        <f>customer_bikes__3[[#This Row],[DISPLAY_GROUP]]</f>
        <v>1generic</v>
      </c>
      <c r="AG283">
        <f>customer_bikes__3[[#This Row],[TYPE]]</f>
        <v>433</v>
      </c>
      <c r="AH283">
        <f>customer_bikes__3[[#This Row],[ID_1]]</f>
        <v>12</v>
      </c>
      <c r="AI283" s="2">
        <f>customer_bikes__3[[#This Row],[HEU_MAJ]]</f>
        <v>44524.736331018517</v>
      </c>
      <c r="AJ283" s="2">
        <f>customer_bikes__3[[#This Row],[HEU_MAJ]]</f>
        <v>44524.736331018517</v>
      </c>
    </row>
    <row r="284" spans="1:36" x14ac:dyDescent="0.25">
      <c r="A284">
        <f>customer_bikes__3[[#This Row],[ID]]</f>
        <v>322</v>
      </c>
      <c r="B284" t="str">
        <f>customer_bikes__3[[#This Row],[FRAME_NUMBER]]</f>
        <v>BRIAN-002</v>
      </c>
      <c r="C284" t="str">
        <f>customer_bikes__3[[#This Row],[SIZE]]</f>
        <v>L</v>
      </c>
      <c r="D284" t="str">
        <f>customer_bikes__3[[#This Row],[COLOR]]</f>
        <v>Noir Mat/ Anthracite</v>
      </c>
      <c r="E284" t="str">
        <f>customer_bikes__3[[#This Row],[CONTRACT_TYPE]]</f>
        <v>leasing</v>
      </c>
      <c r="F284" t="str">
        <f>customer_bikes__3[[#This Row],[CONTRACT_START]]</f>
        <v>2019-07-26</v>
      </c>
      <c r="G284" t="str">
        <f>customer_bikes__3[[#This Row],[CONTRACT_END]]</f>
        <v>2022-07-26</v>
      </c>
      <c r="H284" t="str">
        <f>customer_bikes__3[[#This Row],[ESTIMATED_DELIVERY_DATE]]</f>
        <v>NULL</v>
      </c>
      <c r="I284" t="str">
        <f>customer_bikes__3[[#This Row],[DELIVERY_DATE]]</f>
        <v>2020-12-15</v>
      </c>
      <c r="J284" t="str">
        <f>customer_bikes__3[[#This Row],[SELLING_DATE]]</f>
        <v>NULL</v>
      </c>
      <c r="K284" t="str">
        <f>customer_bikes__3[[#This Row],[MODEL]]</f>
        <v>Victoria eAdventure 8,8</v>
      </c>
      <c r="L284" t="str">
        <f>customer_bikes__3[[#This Row],[FRAME_REFERENCE]]</f>
        <v>20EADVE8810741</v>
      </c>
      <c r="M284" t="str">
        <f>customer_bikes__3[[#This Row],[BIKE_KEY_REFERENCE]]</f>
        <v>315366</v>
      </c>
      <c r="N284" t="str">
        <f>customer_bikes__3[[#This Row],[LOCKER_REFERENCE]]</f>
        <v>M308069</v>
      </c>
      <c r="O284" t="str">
        <f>customer_bikes__3[[#This Row],[PLATE_NUMBER]]</f>
        <v/>
      </c>
      <c r="P284" t="str">
        <f>customer_bikes__3[[#This Row],[BILLING_TYPE]]</f>
        <v>monthly</v>
      </c>
      <c r="Q284" t="str">
        <f>customer_bikes__3[[#This Row],[LEASING_PRICE]]</f>
        <v>109</v>
      </c>
      <c r="R284">
        <f>customer_bikes__3[[#This Row],[SOLD_PRICE]]</f>
        <v>0</v>
      </c>
      <c r="S284" t="str">
        <f>customer_bikes__3[[#This Row],[STATUS]]</f>
        <v>OK</v>
      </c>
      <c r="T284" t="str">
        <f>customer_bikes__3[[#This Row],[INSURANCE]]</f>
        <v>N</v>
      </c>
      <c r="U284">
        <f>customer_bikes__3[[#This Row],[INSURANCE_INDIVIDUAL]]</f>
        <v>0</v>
      </c>
      <c r="V284">
        <f>customer_bikes__3[[#This Row],[INSURANCE_CIVIL_RESPONSIBILITY]]</f>
        <v>0</v>
      </c>
      <c r="W284" t="str">
        <f>customer_bikes__3[[#This Row],[INSURANCE_CIVIL_RESPONSIBILITY_CONTRACT]]</f>
        <v>NULL</v>
      </c>
      <c r="X284">
        <f>customer_bikes__3[[#This Row],[BIKE_PRICE]]</f>
        <v>1734.96</v>
      </c>
      <c r="Y284" t="str">
        <f>customer_bikes__3[[#This Row],[BIKE_BUYING_DATE]]</f>
        <v>2020-06-19</v>
      </c>
      <c r="Z284">
        <f>customer_bikes__3[[#This Row],[BILLING_GROUP]]</f>
        <v>1</v>
      </c>
      <c r="AA284" t="str">
        <f>customer_bikes__3[[#This Row],[GPS_ID]]</f>
        <v/>
      </c>
      <c r="AB284" t="str">
        <f>customer_bikes__3[[#This Row],[LOCALISATION]]</f>
        <v>NULL</v>
      </c>
      <c r="AC284" t="str">
        <f>customer_bikes__3[[#This Row],[COMMENT_BILLING]]</f>
        <v>NULL</v>
      </c>
      <c r="AD284" t="str">
        <f>customer_bikes__3[[#This Row],[ADDRESS]]</f>
        <v>NULL</v>
      </c>
      <c r="AE284" t="str">
        <f>customer_bikes__3[[#This Row],[DISPLAY_GROUP]]</f>
        <v>1generic</v>
      </c>
      <c r="AG284">
        <f>customer_bikes__3[[#This Row],[TYPE]]</f>
        <v>159</v>
      </c>
      <c r="AH284">
        <f>customer_bikes__3[[#This Row],[ID_1]]</f>
        <v>6</v>
      </c>
      <c r="AI284" s="2">
        <f>customer_bikes__3[[#This Row],[HEU_MAJ]]</f>
        <v>44531.932708333334</v>
      </c>
      <c r="AJ284" s="2">
        <f>customer_bikes__3[[#This Row],[HEU_MAJ]]</f>
        <v>44531.932708333334</v>
      </c>
    </row>
    <row r="285" spans="1:36" x14ac:dyDescent="0.25">
      <c r="A285">
        <f>customer_bikes__3[[#This Row],[ID]]</f>
        <v>204</v>
      </c>
      <c r="B285" t="str">
        <f>customer_bikes__3[[#This Row],[FRAME_NUMBER]]</f>
        <v>bruccu - 002</v>
      </c>
      <c r="C285" t="str">
        <f>customer_bikes__3[[#This Row],[SIZE]]</f>
        <v>L</v>
      </c>
      <c r="D285" t="str">
        <f>customer_bikes__3[[#This Row],[COLOR]]</f>
        <v>NULL</v>
      </c>
      <c r="E285" t="str">
        <f>customer_bikes__3[[#This Row],[CONTRACT_TYPE]]</f>
        <v>selling</v>
      </c>
      <c r="F285" t="str">
        <f>customer_bikes__3[[#This Row],[CONTRACT_START]]</f>
        <v>2020-07-06</v>
      </c>
      <c r="G285" t="str">
        <f>customer_bikes__3[[#This Row],[CONTRACT_END]]</f>
        <v>NULL</v>
      </c>
      <c r="H285" t="str">
        <f>customer_bikes__3[[#This Row],[ESTIMATED_DELIVERY_DATE]]</f>
        <v>2020-07-05</v>
      </c>
      <c r="I285" t="str">
        <f>customer_bikes__3[[#This Row],[DELIVERY_DATE]]</f>
        <v>2020-07-05</v>
      </c>
      <c r="J285" t="str">
        <f>customer_bikes__3[[#This Row],[SELLING_DATE]]</f>
        <v>2020-08-31</v>
      </c>
      <c r="K285" t="str">
        <f>customer_bikes__3[[#This Row],[MODEL]]</f>
        <v>Xyron 427</v>
      </c>
      <c r="L285" t="str">
        <f>customer_bikes__3[[#This Row],[FRAME_REFERENCE]]</f>
        <v>-</v>
      </c>
      <c r="M285" t="str">
        <f>customer_bikes__3[[#This Row],[BIKE_KEY_REFERENCE]]</f>
        <v>NULL</v>
      </c>
      <c r="N285" t="str">
        <f>customer_bikes__3[[#This Row],[LOCKER_REFERENCE]]</f>
        <v>NULL</v>
      </c>
      <c r="O285" t="str">
        <f>customer_bikes__3[[#This Row],[PLATE_NUMBER]]</f>
        <v>NULL</v>
      </c>
      <c r="P285" t="str">
        <f>customer_bikes__3[[#This Row],[BILLING_TYPE]]</f>
        <v>paid</v>
      </c>
      <c r="Q285" t="str">
        <f>customer_bikes__3[[#This Row],[LEASING_PRICE]]</f>
        <v>NULL</v>
      </c>
      <c r="R285">
        <f>customer_bikes__3[[#This Row],[SOLD_PRICE]]</f>
        <v>3223.14</v>
      </c>
      <c r="S285" t="str">
        <f>customer_bikes__3[[#This Row],[STATUS]]</f>
        <v>OK</v>
      </c>
      <c r="T285" t="str">
        <f>customer_bikes__3[[#This Row],[INSURANCE]]</f>
        <v>N</v>
      </c>
      <c r="U285">
        <f>customer_bikes__3[[#This Row],[INSURANCE_INDIVIDUAL]]</f>
        <v>0</v>
      </c>
      <c r="V285">
        <f>customer_bikes__3[[#This Row],[INSURANCE_CIVIL_RESPONSIBILITY]]</f>
        <v>0</v>
      </c>
      <c r="W285" t="str">
        <f>customer_bikes__3[[#This Row],[INSURANCE_CIVIL_RESPONSIBILITY_CONTRACT]]</f>
        <v>NULL</v>
      </c>
      <c r="X285">
        <f>customer_bikes__3[[#This Row],[BIKE_PRICE]]</f>
        <v>2662.4</v>
      </c>
      <c r="Y285" t="str">
        <f>customer_bikes__3[[#This Row],[BIKE_BUYING_DATE]]</f>
        <v>2019-10-08</v>
      </c>
      <c r="Z285">
        <f>customer_bikes__3[[#This Row],[BILLING_GROUP]]</f>
        <v>1</v>
      </c>
      <c r="AA285" t="str">
        <f>customer_bikes__3[[#This Row],[GPS_ID]]</f>
        <v>NULL</v>
      </c>
      <c r="AB285" t="str">
        <f>customer_bikes__3[[#This Row],[LOCALISATION]]</f>
        <v>NULL</v>
      </c>
      <c r="AC285" t="str">
        <f>customer_bikes__3[[#This Row],[COMMENT_BILLING]]</f>
        <v>NULL</v>
      </c>
      <c r="AD285" t="str">
        <f>customer_bikes__3[[#This Row],[ADDRESS]]</f>
        <v>NULL</v>
      </c>
      <c r="AE285" t="str">
        <f>customer_bikes__3[[#This Row],[DISPLAY_GROUP]]</f>
        <v>1generic</v>
      </c>
      <c r="AG285">
        <f>customer_bikes__3[[#This Row],[TYPE]]</f>
        <v>88</v>
      </c>
      <c r="AH285">
        <f>customer_bikes__3[[#This Row],[ID_1]]</f>
        <v>202</v>
      </c>
      <c r="AI285" s="2">
        <f>customer_bikes__3[[#This Row],[HEU_MAJ]]</f>
        <v>44074.626967592594</v>
      </c>
      <c r="AJ285" s="2">
        <f>customer_bikes__3[[#This Row],[HEU_MAJ]]</f>
        <v>44074.626967592594</v>
      </c>
    </row>
    <row r="286" spans="1:36" x14ac:dyDescent="0.25">
      <c r="A286">
        <f>customer_bikes__3[[#This Row],[ID]]</f>
        <v>503</v>
      </c>
      <c r="B286" t="str">
        <f>customer_bikes__3[[#This Row],[FRAME_NUMBER]]</f>
        <v>Bruccu - 004</v>
      </c>
      <c r="C286" t="str">
        <f>customer_bikes__3[[#This Row],[SIZE]]</f>
        <v>M</v>
      </c>
      <c r="D286" t="str">
        <f>customer_bikes__3[[#This Row],[COLOR]]</f>
        <v>Rouge/Bleu</v>
      </c>
      <c r="E286" t="str">
        <f>customer_bikes__3[[#This Row],[CONTRACT_TYPE]]</f>
        <v>selling</v>
      </c>
      <c r="F286" t="str">
        <f>customer_bikes__3[[#This Row],[CONTRACT_START]]</f>
        <v>NULL</v>
      </c>
      <c r="G286" t="str">
        <f>customer_bikes__3[[#This Row],[CONTRACT_END]]</f>
        <v>NULL</v>
      </c>
      <c r="H286" t="str">
        <f>customer_bikes__3[[#This Row],[ESTIMATED_DELIVERY_DATE]]</f>
        <v>2021-03-30</v>
      </c>
      <c r="I286" t="str">
        <f>customer_bikes__3[[#This Row],[DELIVERY_DATE]]</f>
        <v>2021-03-11</v>
      </c>
      <c r="J286" t="str">
        <f>customer_bikes__3[[#This Row],[SELLING_DATE]]</f>
        <v>2021-05-11</v>
      </c>
      <c r="K286" t="str">
        <f>customer_bikes__3[[#This Row],[MODEL]]</f>
        <v>Xyron S 827</v>
      </c>
      <c r="L286" t="str">
        <f>customer_bikes__3[[#This Row],[FRAME_REFERENCE]]</f>
        <v>-</v>
      </c>
      <c r="M286" t="str">
        <f>customer_bikes__3[[#This Row],[BIKE_KEY_REFERENCE]]</f>
        <v>NULL</v>
      </c>
      <c r="N286" t="str">
        <f>customer_bikes__3[[#This Row],[LOCKER_REFERENCE]]</f>
        <v>-</v>
      </c>
      <c r="O286" t="str">
        <f>customer_bikes__3[[#This Row],[PLATE_NUMBER]]</f>
        <v>NULL</v>
      </c>
      <c r="P286" t="str">
        <f>customer_bikes__3[[#This Row],[BILLING_TYPE]]</f>
        <v>monthly</v>
      </c>
      <c r="Q286" t="str">
        <f>customer_bikes__3[[#This Row],[LEASING_PRICE]]</f>
        <v>0</v>
      </c>
      <c r="R286">
        <f>customer_bikes__3[[#This Row],[SOLD_PRICE]]</f>
        <v>4537.1899999999996</v>
      </c>
      <c r="S286" t="str">
        <f>customer_bikes__3[[#This Row],[STATUS]]</f>
        <v>OK</v>
      </c>
      <c r="T286" t="str">
        <f>customer_bikes__3[[#This Row],[INSURANCE]]</f>
        <v>N</v>
      </c>
      <c r="U286">
        <f>customer_bikes__3[[#This Row],[INSURANCE_INDIVIDUAL]]</f>
        <v>0</v>
      </c>
      <c r="V286">
        <f>customer_bikes__3[[#This Row],[INSURANCE_CIVIL_RESPONSIBILITY]]</f>
        <v>0</v>
      </c>
      <c r="W286" t="str">
        <f>customer_bikes__3[[#This Row],[INSURANCE_CIVIL_RESPONSIBILITY_CONTRACT]]</f>
        <v>NULL</v>
      </c>
      <c r="X286">
        <f>customer_bikes__3[[#This Row],[BIKE_PRICE]]</f>
        <v>3540.84</v>
      </c>
      <c r="Y286" t="str">
        <f>customer_bikes__3[[#This Row],[BIKE_BUYING_DATE]]</f>
        <v>2020-09-17</v>
      </c>
      <c r="Z286">
        <f>customer_bikes__3[[#This Row],[BILLING_GROUP]]</f>
        <v>1</v>
      </c>
      <c r="AA286" t="str">
        <f>customer_bikes__3[[#This Row],[GPS_ID]]</f>
        <v>-</v>
      </c>
      <c r="AB286" t="str">
        <f>customer_bikes__3[[#This Row],[LOCALISATION]]</f>
        <v>NULL</v>
      </c>
      <c r="AC286" t="str">
        <f>customer_bikes__3[[#This Row],[COMMENT_BILLING]]</f>
        <v>NULL</v>
      </c>
      <c r="AD286" t="str">
        <f>customer_bikes__3[[#This Row],[ADDRESS]]</f>
        <v>NULL</v>
      </c>
      <c r="AE286" t="str">
        <f>customer_bikes__3[[#This Row],[DISPLAY_GROUP]]</f>
        <v>1generic</v>
      </c>
      <c r="AG286">
        <f>customer_bikes__3[[#This Row],[TYPE]]</f>
        <v>349</v>
      </c>
      <c r="AH286">
        <f>customer_bikes__3[[#This Row],[ID_1]]</f>
        <v>202</v>
      </c>
      <c r="AI286" s="2">
        <f>customer_bikes__3[[#This Row],[HEU_MAJ]]</f>
        <v>44327.740891203706</v>
      </c>
      <c r="AJ286" s="2">
        <f>customer_bikes__3[[#This Row],[HEU_MAJ]]</f>
        <v>44327.740891203706</v>
      </c>
    </row>
    <row r="287" spans="1:36" x14ac:dyDescent="0.25">
      <c r="A287">
        <f>customer_bikes__3[[#This Row],[ID]]</f>
        <v>55</v>
      </c>
      <c r="B287" t="str">
        <f>customer_bikes__3[[#This Row],[FRAME_NUMBER]]</f>
        <v>Catosphère 001</v>
      </c>
      <c r="C287" t="str">
        <f>customer_bikes__3[[#This Row],[SIZE]]</f>
        <v>S</v>
      </c>
      <c r="D287" t="str">
        <f>customer_bikes__3[[#This Row],[COLOR]]</f>
        <v>NULL</v>
      </c>
      <c r="E287" t="str">
        <f>customer_bikes__3[[#This Row],[CONTRACT_TYPE]]</f>
        <v>leasing</v>
      </c>
      <c r="F287" t="str">
        <f>customer_bikes__3[[#This Row],[CONTRACT_START]]</f>
        <v>2021-02-01</v>
      </c>
      <c r="G287" t="str">
        <f>customer_bikes__3[[#This Row],[CONTRACT_END]]</f>
        <v>2024-02-01</v>
      </c>
      <c r="H287" t="str">
        <f>customer_bikes__3[[#This Row],[ESTIMATED_DELIVERY_DATE]]</f>
        <v>NULL</v>
      </c>
      <c r="I287" t="str">
        <f>customer_bikes__3[[#This Row],[DELIVERY_DATE]]</f>
        <v>NULL</v>
      </c>
      <c r="J287" t="str">
        <f>customer_bikes__3[[#This Row],[SELLING_DATE]]</f>
        <v>NULL</v>
      </c>
      <c r="K287" t="str">
        <f>customer_bikes__3[[#This Row],[MODEL]]</f>
        <v>Conway ets 370</v>
      </c>
      <c r="L287" t="str">
        <f>customer_bikes__3[[#This Row],[FRAME_REFERENCE]]</f>
        <v>SW180527779</v>
      </c>
      <c r="M287" t="str">
        <f>customer_bikes__3[[#This Row],[BIKE_KEY_REFERENCE]]</f>
        <v>NULL</v>
      </c>
      <c r="N287" t="str">
        <f>customer_bikes__3[[#This Row],[LOCKER_REFERENCE]]</f>
        <v>NULL</v>
      </c>
      <c r="O287" t="str">
        <f>customer_bikes__3[[#This Row],[PLATE_NUMBER]]</f>
        <v>NULL</v>
      </c>
      <c r="P287" t="str">
        <f>customer_bikes__3[[#This Row],[BILLING_TYPE]]</f>
        <v>monthly</v>
      </c>
      <c r="Q287" t="str">
        <f>customer_bikes__3[[#This Row],[LEASING_PRICE]]</f>
        <v>65</v>
      </c>
      <c r="R287">
        <f>customer_bikes__3[[#This Row],[SOLD_PRICE]]</f>
        <v>0</v>
      </c>
      <c r="S287" t="str">
        <f>customer_bikes__3[[#This Row],[STATUS]]</f>
        <v>OK</v>
      </c>
      <c r="T287" t="str">
        <f>customer_bikes__3[[#This Row],[INSURANCE]]</f>
        <v>Y</v>
      </c>
      <c r="U287">
        <f>customer_bikes__3[[#This Row],[INSURANCE_INDIVIDUAL]]</f>
        <v>0</v>
      </c>
      <c r="V287">
        <f>customer_bikes__3[[#This Row],[INSURANCE_CIVIL_RESPONSIBILITY]]</f>
        <v>0</v>
      </c>
      <c r="W287" t="str">
        <f>customer_bikes__3[[#This Row],[INSURANCE_CIVIL_RESPONSIBILITY_CONTRACT]]</f>
        <v>NULL</v>
      </c>
      <c r="X287">
        <f>customer_bikes__3[[#This Row],[BIKE_PRICE]]</f>
        <v>1572.96</v>
      </c>
      <c r="Y287" t="str">
        <f>customer_bikes__3[[#This Row],[BIKE_BUYING_DATE]]</f>
        <v>2019-03-22</v>
      </c>
      <c r="Z287">
        <f>customer_bikes__3[[#This Row],[BILLING_GROUP]]</f>
        <v>1</v>
      </c>
      <c r="AA287" t="str">
        <f>customer_bikes__3[[#This Row],[GPS_ID]]</f>
        <v>NULL</v>
      </c>
      <c r="AB287" t="str">
        <f>customer_bikes__3[[#This Row],[LOCALISATION]]</f>
        <v>NULL</v>
      </c>
      <c r="AC287" t="str">
        <f>customer_bikes__3[[#This Row],[COMMENT_BILLING]]</f>
        <v>NULL</v>
      </c>
      <c r="AD287" t="str">
        <f>customer_bikes__3[[#This Row],[ADDRESS]]</f>
        <v>NULL</v>
      </c>
      <c r="AE287" t="str">
        <f>customer_bikes__3[[#This Row],[DISPLAY_GROUP]]</f>
        <v>1generic</v>
      </c>
      <c r="AG287">
        <f>customer_bikes__3[[#This Row],[TYPE]]</f>
        <v>62</v>
      </c>
      <c r="AH287">
        <f>customer_bikes__3[[#This Row],[ID_1]]</f>
        <v>204</v>
      </c>
      <c r="AI287" s="2">
        <f>customer_bikes__3[[#This Row],[HEU_MAJ]]</f>
        <v>44228.509108796294</v>
      </c>
      <c r="AJ287" s="2">
        <f>customer_bikes__3[[#This Row],[HEU_MAJ]]</f>
        <v>44228.509108796294</v>
      </c>
    </row>
    <row r="288" spans="1:36" x14ac:dyDescent="0.25">
      <c r="A288">
        <f>customer_bikes__3[[#This Row],[ID]]</f>
        <v>274</v>
      </c>
      <c r="B288" t="str">
        <f>customer_bikes__3[[#This Row],[FRAME_NUMBER]]</f>
        <v>CET-001</v>
      </c>
      <c r="C288" t="str">
        <f>customer_bikes__3[[#This Row],[SIZE]]</f>
        <v>M</v>
      </c>
      <c r="D288" t="str">
        <f>customer_bikes__3[[#This Row],[COLOR]]</f>
        <v>Rouge/Noir</v>
      </c>
      <c r="E288" t="str">
        <f>customer_bikes__3[[#This Row],[CONTRACT_TYPE]]</f>
        <v>leasing</v>
      </c>
      <c r="F288" t="str">
        <f>customer_bikes__3[[#This Row],[CONTRACT_START]]</f>
        <v>2021-09-13</v>
      </c>
      <c r="G288" t="str">
        <f>customer_bikes__3[[#This Row],[CONTRACT_END]]</f>
        <v>2024-09-13</v>
      </c>
      <c r="H288" t="str">
        <f>customer_bikes__3[[#This Row],[ESTIMATED_DELIVERY_DATE]]</f>
        <v>2020-07-20</v>
      </c>
      <c r="I288" t="str">
        <f>customer_bikes__3[[#This Row],[DELIVERY_DATE]]</f>
        <v>2020-07-20</v>
      </c>
      <c r="J288" t="str">
        <f>customer_bikes__3[[#This Row],[SELLING_DATE]]</f>
        <v>NULL</v>
      </c>
      <c r="K288" t="str">
        <f>customer_bikes__3[[#This Row],[MODEL]]</f>
        <v>CET-001 - Vélo Ville Femme</v>
      </c>
      <c r="L288" t="str">
        <f>customer_bikes__3[[#This Row],[FRAME_REFERENCE]]</f>
        <v>20CAT200WM10468</v>
      </c>
      <c r="M288" t="str">
        <f>customer_bikes__3[[#This Row],[BIKE_KEY_REFERENCE]]</f>
        <v>ABUS 435346</v>
      </c>
      <c r="N288" t="str">
        <f>customer_bikes__3[[#This Row],[LOCKER_REFERENCE]]</f>
        <v>AXA ML 306 774</v>
      </c>
      <c r="O288" t="str">
        <f>customer_bikes__3[[#This Row],[PLATE_NUMBER]]</f>
        <v/>
      </c>
      <c r="P288" t="str">
        <f>customer_bikes__3[[#This Row],[BILLING_TYPE]]</f>
        <v>monthly</v>
      </c>
      <c r="Q288" t="str">
        <f>customer_bikes__3[[#This Row],[LEASING_PRICE]]</f>
        <v>92</v>
      </c>
      <c r="R288">
        <f>customer_bikes__3[[#This Row],[SOLD_PRICE]]</f>
        <v>0</v>
      </c>
      <c r="S288" t="str">
        <f>customer_bikes__3[[#This Row],[STATUS]]</f>
        <v>OK</v>
      </c>
      <c r="T288" t="str">
        <f>customer_bikes__3[[#This Row],[INSURANCE]]</f>
        <v>N</v>
      </c>
      <c r="U288">
        <f>customer_bikes__3[[#This Row],[INSURANCE_INDIVIDUAL]]</f>
        <v>0</v>
      </c>
      <c r="V288">
        <f>customer_bikes__3[[#This Row],[INSURANCE_CIVIL_RESPONSIBILITY]]</f>
        <v>0</v>
      </c>
      <c r="W288" t="str">
        <f>customer_bikes__3[[#This Row],[INSURANCE_CIVIL_RESPONSIBILITY_CONTRACT]]</f>
        <v>NULL</v>
      </c>
      <c r="X288">
        <f>customer_bikes__3[[#This Row],[BIKE_PRICE]]</f>
        <v>1470.95</v>
      </c>
      <c r="Y288" t="str">
        <f>customer_bikes__3[[#This Row],[BIKE_BUYING_DATE]]</f>
        <v>2019-10-08</v>
      </c>
      <c r="Z288">
        <f>customer_bikes__3[[#This Row],[BILLING_GROUP]]</f>
        <v>1</v>
      </c>
      <c r="AA288" t="str">
        <f>customer_bikes__3[[#This Row],[GPS_ID]]</f>
        <v/>
      </c>
      <c r="AB288" t="str">
        <f>customer_bikes__3[[#This Row],[LOCALISATION]]</f>
        <v>NULL</v>
      </c>
      <c r="AC288" t="str">
        <f>customer_bikes__3[[#This Row],[COMMENT_BILLING]]</f>
        <v>NULL</v>
      </c>
      <c r="AD288" t="str">
        <f>customer_bikes__3[[#This Row],[ADDRESS]]</f>
        <v>NULL</v>
      </c>
      <c r="AE288" t="str">
        <f>customer_bikes__3[[#This Row],[DISPLAY_GROUP]]</f>
        <v>1generic</v>
      </c>
      <c r="AG288">
        <f>customer_bikes__3[[#This Row],[TYPE]]</f>
        <v>63</v>
      </c>
      <c r="AH288">
        <f>customer_bikes__3[[#This Row],[ID_1]]</f>
        <v>374</v>
      </c>
      <c r="AI288" s="2">
        <f>customer_bikes__3[[#This Row],[HEU_MAJ]]</f>
        <v>44487.778668981482</v>
      </c>
      <c r="AJ288" s="2">
        <f>customer_bikes__3[[#This Row],[HEU_MAJ]]</f>
        <v>44487.778668981482</v>
      </c>
    </row>
    <row r="289" spans="1:36" x14ac:dyDescent="0.25">
      <c r="A289">
        <f>customer_bikes__3[[#This Row],[ID]]</f>
        <v>245</v>
      </c>
      <c r="B289" t="str">
        <f>customer_bikes__3[[#This Row],[FRAME_NUMBER]]</f>
        <v>CET-002</v>
      </c>
      <c r="C289" t="str">
        <f>customer_bikes__3[[#This Row],[SIZE]]</f>
        <v>M</v>
      </c>
      <c r="D289" t="str">
        <f>customer_bikes__3[[#This Row],[COLOR]]</f>
        <v>Noir</v>
      </c>
      <c r="E289" t="str">
        <f>customer_bikes__3[[#This Row],[CONTRACT_TYPE]]</f>
        <v>leasing</v>
      </c>
      <c r="F289" t="str">
        <f>customer_bikes__3[[#This Row],[CONTRACT_START]]</f>
        <v>2021-09-13</v>
      </c>
      <c r="G289" t="str">
        <f>customer_bikes__3[[#This Row],[CONTRACT_END]]</f>
        <v>2024-09-13</v>
      </c>
      <c r="H289" t="str">
        <f>customer_bikes__3[[#This Row],[ESTIMATED_DELIVERY_DATE]]</f>
        <v>2020-07-10</v>
      </c>
      <c r="I289" t="str">
        <f>customer_bikes__3[[#This Row],[DELIVERY_DATE]]</f>
        <v>2020-09-23</v>
      </c>
      <c r="J289" t="str">
        <f>customer_bikes__3[[#This Row],[SELLING_DATE]]</f>
        <v>NULL</v>
      </c>
      <c r="K289" t="str">
        <f>customer_bikes__3[[#This Row],[MODEL]]</f>
        <v>CET-002 - Vélo Ville Mixte</v>
      </c>
      <c r="L289" t="str">
        <f>customer_bikes__3[[#This Row],[FRAME_REFERENCE]]</f>
        <v>20CAT200512937</v>
      </c>
      <c r="M289" t="str">
        <f>customer_bikes__3[[#This Row],[BIKE_KEY_REFERENCE]]</f>
        <v>ABUS 345634</v>
      </c>
      <c r="N289" t="str">
        <f>customer_bikes__3[[#This Row],[LOCKER_REFERENCE]]</f>
        <v>AXA ML 300 391</v>
      </c>
      <c r="O289" t="str">
        <f>customer_bikes__3[[#This Row],[PLATE_NUMBER]]</f>
        <v/>
      </c>
      <c r="P289" t="str">
        <f>customer_bikes__3[[#This Row],[BILLING_TYPE]]</f>
        <v>monthly</v>
      </c>
      <c r="Q289" t="str">
        <f>customer_bikes__3[[#This Row],[LEASING_PRICE]]</f>
        <v>92</v>
      </c>
      <c r="R289">
        <f>customer_bikes__3[[#This Row],[SOLD_PRICE]]</f>
        <v>0</v>
      </c>
      <c r="S289" t="str">
        <f>customer_bikes__3[[#This Row],[STATUS]]</f>
        <v>OK</v>
      </c>
      <c r="T289" t="str">
        <f>customer_bikes__3[[#This Row],[INSURANCE]]</f>
        <v>N</v>
      </c>
      <c r="U289">
        <f>customer_bikes__3[[#This Row],[INSURANCE_INDIVIDUAL]]</f>
        <v>0</v>
      </c>
      <c r="V289">
        <f>customer_bikes__3[[#This Row],[INSURANCE_CIVIL_RESPONSIBILITY]]</f>
        <v>0</v>
      </c>
      <c r="W289" t="str">
        <f>customer_bikes__3[[#This Row],[INSURANCE_CIVIL_RESPONSIBILITY_CONTRACT]]</f>
        <v>NULL</v>
      </c>
      <c r="X289">
        <f>customer_bikes__3[[#This Row],[BIKE_PRICE]]</f>
        <v>1470.95</v>
      </c>
      <c r="Y289" t="str">
        <f>customer_bikes__3[[#This Row],[BIKE_BUYING_DATE]]</f>
        <v>2020-10-08</v>
      </c>
      <c r="Z289">
        <f>customer_bikes__3[[#This Row],[BILLING_GROUP]]</f>
        <v>1</v>
      </c>
      <c r="AA289" t="str">
        <f>customer_bikes__3[[#This Row],[GPS_ID]]</f>
        <v/>
      </c>
      <c r="AB289" t="str">
        <f>customer_bikes__3[[#This Row],[LOCALISATION]]</f>
        <v>NULL</v>
      </c>
      <c r="AC289" t="str">
        <f>customer_bikes__3[[#This Row],[COMMENT_BILLING]]</f>
        <v>NULL</v>
      </c>
      <c r="AD289" t="str">
        <f>customer_bikes__3[[#This Row],[ADDRESS]]</f>
        <v>NULL</v>
      </c>
      <c r="AE289" t="str">
        <f>customer_bikes__3[[#This Row],[DISPLAY_GROUP]]</f>
        <v>1generic</v>
      </c>
      <c r="AG289">
        <f>customer_bikes__3[[#This Row],[TYPE]]</f>
        <v>65</v>
      </c>
      <c r="AH289">
        <f>customer_bikes__3[[#This Row],[ID_1]]</f>
        <v>374</v>
      </c>
      <c r="AI289" s="2">
        <f>customer_bikes__3[[#This Row],[HEU_MAJ]]</f>
        <v>44487.778784722221</v>
      </c>
      <c r="AJ289" s="2">
        <f>customer_bikes__3[[#This Row],[HEU_MAJ]]</f>
        <v>44487.778784722221</v>
      </c>
    </row>
    <row r="290" spans="1:36" x14ac:dyDescent="0.25">
      <c r="A290">
        <f>customer_bikes__3[[#This Row],[ID]]</f>
        <v>240</v>
      </c>
      <c r="B290" t="str">
        <f>customer_bikes__3[[#This Row],[FRAME_NUMBER]]</f>
        <v>CET-003</v>
      </c>
      <c r="C290" t="str">
        <f>customer_bikes__3[[#This Row],[SIZE]]</f>
        <v>M</v>
      </c>
      <c r="D290" t="str">
        <f>customer_bikes__3[[#This Row],[COLOR]]</f>
        <v>Noir</v>
      </c>
      <c r="E290" t="str">
        <f>customer_bikes__3[[#This Row],[CONTRACT_TYPE]]</f>
        <v>leasing</v>
      </c>
      <c r="F290" t="str">
        <f>customer_bikes__3[[#This Row],[CONTRACT_START]]</f>
        <v>2021-09-13</v>
      </c>
      <c r="G290" t="str">
        <f>customer_bikes__3[[#This Row],[CONTRACT_END]]</f>
        <v>2024-09-13</v>
      </c>
      <c r="H290" t="str">
        <f>customer_bikes__3[[#This Row],[ESTIMATED_DELIVERY_DATE]]</f>
        <v>2020-07-10</v>
      </c>
      <c r="I290" t="str">
        <f>customer_bikes__3[[#This Row],[DELIVERY_DATE]]</f>
        <v>2020-09-23</v>
      </c>
      <c r="J290" t="str">
        <f>customer_bikes__3[[#This Row],[SELLING_DATE]]</f>
        <v>NULL</v>
      </c>
      <c r="K290" t="str">
        <f>customer_bikes__3[[#This Row],[MODEL]]</f>
        <v>CET-003 - Velo Ville Mixte</v>
      </c>
      <c r="L290" t="str">
        <f>customer_bikes__3[[#This Row],[FRAME_REFERENCE]]</f>
        <v>20CAT200512964</v>
      </c>
      <c r="M290" t="str">
        <f>customer_bikes__3[[#This Row],[BIKE_KEY_REFERENCE]]</f>
        <v>ABUS 465126</v>
      </c>
      <c r="N290" t="str">
        <f>customer_bikes__3[[#This Row],[LOCKER_REFERENCE]]</f>
        <v>AXA ML 308 496</v>
      </c>
      <c r="O290" t="str">
        <f>customer_bikes__3[[#This Row],[PLATE_NUMBER]]</f>
        <v/>
      </c>
      <c r="P290" t="str">
        <f>customer_bikes__3[[#This Row],[BILLING_TYPE]]</f>
        <v>monthly</v>
      </c>
      <c r="Q290" t="str">
        <f>customer_bikes__3[[#This Row],[LEASING_PRICE]]</f>
        <v>92</v>
      </c>
      <c r="R290">
        <f>customer_bikes__3[[#This Row],[SOLD_PRICE]]</f>
        <v>0</v>
      </c>
      <c r="S290" t="str">
        <f>customer_bikes__3[[#This Row],[STATUS]]</f>
        <v>OK</v>
      </c>
      <c r="T290" t="str">
        <f>customer_bikes__3[[#This Row],[INSURANCE]]</f>
        <v>N</v>
      </c>
      <c r="U290">
        <f>customer_bikes__3[[#This Row],[INSURANCE_INDIVIDUAL]]</f>
        <v>0</v>
      </c>
      <c r="V290">
        <f>customer_bikes__3[[#This Row],[INSURANCE_CIVIL_RESPONSIBILITY]]</f>
        <v>0</v>
      </c>
      <c r="W290" t="str">
        <f>customer_bikes__3[[#This Row],[INSURANCE_CIVIL_RESPONSIBILITY_CONTRACT]]</f>
        <v>NULL</v>
      </c>
      <c r="X290">
        <f>customer_bikes__3[[#This Row],[BIKE_PRICE]]</f>
        <v>1470.95</v>
      </c>
      <c r="Y290" t="str">
        <f>customer_bikes__3[[#This Row],[BIKE_BUYING_DATE]]</f>
        <v>2020-10-08</v>
      </c>
      <c r="Z290">
        <f>customer_bikes__3[[#This Row],[BILLING_GROUP]]</f>
        <v>1</v>
      </c>
      <c r="AA290" t="str">
        <f>customer_bikes__3[[#This Row],[GPS_ID]]</f>
        <v/>
      </c>
      <c r="AB290" t="str">
        <f>customer_bikes__3[[#This Row],[LOCALISATION]]</f>
        <v>NULL</v>
      </c>
      <c r="AC290" t="str">
        <f>customer_bikes__3[[#This Row],[COMMENT_BILLING]]</f>
        <v>NULL</v>
      </c>
      <c r="AD290" t="str">
        <f>customer_bikes__3[[#This Row],[ADDRESS]]</f>
        <v>NULL</v>
      </c>
      <c r="AE290" t="str">
        <f>customer_bikes__3[[#This Row],[DISPLAY_GROUP]]</f>
        <v>1generic</v>
      </c>
      <c r="AG290">
        <f>customer_bikes__3[[#This Row],[TYPE]]</f>
        <v>65</v>
      </c>
      <c r="AH290">
        <f>customer_bikes__3[[#This Row],[ID_1]]</f>
        <v>374</v>
      </c>
      <c r="AI290" s="2">
        <f>customer_bikes__3[[#This Row],[HEU_MAJ]]</f>
        <v>44490.356458333335</v>
      </c>
      <c r="AJ290" s="2">
        <f>customer_bikes__3[[#This Row],[HEU_MAJ]]</f>
        <v>44490.356458333335</v>
      </c>
    </row>
    <row r="291" spans="1:36" x14ac:dyDescent="0.25">
      <c r="A291">
        <f>customer_bikes__3[[#This Row],[ID]]</f>
        <v>586</v>
      </c>
      <c r="B291" t="str">
        <f>customer_bikes__3[[#This Row],[FRAME_NUMBER]]</f>
        <v>CET-004</v>
      </c>
      <c r="C291" t="str">
        <f>customer_bikes__3[[#This Row],[SIZE]]</f>
        <v>M</v>
      </c>
      <c r="D291" t="str">
        <f>customer_bikes__3[[#This Row],[COLOR]]</f>
        <v>Rouge</v>
      </c>
      <c r="E291" t="str">
        <f>customer_bikes__3[[#This Row],[CONTRACT_TYPE]]</f>
        <v>leasing</v>
      </c>
      <c r="F291" t="str">
        <f>customer_bikes__3[[#This Row],[CONTRACT_START]]</f>
        <v>2021-09-13</v>
      </c>
      <c r="G291" t="str">
        <f>customer_bikes__3[[#This Row],[CONTRACT_END]]</f>
        <v>2024-09-13</v>
      </c>
      <c r="H291" t="str">
        <f>customer_bikes__3[[#This Row],[ESTIMATED_DELIVERY_DATE]]</f>
        <v>2021-05-07</v>
      </c>
      <c r="I291" t="str">
        <f>customer_bikes__3[[#This Row],[DELIVERY_DATE]]</f>
        <v>2021-05-05</v>
      </c>
      <c r="J291" t="str">
        <f>customer_bikes__3[[#This Row],[SELLING_DATE]]</f>
        <v>NULL</v>
      </c>
      <c r="K291" t="str">
        <f>customer_bikes__3[[#This Row],[MODEL]]</f>
        <v>CET-004 - Vélo Tout Chemin</v>
      </c>
      <c r="L291" t="str">
        <f>customer_bikes__3[[#This Row],[FRAME_REFERENCE]]</f>
        <v>CCR21000017104</v>
      </c>
      <c r="M291" t="str">
        <f>customer_bikes__3[[#This Row],[BIKE_KEY_REFERENCE]]</f>
        <v>ABUS 316634</v>
      </c>
      <c r="N291" t="str">
        <f>customer_bikes__3[[#This Row],[LOCKER_REFERENCE]]</f>
        <v>AXA 7183V</v>
      </c>
      <c r="O291" t="str">
        <f>customer_bikes__3[[#This Row],[PLATE_NUMBER]]</f>
        <v/>
      </c>
      <c r="P291" t="str">
        <f>customer_bikes__3[[#This Row],[BILLING_TYPE]]</f>
        <v>monthly</v>
      </c>
      <c r="Q291" t="str">
        <f>customer_bikes__3[[#This Row],[LEASING_PRICE]]</f>
        <v>95</v>
      </c>
      <c r="R291">
        <f>customer_bikes__3[[#This Row],[SOLD_PRICE]]</f>
        <v>0</v>
      </c>
      <c r="S291" t="str">
        <f>customer_bikes__3[[#This Row],[STATUS]]</f>
        <v>OK</v>
      </c>
      <c r="T291" t="str">
        <f>customer_bikes__3[[#This Row],[INSURANCE]]</f>
        <v>N</v>
      </c>
      <c r="U291">
        <f>customer_bikes__3[[#This Row],[INSURANCE_INDIVIDUAL]]</f>
        <v>0</v>
      </c>
      <c r="V291">
        <f>customer_bikes__3[[#This Row],[INSURANCE_CIVIL_RESPONSIBILITY]]</f>
        <v>0</v>
      </c>
      <c r="W291" t="str">
        <f>customer_bikes__3[[#This Row],[INSURANCE_CIVIL_RESPONSIBILITY_CONTRACT]]</f>
        <v>NULL</v>
      </c>
      <c r="X291">
        <f>customer_bikes__3[[#This Row],[BIKE_PRICE]]</f>
        <v>1443.32</v>
      </c>
      <c r="Y291" t="str">
        <f>customer_bikes__3[[#This Row],[BIKE_BUYING_DATE]]</f>
        <v>2021-01-26</v>
      </c>
      <c r="Z291">
        <f>customer_bikes__3[[#This Row],[BILLING_GROUP]]</f>
        <v>1</v>
      </c>
      <c r="AA291" t="str">
        <f>customer_bikes__3[[#This Row],[GPS_ID]]</f>
        <v>-</v>
      </c>
      <c r="AB291" t="str">
        <f>customer_bikes__3[[#This Row],[LOCALISATION]]</f>
        <v>NULL</v>
      </c>
      <c r="AC291" t="str">
        <f>customer_bikes__3[[#This Row],[COMMENT_BILLING]]</f>
        <v>NULL</v>
      </c>
      <c r="AD291" t="str">
        <f>customer_bikes__3[[#This Row],[ADDRESS]]</f>
        <v>NULL</v>
      </c>
      <c r="AE291" t="str">
        <f>customer_bikes__3[[#This Row],[DISPLAY_GROUP]]</f>
        <v>1generic</v>
      </c>
      <c r="AG291">
        <f>customer_bikes__3[[#This Row],[TYPE]]</f>
        <v>289</v>
      </c>
      <c r="AH291">
        <f>customer_bikes__3[[#This Row],[ID_1]]</f>
        <v>374</v>
      </c>
      <c r="AI291" s="2">
        <f>customer_bikes__3[[#This Row],[HEU_MAJ]]</f>
        <v>44515.483981481484</v>
      </c>
      <c r="AJ291" s="2">
        <f>customer_bikes__3[[#This Row],[HEU_MAJ]]</f>
        <v>44515.483981481484</v>
      </c>
    </row>
    <row r="292" spans="1:36" x14ac:dyDescent="0.25">
      <c r="A292">
        <f>customer_bikes__3[[#This Row],[ID]]</f>
        <v>604</v>
      </c>
      <c r="B292" t="str">
        <f>customer_bikes__3[[#This Row],[FRAME_NUMBER]]</f>
        <v>CET-005</v>
      </c>
      <c r="C292" t="str">
        <f>customer_bikes__3[[#This Row],[SIZE]]</f>
        <v>L</v>
      </c>
      <c r="D292" t="str">
        <f>customer_bikes__3[[#This Row],[COLOR]]</f>
        <v xml:space="preserve">Rouge/ Noir </v>
      </c>
      <c r="E292" t="str">
        <f>customer_bikes__3[[#This Row],[CONTRACT_TYPE]]</f>
        <v>leasing</v>
      </c>
      <c r="F292" t="str">
        <f>customer_bikes__3[[#This Row],[CONTRACT_START]]</f>
        <v>2021-09-13</v>
      </c>
      <c r="G292" t="str">
        <f>customer_bikes__3[[#This Row],[CONTRACT_END]]</f>
        <v>2024-09-13</v>
      </c>
      <c r="H292" t="str">
        <f>customer_bikes__3[[#This Row],[ESTIMATED_DELIVERY_DATE]]</f>
        <v>2021-07-30</v>
      </c>
      <c r="I292" t="str">
        <f>customer_bikes__3[[#This Row],[DELIVERY_DATE]]</f>
        <v>2021-07-23</v>
      </c>
      <c r="J292" t="str">
        <f>customer_bikes__3[[#This Row],[SELLING_DATE]]</f>
        <v>NULL</v>
      </c>
      <c r="K292" t="str">
        <f>customer_bikes__3[[#This Row],[MODEL]]</f>
        <v>CET-005 - VTT</v>
      </c>
      <c r="L292" t="str">
        <f>customer_bikes__3[[#This Row],[FRAME_REFERENCE]]</f>
        <v>CCR21000016107</v>
      </c>
      <c r="M292" t="str">
        <f>customer_bikes__3[[#This Row],[BIKE_KEY_REFERENCE]]</f>
        <v>ABUS X143624</v>
      </c>
      <c r="N292" t="str">
        <f>customer_bikes__3[[#This Row],[LOCKER_REFERENCE]]</f>
        <v>AXA 3941V</v>
      </c>
      <c r="O292" t="str">
        <f>customer_bikes__3[[#This Row],[PLATE_NUMBER]]</f>
        <v/>
      </c>
      <c r="P292" t="str">
        <f>customer_bikes__3[[#This Row],[BILLING_TYPE]]</f>
        <v>monthly</v>
      </c>
      <c r="Q292" t="str">
        <f>customer_bikes__3[[#This Row],[LEASING_PRICE]]</f>
        <v>109</v>
      </c>
      <c r="R292">
        <f>customer_bikes__3[[#This Row],[SOLD_PRICE]]</f>
        <v>0</v>
      </c>
      <c r="S292" t="str">
        <f>customer_bikes__3[[#This Row],[STATUS]]</f>
        <v>OK</v>
      </c>
      <c r="T292" t="str">
        <f>customer_bikes__3[[#This Row],[INSURANCE]]</f>
        <v>N</v>
      </c>
      <c r="U292">
        <f>customer_bikes__3[[#This Row],[INSURANCE_INDIVIDUAL]]</f>
        <v>0</v>
      </c>
      <c r="V292">
        <f>customer_bikes__3[[#This Row],[INSURANCE_CIVIL_RESPONSIBILITY]]</f>
        <v>0</v>
      </c>
      <c r="W292" t="str">
        <f>customer_bikes__3[[#This Row],[INSURANCE_CIVIL_RESPONSIBILITY_CONTRACT]]</f>
        <v>NULL</v>
      </c>
      <c r="X292">
        <f>customer_bikes__3[[#This Row],[BIKE_PRICE]]</f>
        <v>1734.64</v>
      </c>
      <c r="Y292" t="str">
        <f>customer_bikes__3[[#This Row],[BIKE_BUYING_DATE]]</f>
        <v>2021-01-26</v>
      </c>
      <c r="Z292">
        <f>customer_bikes__3[[#This Row],[BILLING_GROUP]]</f>
        <v>1</v>
      </c>
      <c r="AA292" t="str">
        <f>customer_bikes__3[[#This Row],[GPS_ID]]</f>
        <v>-</v>
      </c>
      <c r="AB292" t="str">
        <f>customer_bikes__3[[#This Row],[LOCALISATION]]</f>
        <v>NULL</v>
      </c>
      <c r="AC292" t="str">
        <f>customer_bikes__3[[#This Row],[COMMENT_BILLING]]</f>
        <v>NULL</v>
      </c>
      <c r="AD292" t="str">
        <f>customer_bikes__3[[#This Row],[ADDRESS]]</f>
        <v>NULL</v>
      </c>
      <c r="AE292" t="str">
        <f>customer_bikes__3[[#This Row],[DISPLAY_GROUP]]</f>
        <v>1generic</v>
      </c>
      <c r="AG292">
        <f>customer_bikes__3[[#This Row],[TYPE]]</f>
        <v>402</v>
      </c>
      <c r="AH292">
        <f>customer_bikes__3[[#This Row],[ID_1]]</f>
        <v>374</v>
      </c>
      <c r="AI292" s="2">
        <f>customer_bikes__3[[#This Row],[HEU_MAJ]]</f>
        <v>44487.779074074075</v>
      </c>
      <c r="AJ292" s="2">
        <f>customer_bikes__3[[#This Row],[HEU_MAJ]]</f>
        <v>44487.779074074075</v>
      </c>
    </row>
    <row r="293" spans="1:36" x14ac:dyDescent="0.25">
      <c r="A293">
        <f>customer_bikes__3[[#This Row],[ID]]</f>
        <v>280</v>
      </c>
      <c r="B293" t="str">
        <f>customer_bikes__3[[#This Row],[FRAME_NUMBER]]</f>
        <v>Charleroi - 001</v>
      </c>
      <c r="C293" t="str">
        <f>customer_bikes__3[[#This Row],[SIZE]]</f>
        <v>M</v>
      </c>
      <c r="D293" t="str">
        <f>customer_bikes__3[[#This Row],[COLOR]]</f>
        <v/>
      </c>
      <c r="E293" t="str">
        <f>customer_bikes__3[[#This Row],[CONTRACT_TYPE]]</f>
        <v>leasing</v>
      </c>
      <c r="F293" t="str">
        <f>customer_bikes__3[[#This Row],[CONTRACT_START]]</f>
        <v>2021-04-28</v>
      </c>
      <c r="G293" t="str">
        <f>customer_bikes__3[[#This Row],[CONTRACT_END]]</f>
        <v>2024-04-28</v>
      </c>
      <c r="H293" t="str">
        <f>customer_bikes__3[[#This Row],[ESTIMATED_DELIVERY_DATE]]</f>
        <v>2020-07-20</v>
      </c>
      <c r="I293" t="str">
        <f>customer_bikes__3[[#This Row],[DELIVERY_DATE]]</f>
        <v>2020-07-20</v>
      </c>
      <c r="J293" t="str">
        <f>customer_bikes__3[[#This Row],[SELLING_DATE]]</f>
        <v>NULL</v>
      </c>
      <c r="K293" t="str">
        <f>customer_bikes__3[[#This Row],[MODEL]]</f>
        <v>Cairon T 200 SE 500</v>
      </c>
      <c r="L293" t="str">
        <f>customer_bikes__3[[#This Row],[FRAME_REFERENCE]]</f>
        <v>20CAT200WM10440</v>
      </c>
      <c r="M293" t="str">
        <f>customer_bikes__3[[#This Row],[BIKE_KEY_REFERENCE]]</f>
        <v>NULL</v>
      </c>
      <c r="N293" t="str">
        <f>customer_bikes__3[[#This Row],[LOCKER_REFERENCE]]</f>
        <v>466242</v>
      </c>
      <c r="O293" t="str">
        <f>customer_bikes__3[[#This Row],[PLATE_NUMBER]]</f>
        <v>NULL</v>
      </c>
      <c r="P293" t="str">
        <f>customer_bikes__3[[#This Row],[BILLING_TYPE]]</f>
        <v>monthly</v>
      </c>
      <c r="Q293" t="str">
        <f>customer_bikes__3[[#This Row],[LEASING_PRICE]]</f>
        <v>85,1</v>
      </c>
      <c r="R293">
        <f>customer_bikes__3[[#This Row],[SOLD_PRICE]]</f>
        <v>0</v>
      </c>
      <c r="S293" t="str">
        <f>customer_bikes__3[[#This Row],[STATUS]]</f>
        <v>OK</v>
      </c>
      <c r="T293" t="str">
        <f>customer_bikes__3[[#This Row],[INSURANCE]]</f>
        <v>Y</v>
      </c>
      <c r="U293">
        <f>customer_bikes__3[[#This Row],[INSURANCE_INDIVIDUAL]]</f>
        <v>0</v>
      </c>
      <c r="V293">
        <f>customer_bikes__3[[#This Row],[INSURANCE_CIVIL_RESPONSIBILITY]]</f>
        <v>0</v>
      </c>
      <c r="W293" t="str">
        <f>customer_bikes__3[[#This Row],[INSURANCE_CIVIL_RESPONSIBILITY_CONTRACT]]</f>
        <v>NULL</v>
      </c>
      <c r="X293">
        <f>customer_bikes__3[[#This Row],[BIKE_PRICE]]</f>
        <v>1470.95</v>
      </c>
      <c r="Y293" t="str">
        <f>customer_bikes__3[[#This Row],[BIKE_BUYING_DATE]]</f>
        <v>2019-10-08</v>
      </c>
      <c r="Z293">
        <f>customer_bikes__3[[#This Row],[BILLING_GROUP]]</f>
        <v>1</v>
      </c>
      <c r="AA293" t="str">
        <f>customer_bikes__3[[#This Row],[GPS_ID]]</f>
        <v>-</v>
      </c>
      <c r="AB293" t="str">
        <f>customer_bikes__3[[#This Row],[LOCALISATION]]</f>
        <v>NULL</v>
      </c>
      <c r="AC293" t="str">
        <f>customer_bikes__3[[#This Row],[COMMENT_BILLING]]</f>
        <v>Bon de commande: 2021-791</v>
      </c>
      <c r="AD293" t="str">
        <f>customer_bikes__3[[#This Row],[ADDRESS]]</f>
        <v>NULL</v>
      </c>
      <c r="AE293" t="str">
        <f>customer_bikes__3[[#This Row],[DISPLAY_GROUP]]</f>
        <v>1generic</v>
      </c>
      <c r="AG293">
        <f>customer_bikes__3[[#This Row],[TYPE]]</f>
        <v>63</v>
      </c>
      <c r="AH293">
        <f>customer_bikes__3[[#This Row],[ID_1]]</f>
        <v>352</v>
      </c>
      <c r="AI293" s="2">
        <f>customer_bikes__3[[#This Row],[HEU_MAJ]]</f>
        <v>44319.612361111111</v>
      </c>
      <c r="AJ293" s="2">
        <f>customer_bikes__3[[#This Row],[HEU_MAJ]]</f>
        <v>44319.612361111111</v>
      </c>
    </row>
    <row r="294" spans="1:36" x14ac:dyDescent="0.25">
      <c r="A294">
        <f>customer_bikes__3[[#This Row],[ID]]</f>
        <v>281</v>
      </c>
      <c r="B294" t="str">
        <f>customer_bikes__3[[#This Row],[FRAME_NUMBER]]</f>
        <v>Charleroi - 002</v>
      </c>
      <c r="C294" t="str">
        <f>customer_bikes__3[[#This Row],[SIZE]]</f>
        <v>M</v>
      </c>
      <c r="D294" t="str">
        <f>customer_bikes__3[[#This Row],[COLOR]]</f>
        <v/>
      </c>
      <c r="E294" t="str">
        <f>customer_bikes__3[[#This Row],[CONTRACT_TYPE]]</f>
        <v>leasing</v>
      </c>
      <c r="F294" t="str">
        <f>customer_bikes__3[[#This Row],[CONTRACT_START]]</f>
        <v>2021-04-28</v>
      </c>
      <c r="G294" t="str">
        <f>customer_bikes__3[[#This Row],[CONTRACT_END]]</f>
        <v>2024-04-28</v>
      </c>
      <c r="H294" t="str">
        <f>customer_bikes__3[[#This Row],[ESTIMATED_DELIVERY_DATE]]</f>
        <v>2020-07-20</v>
      </c>
      <c r="I294" t="str">
        <f>customer_bikes__3[[#This Row],[DELIVERY_DATE]]</f>
        <v>2020-07-20</v>
      </c>
      <c r="J294" t="str">
        <f>customer_bikes__3[[#This Row],[SELLING_DATE]]</f>
        <v>NULL</v>
      </c>
      <c r="K294" t="str">
        <f>customer_bikes__3[[#This Row],[MODEL]]</f>
        <v>Cairon T 200 SE 500</v>
      </c>
      <c r="L294" t="str">
        <f>customer_bikes__3[[#This Row],[FRAME_REFERENCE]]</f>
        <v>20CAT200WM10470</v>
      </c>
      <c r="M294" t="str">
        <f>customer_bikes__3[[#This Row],[BIKE_KEY_REFERENCE]]</f>
        <v>NULL</v>
      </c>
      <c r="N294" t="str">
        <f>customer_bikes__3[[#This Row],[LOCKER_REFERENCE]]</f>
        <v>334226</v>
      </c>
      <c r="O294" t="str">
        <f>customer_bikes__3[[#This Row],[PLATE_NUMBER]]</f>
        <v>NULL</v>
      </c>
      <c r="P294" t="str">
        <f>customer_bikes__3[[#This Row],[BILLING_TYPE]]</f>
        <v>monthly</v>
      </c>
      <c r="Q294" t="str">
        <f>customer_bikes__3[[#This Row],[LEASING_PRICE]]</f>
        <v>85,1</v>
      </c>
      <c r="R294">
        <f>customer_bikes__3[[#This Row],[SOLD_PRICE]]</f>
        <v>0</v>
      </c>
      <c r="S294" t="str">
        <f>customer_bikes__3[[#This Row],[STATUS]]</f>
        <v>OK</v>
      </c>
      <c r="T294" t="str">
        <f>customer_bikes__3[[#This Row],[INSURANCE]]</f>
        <v>Y</v>
      </c>
      <c r="U294">
        <f>customer_bikes__3[[#This Row],[INSURANCE_INDIVIDUAL]]</f>
        <v>0</v>
      </c>
      <c r="V294">
        <f>customer_bikes__3[[#This Row],[INSURANCE_CIVIL_RESPONSIBILITY]]</f>
        <v>0</v>
      </c>
      <c r="W294" t="str">
        <f>customer_bikes__3[[#This Row],[INSURANCE_CIVIL_RESPONSIBILITY_CONTRACT]]</f>
        <v>NULL</v>
      </c>
      <c r="X294">
        <f>customer_bikes__3[[#This Row],[BIKE_PRICE]]</f>
        <v>1470.95</v>
      </c>
      <c r="Y294" t="str">
        <f>customer_bikes__3[[#This Row],[BIKE_BUYING_DATE]]</f>
        <v>2019-10-08</v>
      </c>
      <c r="Z294">
        <f>customer_bikes__3[[#This Row],[BILLING_GROUP]]</f>
        <v>1</v>
      </c>
      <c r="AA294" t="str">
        <f>customer_bikes__3[[#This Row],[GPS_ID]]</f>
        <v>-</v>
      </c>
      <c r="AB294" t="str">
        <f>customer_bikes__3[[#This Row],[LOCALISATION]]</f>
        <v>NULL</v>
      </c>
      <c r="AC294" t="str">
        <f>customer_bikes__3[[#This Row],[COMMENT_BILLING]]</f>
        <v>Bon de commande: 2021-791</v>
      </c>
      <c r="AD294" t="str">
        <f>customer_bikes__3[[#This Row],[ADDRESS]]</f>
        <v>NULL</v>
      </c>
      <c r="AE294" t="str">
        <f>customer_bikes__3[[#This Row],[DISPLAY_GROUP]]</f>
        <v>1generic</v>
      </c>
      <c r="AG294">
        <f>customer_bikes__3[[#This Row],[TYPE]]</f>
        <v>63</v>
      </c>
      <c r="AH294">
        <f>customer_bikes__3[[#This Row],[ID_1]]</f>
        <v>352</v>
      </c>
      <c r="AI294" s="2">
        <f>customer_bikes__3[[#This Row],[HEU_MAJ]]</f>
        <v>44319.612708333334</v>
      </c>
      <c r="AJ294" s="2">
        <f>customer_bikes__3[[#This Row],[HEU_MAJ]]</f>
        <v>44319.612708333334</v>
      </c>
    </row>
    <row r="295" spans="1:36" x14ac:dyDescent="0.25">
      <c r="A295">
        <f>customer_bikes__3[[#This Row],[ID]]</f>
        <v>279</v>
      </c>
      <c r="B295" t="str">
        <f>customer_bikes__3[[#This Row],[FRAME_NUMBER]]</f>
        <v>Charleroi - 003</v>
      </c>
      <c r="C295" t="str">
        <f>customer_bikes__3[[#This Row],[SIZE]]</f>
        <v>M</v>
      </c>
      <c r="D295" t="str">
        <f>customer_bikes__3[[#This Row],[COLOR]]</f>
        <v/>
      </c>
      <c r="E295" t="str">
        <f>customer_bikes__3[[#This Row],[CONTRACT_TYPE]]</f>
        <v>leasing</v>
      </c>
      <c r="F295" t="str">
        <f>customer_bikes__3[[#This Row],[CONTRACT_START]]</f>
        <v>2021-04-28</v>
      </c>
      <c r="G295" t="str">
        <f>customer_bikes__3[[#This Row],[CONTRACT_END]]</f>
        <v>2024-04-28</v>
      </c>
      <c r="H295" t="str">
        <f>customer_bikes__3[[#This Row],[ESTIMATED_DELIVERY_DATE]]</f>
        <v>2020-07-20</v>
      </c>
      <c r="I295" t="str">
        <f>customer_bikes__3[[#This Row],[DELIVERY_DATE]]</f>
        <v>2020-07-20</v>
      </c>
      <c r="J295" t="str">
        <f>customer_bikes__3[[#This Row],[SELLING_DATE]]</f>
        <v>NULL</v>
      </c>
      <c r="K295" t="str">
        <f>customer_bikes__3[[#This Row],[MODEL]]</f>
        <v>Cairon T 200 SE 500</v>
      </c>
      <c r="L295" t="str">
        <f>customer_bikes__3[[#This Row],[FRAME_REFERENCE]]</f>
        <v>20CAT200WM10463</v>
      </c>
      <c r="M295" t="str">
        <f>customer_bikes__3[[#This Row],[BIKE_KEY_REFERENCE]]</f>
        <v>NULL</v>
      </c>
      <c r="N295" t="str">
        <f>customer_bikes__3[[#This Row],[LOCKER_REFERENCE]]</f>
        <v>463624</v>
      </c>
      <c r="O295" t="str">
        <f>customer_bikes__3[[#This Row],[PLATE_NUMBER]]</f>
        <v>NULL</v>
      </c>
      <c r="P295" t="str">
        <f>customer_bikes__3[[#This Row],[BILLING_TYPE]]</f>
        <v>monthly</v>
      </c>
      <c r="Q295" t="str">
        <f>customer_bikes__3[[#This Row],[LEASING_PRICE]]</f>
        <v>85,1</v>
      </c>
      <c r="R295">
        <f>customer_bikes__3[[#This Row],[SOLD_PRICE]]</f>
        <v>0</v>
      </c>
      <c r="S295" t="str">
        <f>customer_bikes__3[[#This Row],[STATUS]]</f>
        <v>OK</v>
      </c>
      <c r="T295" t="str">
        <f>customer_bikes__3[[#This Row],[INSURANCE]]</f>
        <v>Y</v>
      </c>
      <c r="U295">
        <f>customer_bikes__3[[#This Row],[INSURANCE_INDIVIDUAL]]</f>
        <v>0</v>
      </c>
      <c r="V295">
        <f>customer_bikes__3[[#This Row],[INSURANCE_CIVIL_RESPONSIBILITY]]</f>
        <v>0</v>
      </c>
      <c r="W295" t="str">
        <f>customer_bikes__3[[#This Row],[INSURANCE_CIVIL_RESPONSIBILITY_CONTRACT]]</f>
        <v>NULL</v>
      </c>
      <c r="X295">
        <f>customer_bikes__3[[#This Row],[BIKE_PRICE]]</f>
        <v>1470.95</v>
      </c>
      <c r="Y295" t="str">
        <f>customer_bikes__3[[#This Row],[BIKE_BUYING_DATE]]</f>
        <v>2019-10-08</v>
      </c>
      <c r="Z295">
        <f>customer_bikes__3[[#This Row],[BILLING_GROUP]]</f>
        <v>1</v>
      </c>
      <c r="AA295" t="str">
        <f>customer_bikes__3[[#This Row],[GPS_ID]]</f>
        <v>-</v>
      </c>
      <c r="AB295" t="str">
        <f>customer_bikes__3[[#This Row],[LOCALISATION]]</f>
        <v>NULL</v>
      </c>
      <c r="AC295" t="str">
        <f>customer_bikes__3[[#This Row],[COMMENT_BILLING]]</f>
        <v>Bon de commande: 2021-791</v>
      </c>
      <c r="AD295" t="str">
        <f>customer_bikes__3[[#This Row],[ADDRESS]]</f>
        <v>NULL</v>
      </c>
      <c r="AE295" t="str">
        <f>customer_bikes__3[[#This Row],[DISPLAY_GROUP]]</f>
        <v>1generic</v>
      </c>
      <c r="AG295">
        <f>customer_bikes__3[[#This Row],[TYPE]]</f>
        <v>63</v>
      </c>
      <c r="AH295">
        <f>customer_bikes__3[[#This Row],[ID_1]]</f>
        <v>352</v>
      </c>
      <c r="AI295" s="2">
        <f>customer_bikes__3[[#This Row],[HEU_MAJ]]</f>
        <v>44319.61478009259</v>
      </c>
      <c r="AJ295" s="2">
        <f>customer_bikes__3[[#This Row],[HEU_MAJ]]</f>
        <v>44319.61478009259</v>
      </c>
    </row>
    <row r="296" spans="1:36" x14ac:dyDescent="0.25">
      <c r="A296">
        <f>customer_bikes__3[[#This Row],[ID]]</f>
        <v>278</v>
      </c>
      <c r="B296" t="str">
        <f>customer_bikes__3[[#This Row],[FRAME_NUMBER]]</f>
        <v>Charleroi - 004</v>
      </c>
      <c r="C296" t="str">
        <f>customer_bikes__3[[#This Row],[SIZE]]</f>
        <v>M</v>
      </c>
      <c r="D296" t="str">
        <f>customer_bikes__3[[#This Row],[COLOR]]</f>
        <v/>
      </c>
      <c r="E296" t="str">
        <f>customer_bikes__3[[#This Row],[CONTRACT_TYPE]]</f>
        <v>leasing</v>
      </c>
      <c r="F296" t="str">
        <f>customer_bikes__3[[#This Row],[CONTRACT_START]]</f>
        <v>2021-04-28</v>
      </c>
      <c r="G296" t="str">
        <f>customer_bikes__3[[#This Row],[CONTRACT_END]]</f>
        <v>2024-04-28</v>
      </c>
      <c r="H296" t="str">
        <f>customer_bikes__3[[#This Row],[ESTIMATED_DELIVERY_DATE]]</f>
        <v>2020-07-20</v>
      </c>
      <c r="I296" t="str">
        <f>customer_bikes__3[[#This Row],[DELIVERY_DATE]]</f>
        <v>2020-07-20</v>
      </c>
      <c r="J296" t="str">
        <f>customer_bikes__3[[#This Row],[SELLING_DATE]]</f>
        <v>NULL</v>
      </c>
      <c r="K296" t="str">
        <f>customer_bikes__3[[#This Row],[MODEL]]</f>
        <v>Cairon T 200 SE 500</v>
      </c>
      <c r="L296" t="str">
        <f>customer_bikes__3[[#This Row],[FRAME_REFERENCE]]</f>
        <v>20CAT200WM10442</v>
      </c>
      <c r="M296" t="str">
        <f>customer_bikes__3[[#This Row],[BIKE_KEY_REFERENCE]]</f>
        <v>NULL</v>
      </c>
      <c r="N296" t="str">
        <f>customer_bikes__3[[#This Row],[LOCKER_REFERENCE]]</f>
        <v>526163</v>
      </c>
      <c r="O296" t="str">
        <f>customer_bikes__3[[#This Row],[PLATE_NUMBER]]</f>
        <v>NULL</v>
      </c>
      <c r="P296" t="str">
        <f>customer_bikes__3[[#This Row],[BILLING_TYPE]]</f>
        <v>monthly</v>
      </c>
      <c r="Q296" t="str">
        <f>customer_bikes__3[[#This Row],[LEASING_PRICE]]</f>
        <v>85,1</v>
      </c>
      <c r="R296">
        <f>customer_bikes__3[[#This Row],[SOLD_PRICE]]</f>
        <v>0</v>
      </c>
      <c r="S296" t="str">
        <f>customer_bikes__3[[#This Row],[STATUS]]</f>
        <v>OK</v>
      </c>
      <c r="T296" t="str">
        <f>customer_bikes__3[[#This Row],[INSURANCE]]</f>
        <v>Y</v>
      </c>
      <c r="U296">
        <f>customer_bikes__3[[#This Row],[INSURANCE_INDIVIDUAL]]</f>
        <v>0</v>
      </c>
      <c r="V296">
        <f>customer_bikes__3[[#This Row],[INSURANCE_CIVIL_RESPONSIBILITY]]</f>
        <v>0</v>
      </c>
      <c r="W296" t="str">
        <f>customer_bikes__3[[#This Row],[INSURANCE_CIVIL_RESPONSIBILITY_CONTRACT]]</f>
        <v>NULL</v>
      </c>
      <c r="X296">
        <f>customer_bikes__3[[#This Row],[BIKE_PRICE]]</f>
        <v>1470.95</v>
      </c>
      <c r="Y296" t="str">
        <f>customer_bikes__3[[#This Row],[BIKE_BUYING_DATE]]</f>
        <v>2019-10-08</v>
      </c>
      <c r="Z296">
        <f>customer_bikes__3[[#This Row],[BILLING_GROUP]]</f>
        <v>1</v>
      </c>
      <c r="AA296" t="str">
        <f>customer_bikes__3[[#This Row],[GPS_ID]]</f>
        <v>-</v>
      </c>
      <c r="AB296" t="str">
        <f>customer_bikes__3[[#This Row],[LOCALISATION]]</f>
        <v>NULL</v>
      </c>
      <c r="AC296" t="str">
        <f>customer_bikes__3[[#This Row],[COMMENT_BILLING]]</f>
        <v>Bon de commande: 2021-791</v>
      </c>
      <c r="AD296" t="str">
        <f>customer_bikes__3[[#This Row],[ADDRESS]]</f>
        <v>NULL</v>
      </c>
      <c r="AE296" t="str">
        <f>customer_bikes__3[[#This Row],[DISPLAY_GROUP]]</f>
        <v>1generic</v>
      </c>
      <c r="AG296">
        <f>customer_bikes__3[[#This Row],[TYPE]]</f>
        <v>63</v>
      </c>
      <c r="AH296">
        <f>customer_bikes__3[[#This Row],[ID_1]]</f>
        <v>352</v>
      </c>
      <c r="AI296" s="2">
        <f>customer_bikes__3[[#This Row],[HEU_MAJ]]</f>
        <v>44319.616574074076</v>
      </c>
      <c r="AJ296" s="2">
        <f>customer_bikes__3[[#This Row],[HEU_MAJ]]</f>
        <v>44319.616574074076</v>
      </c>
    </row>
    <row r="297" spans="1:36" x14ac:dyDescent="0.25">
      <c r="A297">
        <f>customer_bikes__3[[#This Row],[ID]]</f>
        <v>277</v>
      </c>
      <c r="B297" t="str">
        <f>customer_bikes__3[[#This Row],[FRAME_NUMBER]]</f>
        <v>Charleroi - 005</v>
      </c>
      <c r="C297" t="str">
        <f>customer_bikes__3[[#This Row],[SIZE]]</f>
        <v>M</v>
      </c>
      <c r="D297" t="str">
        <f>customer_bikes__3[[#This Row],[COLOR]]</f>
        <v/>
      </c>
      <c r="E297" t="str">
        <f>customer_bikes__3[[#This Row],[CONTRACT_TYPE]]</f>
        <v>leasing</v>
      </c>
      <c r="F297" t="str">
        <f>customer_bikes__3[[#This Row],[CONTRACT_START]]</f>
        <v>2021-04-28</v>
      </c>
      <c r="G297" t="str">
        <f>customer_bikes__3[[#This Row],[CONTRACT_END]]</f>
        <v>2024-04-28</v>
      </c>
      <c r="H297" t="str">
        <f>customer_bikes__3[[#This Row],[ESTIMATED_DELIVERY_DATE]]</f>
        <v>2020-07-20</v>
      </c>
      <c r="I297" t="str">
        <f>customer_bikes__3[[#This Row],[DELIVERY_DATE]]</f>
        <v>2020-07-20</v>
      </c>
      <c r="J297" t="str">
        <f>customer_bikes__3[[#This Row],[SELLING_DATE]]</f>
        <v>NULL</v>
      </c>
      <c r="K297" t="str">
        <f>customer_bikes__3[[#This Row],[MODEL]]</f>
        <v>Cairon T 200 SE 500</v>
      </c>
      <c r="L297" t="str">
        <f>customer_bikes__3[[#This Row],[FRAME_REFERENCE]]</f>
        <v>20CAT200WM10448</v>
      </c>
      <c r="M297" t="str">
        <f>customer_bikes__3[[#This Row],[BIKE_KEY_REFERENCE]]</f>
        <v>NULL</v>
      </c>
      <c r="N297" t="str">
        <f>customer_bikes__3[[#This Row],[LOCKER_REFERENCE]]</f>
        <v>455636</v>
      </c>
      <c r="O297" t="str">
        <f>customer_bikes__3[[#This Row],[PLATE_NUMBER]]</f>
        <v>NULL</v>
      </c>
      <c r="P297" t="str">
        <f>customer_bikes__3[[#This Row],[BILLING_TYPE]]</f>
        <v>monthly</v>
      </c>
      <c r="Q297" t="str">
        <f>customer_bikes__3[[#This Row],[LEASING_PRICE]]</f>
        <v>85,1</v>
      </c>
      <c r="R297">
        <f>customer_bikes__3[[#This Row],[SOLD_PRICE]]</f>
        <v>0</v>
      </c>
      <c r="S297" t="str">
        <f>customer_bikes__3[[#This Row],[STATUS]]</f>
        <v>OK</v>
      </c>
      <c r="T297" t="str">
        <f>customer_bikes__3[[#This Row],[INSURANCE]]</f>
        <v>Y</v>
      </c>
      <c r="U297">
        <f>customer_bikes__3[[#This Row],[INSURANCE_INDIVIDUAL]]</f>
        <v>0</v>
      </c>
      <c r="V297">
        <f>customer_bikes__3[[#This Row],[INSURANCE_CIVIL_RESPONSIBILITY]]</f>
        <v>0</v>
      </c>
      <c r="W297" t="str">
        <f>customer_bikes__3[[#This Row],[INSURANCE_CIVIL_RESPONSIBILITY_CONTRACT]]</f>
        <v>NULL</v>
      </c>
      <c r="X297">
        <f>customer_bikes__3[[#This Row],[BIKE_PRICE]]</f>
        <v>1470.95</v>
      </c>
      <c r="Y297" t="str">
        <f>customer_bikes__3[[#This Row],[BIKE_BUYING_DATE]]</f>
        <v>2019-10-08</v>
      </c>
      <c r="Z297">
        <f>customer_bikes__3[[#This Row],[BILLING_GROUP]]</f>
        <v>1</v>
      </c>
      <c r="AA297" t="str">
        <f>customer_bikes__3[[#This Row],[GPS_ID]]</f>
        <v>-</v>
      </c>
      <c r="AB297" t="str">
        <f>customer_bikes__3[[#This Row],[LOCALISATION]]</f>
        <v>NULL</v>
      </c>
      <c r="AC297" t="str">
        <f>customer_bikes__3[[#This Row],[COMMENT_BILLING]]</f>
        <v>Bon de commande: 2021-791</v>
      </c>
      <c r="AD297" t="str">
        <f>customer_bikes__3[[#This Row],[ADDRESS]]</f>
        <v>NULL</v>
      </c>
      <c r="AE297" t="str">
        <f>customer_bikes__3[[#This Row],[DISPLAY_GROUP]]</f>
        <v>1generic</v>
      </c>
      <c r="AG297">
        <f>customer_bikes__3[[#This Row],[TYPE]]</f>
        <v>63</v>
      </c>
      <c r="AH297">
        <f>customer_bikes__3[[#This Row],[ID_1]]</f>
        <v>352</v>
      </c>
      <c r="AI297" s="2">
        <f>customer_bikes__3[[#This Row],[HEU_MAJ]]</f>
        <v>44319.619780092595</v>
      </c>
      <c r="AJ297" s="2">
        <f>customer_bikes__3[[#This Row],[HEU_MAJ]]</f>
        <v>44319.619780092595</v>
      </c>
    </row>
    <row r="298" spans="1:36" x14ac:dyDescent="0.25">
      <c r="A298">
        <f>customer_bikes__3[[#This Row],[ID]]</f>
        <v>276</v>
      </c>
      <c r="B298" t="str">
        <f>customer_bikes__3[[#This Row],[FRAME_NUMBER]]</f>
        <v>Charleroi - 006</v>
      </c>
      <c r="C298" t="str">
        <f>customer_bikes__3[[#This Row],[SIZE]]</f>
        <v>M</v>
      </c>
      <c r="D298" t="str">
        <f>customer_bikes__3[[#This Row],[COLOR]]</f>
        <v/>
      </c>
      <c r="E298" t="str">
        <f>customer_bikes__3[[#This Row],[CONTRACT_TYPE]]</f>
        <v>leasing</v>
      </c>
      <c r="F298" t="str">
        <f>customer_bikes__3[[#This Row],[CONTRACT_START]]</f>
        <v>2021-04-28</v>
      </c>
      <c r="G298" t="str">
        <f>customer_bikes__3[[#This Row],[CONTRACT_END]]</f>
        <v>2024-04-28</v>
      </c>
      <c r="H298" t="str">
        <f>customer_bikes__3[[#This Row],[ESTIMATED_DELIVERY_DATE]]</f>
        <v>2020-07-20</v>
      </c>
      <c r="I298" t="str">
        <f>customer_bikes__3[[#This Row],[DELIVERY_DATE]]</f>
        <v>2020-07-20</v>
      </c>
      <c r="J298" t="str">
        <f>customer_bikes__3[[#This Row],[SELLING_DATE]]</f>
        <v>NULL</v>
      </c>
      <c r="K298" t="str">
        <f>customer_bikes__3[[#This Row],[MODEL]]</f>
        <v>Cairon T 200 SE 500</v>
      </c>
      <c r="L298" t="str">
        <f>customer_bikes__3[[#This Row],[FRAME_REFERENCE]]</f>
        <v>20CAT200WM10395</v>
      </c>
      <c r="M298" t="str">
        <f>customer_bikes__3[[#This Row],[BIKE_KEY_REFERENCE]]</f>
        <v>NULL</v>
      </c>
      <c r="N298" t="str">
        <f>customer_bikes__3[[#This Row],[LOCKER_REFERENCE]]</f>
        <v>446461</v>
      </c>
      <c r="O298" t="str">
        <f>customer_bikes__3[[#This Row],[PLATE_NUMBER]]</f>
        <v>NULL</v>
      </c>
      <c r="P298" t="str">
        <f>customer_bikes__3[[#This Row],[BILLING_TYPE]]</f>
        <v>monthly</v>
      </c>
      <c r="Q298" t="str">
        <f>customer_bikes__3[[#This Row],[LEASING_PRICE]]</f>
        <v>85,1</v>
      </c>
      <c r="R298">
        <f>customer_bikes__3[[#This Row],[SOLD_PRICE]]</f>
        <v>0</v>
      </c>
      <c r="S298" t="str">
        <f>customer_bikes__3[[#This Row],[STATUS]]</f>
        <v>OK</v>
      </c>
      <c r="T298" t="str">
        <f>customer_bikes__3[[#This Row],[INSURANCE]]</f>
        <v>Y</v>
      </c>
      <c r="U298">
        <f>customer_bikes__3[[#This Row],[INSURANCE_INDIVIDUAL]]</f>
        <v>0</v>
      </c>
      <c r="V298">
        <f>customer_bikes__3[[#This Row],[INSURANCE_CIVIL_RESPONSIBILITY]]</f>
        <v>0</v>
      </c>
      <c r="W298" t="str">
        <f>customer_bikes__3[[#This Row],[INSURANCE_CIVIL_RESPONSIBILITY_CONTRACT]]</f>
        <v>NULL</v>
      </c>
      <c r="X298">
        <f>customer_bikes__3[[#This Row],[BIKE_PRICE]]</f>
        <v>1470.95</v>
      </c>
      <c r="Y298" t="str">
        <f>customer_bikes__3[[#This Row],[BIKE_BUYING_DATE]]</f>
        <v>2019-10-08</v>
      </c>
      <c r="Z298">
        <f>customer_bikes__3[[#This Row],[BILLING_GROUP]]</f>
        <v>1</v>
      </c>
      <c r="AA298" t="str">
        <f>customer_bikes__3[[#This Row],[GPS_ID]]</f>
        <v>-</v>
      </c>
      <c r="AB298" t="str">
        <f>customer_bikes__3[[#This Row],[LOCALISATION]]</f>
        <v>NULL</v>
      </c>
      <c r="AC298" t="str">
        <f>customer_bikes__3[[#This Row],[COMMENT_BILLING]]</f>
        <v>Bon de commande: 2021-791</v>
      </c>
      <c r="AD298" t="str">
        <f>customer_bikes__3[[#This Row],[ADDRESS]]</f>
        <v>NULL</v>
      </c>
      <c r="AE298" t="str">
        <f>customer_bikes__3[[#This Row],[DISPLAY_GROUP]]</f>
        <v>1generic</v>
      </c>
      <c r="AG298">
        <f>customer_bikes__3[[#This Row],[TYPE]]</f>
        <v>63</v>
      </c>
      <c r="AH298">
        <f>customer_bikes__3[[#This Row],[ID_1]]</f>
        <v>352</v>
      </c>
      <c r="AI298" s="2">
        <f>customer_bikes__3[[#This Row],[HEU_MAJ]]</f>
        <v>44319.623263888891</v>
      </c>
      <c r="AJ298" s="2">
        <f>customer_bikes__3[[#This Row],[HEU_MAJ]]</f>
        <v>44319.623263888891</v>
      </c>
    </row>
    <row r="299" spans="1:36" x14ac:dyDescent="0.25">
      <c r="A299">
        <f>customer_bikes__3[[#This Row],[ID]]</f>
        <v>275</v>
      </c>
      <c r="B299" t="str">
        <f>customer_bikes__3[[#This Row],[FRAME_NUMBER]]</f>
        <v>Charleroi - 007</v>
      </c>
      <c r="C299" t="str">
        <f>customer_bikes__3[[#This Row],[SIZE]]</f>
        <v>M</v>
      </c>
      <c r="D299" t="str">
        <f>customer_bikes__3[[#This Row],[COLOR]]</f>
        <v/>
      </c>
      <c r="E299" t="str">
        <f>customer_bikes__3[[#This Row],[CONTRACT_TYPE]]</f>
        <v>leasing</v>
      </c>
      <c r="F299" t="str">
        <f>customer_bikes__3[[#This Row],[CONTRACT_START]]</f>
        <v>2021-04-28</v>
      </c>
      <c r="G299" t="str">
        <f>customer_bikes__3[[#This Row],[CONTRACT_END]]</f>
        <v>2024-04-28</v>
      </c>
      <c r="H299" t="str">
        <f>customer_bikes__3[[#This Row],[ESTIMATED_DELIVERY_DATE]]</f>
        <v>2020-07-20</v>
      </c>
      <c r="I299" t="str">
        <f>customer_bikes__3[[#This Row],[DELIVERY_DATE]]</f>
        <v>2020-07-20</v>
      </c>
      <c r="J299" t="str">
        <f>customer_bikes__3[[#This Row],[SELLING_DATE]]</f>
        <v>NULL</v>
      </c>
      <c r="K299" t="str">
        <f>customer_bikes__3[[#This Row],[MODEL]]</f>
        <v>Cairon T 200 SE 500</v>
      </c>
      <c r="L299" t="str">
        <f>customer_bikes__3[[#This Row],[FRAME_REFERENCE]]</f>
        <v>20CAT200WM10451</v>
      </c>
      <c r="M299" t="str">
        <f>customer_bikes__3[[#This Row],[BIKE_KEY_REFERENCE]]</f>
        <v>NULL</v>
      </c>
      <c r="N299" t="str">
        <f>customer_bikes__3[[#This Row],[LOCKER_REFERENCE]]</f>
        <v>344655</v>
      </c>
      <c r="O299" t="str">
        <f>customer_bikes__3[[#This Row],[PLATE_NUMBER]]</f>
        <v>NULL</v>
      </c>
      <c r="P299" t="str">
        <f>customer_bikes__3[[#This Row],[BILLING_TYPE]]</f>
        <v>monthly</v>
      </c>
      <c r="Q299" t="str">
        <f>customer_bikes__3[[#This Row],[LEASING_PRICE]]</f>
        <v>85,1</v>
      </c>
      <c r="R299">
        <f>customer_bikes__3[[#This Row],[SOLD_PRICE]]</f>
        <v>0</v>
      </c>
      <c r="S299" t="str">
        <f>customer_bikes__3[[#This Row],[STATUS]]</f>
        <v>OK</v>
      </c>
      <c r="T299" t="str">
        <f>customer_bikes__3[[#This Row],[INSURANCE]]</f>
        <v>Y</v>
      </c>
      <c r="U299">
        <f>customer_bikes__3[[#This Row],[INSURANCE_INDIVIDUAL]]</f>
        <v>0</v>
      </c>
      <c r="V299">
        <f>customer_bikes__3[[#This Row],[INSURANCE_CIVIL_RESPONSIBILITY]]</f>
        <v>0</v>
      </c>
      <c r="W299" t="str">
        <f>customer_bikes__3[[#This Row],[INSURANCE_CIVIL_RESPONSIBILITY_CONTRACT]]</f>
        <v>NULL</v>
      </c>
      <c r="X299">
        <f>customer_bikes__3[[#This Row],[BIKE_PRICE]]</f>
        <v>1470.95</v>
      </c>
      <c r="Y299" t="str">
        <f>customer_bikes__3[[#This Row],[BIKE_BUYING_DATE]]</f>
        <v>2019-10-08</v>
      </c>
      <c r="Z299">
        <f>customer_bikes__3[[#This Row],[BILLING_GROUP]]</f>
        <v>1</v>
      </c>
      <c r="AA299" t="str">
        <f>customer_bikes__3[[#This Row],[GPS_ID]]</f>
        <v>-</v>
      </c>
      <c r="AB299" t="str">
        <f>customer_bikes__3[[#This Row],[LOCALISATION]]</f>
        <v>NULL</v>
      </c>
      <c r="AC299" t="str">
        <f>customer_bikes__3[[#This Row],[COMMENT_BILLING]]</f>
        <v>Bon de commande: 2021-791</v>
      </c>
      <c r="AD299" t="str">
        <f>customer_bikes__3[[#This Row],[ADDRESS]]</f>
        <v>NULL</v>
      </c>
      <c r="AE299" t="str">
        <f>customer_bikes__3[[#This Row],[DISPLAY_GROUP]]</f>
        <v>1generic</v>
      </c>
      <c r="AG299">
        <f>customer_bikes__3[[#This Row],[TYPE]]</f>
        <v>63</v>
      </c>
      <c r="AH299">
        <f>customer_bikes__3[[#This Row],[ID_1]]</f>
        <v>352</v>
      </c>
      <c r="AI299" s="2">
        <f>customer_bikes__3[[#This Row],[HEU_MAJ]]</f>
        <v>44319.624884259261</v>
      </c>
      <c r="AJ299" s="2">
        <f>customer_bikes__3[[#This Row],[HEU_MAJ]]</f>
        <v>44319.624884259261</v>
      </c>
    </row>
    <row r="300" spans="1:36" x14ac:dyDescent="0.25">
      <c r="A300">
        <f>customer_bikes__3[[#This Row],[ID]]</f>
        <v>291</v>
      </c>
      <c r="B300" t="str">
        <f>customer_bikes__3[[#This Row],[FRAME_NUMBER]]</f>
        <v>CHU-MEURIS</v>
      </c>
      <c r="C300" t="str">
        <f>customer_bikes__3[[#This Row],[SIZE]]</f>
        <v>M</v>
      </c>
      <c r="D300" t="str">
        <f>customer_bikes__3[[#This Row],[COLOR]]</f>
        <v>NULL</v>
      </c>
      <c r="E300" t="str">
        <f>customer_bikes__3[[#This Row],[CONTRACT_TYPE]]</f>
        <v>selling</v>
      </c>
      <c r="F300" t="str">
        <f>customer_bikes__3[[#This Row],[CONTRACT_START]]</f>
        <v>2020-06-18</v>
      </c>
      <c r="G300" t="str">
        <f>customer_bikes__3[[#This Row],[CONTRACT_END]]</f>
        <v>NULL</v>
      </c>
      <c r="H300" t="str">
        <f>customer_bikes__3[[#This Row],[ESTIMATED_DELIVERY_DATE]]</f>
        <v>NULL</v>
      </c>
      <c r="I300" t="str">
        <f>customer_bikes__3[[#This Row],[DELIVERY_DATE]]</f>
        <v>2020-06-13</v>
      </c>
      <c r="J300" t="str">
        <f>customer_bikes__3[[#This Row],[SELLING_DATE]]</f>
        <v>2020-06-18</v>
      </c>
      <c r="K300" t="str">
        <f>customer_bikes__3[[#This Row],[MODEL]]</f>
        <v>Brussels</v>
      </c>
      <c r="L300" t="str">
        <f>customer_bikes__3[[#This Row],[FRAME_REFERENCE]]</f>
        <v>BBM9033</v>
      </c>
      <c r="M300" t="str">
        <f>customer_bikes__3[[#This Row],[BIKE_KEY_REFERENCE]]</f>
        <v>NULL</v>
      </c>
      <c r="N300" t="str">
        <f>customer_bikes__3[[#This Row],[LOCKER_REFERENCE]]</f>
        <v>NULL</v>
      </c>
      <c r="O300" t="str">
        <f>customer_bikes__3[[#This Row],[PLATE_NUMBER]]</f>
        <v>NULL</v>
      </c>
      <c r="P300" t="str">
        <f>customer_bikes__3[[#This Row],[BILLING_TYPE]]</f>
        <v>paid</v>
      </c>
      <c r="Q300" t="str">
        <f>customer_bikes__3[[#This Row],[LEASING_PRICE]]</f>
        <v>NULL</v>
      </c>
      <c r="R300">
        <f>customer_bikes__3[[#This Row],[SOLD_PRICE]]</f>
        <v>2024.79</v>
      </c>
      <c r="S300" t="str">
        <f>customer_bikes__3[[#This Row],[STATUS]]</f>
        <v>OK</v>
      </c>
      <c r="T300" t="str">
        <f>customer_bikes__3[[#This Row],[INSURANCE]]</f>
        <v>N</v>
      </c>
      <c r="U300">
        <f>customer_bikes__3[[#This Row],[INSURANCE_INDIVIDUAL]]</f>
        <v>0</v>
      </c>
      <c r="V300">
        <f>customer_bikes__3[[#This Row],[INSURANCE_CIVIL_RESPONSIBILITY]]</f>
        <v>0</v>
      </c>
      <c r="W300" t="str">
        <f>customer_bikes__3[[#This Row],[INSURANCE_CIVIL_RESPONSIBILITY_CONTRACT]]</f>
        <v>NULL</v>
      </c>
      <c r="X300">
        <f>customer_bikes__3[[#This Row],[BIKE_PRICE]]</f>
        <v>1850</v>
      </c>
      <c r="Y300" t="str">
        <f>customer_bikes__3[[#This Row],[BIKE_BUYING_DATE]]</f>
        <v>2020-06-13</v>
      </c>
      <c r="Z300">
        <f>customer_bikes__3[[#This Row],[BILLING_GROUP]]</f>
        <v>1</v>
      </c>
      <c r="AA300" t="str">
        <f>customer_bikes__3[[#This Row],[GPS_ID]]</f>
        <v>NULL</v>
      </c>
      <c r="AB300" t="str">
        <f>customer_bikes__3[[#This Row],[LOCALISATION]]</f>
        <v>NULL</v>
      </c>
      <c r="AC300" t="str">
        <f>customer_bikes__3[[#This Row],[COMMENT_BILLING]]</f>
        <v>NULL</v>
      </c>
      <c r="AD300" t="str">
        <f>customer_bikes__3[[#This Row],[ADDRESS]]</f>
        <v>NULL</v>
      </c>
      <c r="AE300" t="str">
        <f>customer_bikes__3[[#This Row],[DISPLAY_GROUP]]</f>
        <v>1generic</v>
      </c>
      <c r="AG300">
        <f>customer_bikes__3[[#This Row],[TYPE]]</f>
        <v>182</v>
      </c>
      <c r="AH300">
        <f>customer_bikes__3[[#This Row],[ID_1]]</f>
        <v>24</v>
      </c>
      <c r="AI300" s="2">
        <f>customer_bikes__3[[#This Row],[HEU_MAJ]]</f>
        <v>44281.58184027778</v>
      </c>
      <c r="AJ300" s="2">
        <f>customer_bikes__3[[#This Row],[HEU_MAJ]]</f>
        <v>44281.58184027778</v>
      </c>
    </row>
    <row r="301" spans="1:36" x14ac:dyDescent="0.25">
      <c r="A301">
        <f>customer_bikes__3[[#This Row],[ID]]</f>
        <v>307</v>
      </c>
      <c r="B301" t="str">
        <f>customer_bikes__3[[#This Row],[FRAME_NUMBER]]</f>
        <v>City Dev - 001</v>
      </c>
      <c r="C301" t="str">
        <f>customer_bikes__3[[#This Row],[SIZE]]</f>
        <v>M</v>
      </c>
      <c r="D301" t="str">
        <f>customer_bikes__3[[#This Row],[COLOR]]</f>
        <v>Bleu mat/noir</v>
      </c>
      <c r="E301" t="str">
        <f>customer_bikes__3[[#This Row],[CONTRACT_TYPE]]</f>
        <v>leasing</v>
      </c>
      <c r="F301" t="str">
        <f>customer_bikes__3[[#This Row],[CONTRACT_START]]</f>
        <v>2020-09-23</v>
      </c>
      <c r="G301" t="str">
        <f>customer_bikes__3[[#This Row],[CONTRACT_END]]</f>
        <v>2023-09-23</v>
      </c>
      <c r="H301" t="str">
        <f>customer_bikes__3[[#This Row],[ESTIMATED_DELIVERY_DATE]]</f>
        <v>NULL</v>
      </c>
      <c r="I301" t="str">
        <f>customer_bikes__3[[#This Row],[DELIVERY_DATE]]</f>
        <v>NULL</v>
      </c>
      <c r="J301" t="str">
        <f>customer_bikes__3[[#This Row],[SELLING_DATE]]</f>
        <v>NULL</v>
      </c>
      <c r="K301" t="str">
        <f>customer_bikes__3[[#This Row],[MODEL]]</f>
        <v>Sapric Dry 6</v>
      </c>
      <c r="L301" t="str">
        <f>customer_bikes__3[[#This Row],[FRAME_REFERENCE]]</f>
        <v>SW19K00354A30351</v>
      </c>
      <c r="M301" t="str">
        <f>customer_bikes__3[[#This Row],[BIKE_KEY_REFERENCE]]</f>
        <v>NULL</v>
      </c>
      <c r="N301" t="str">
        <f>customer_bikes__3[[#This Row],[LOCKER_REFERENCE]]</f>
        <v>466431</v>
      </c>
      <c r="O301" t="str">
        <f>customer_bikes__3[[#This Row],[PLATE_NUMBER]]</f>
        <v>NULL</v>
      </c>
      <c r="P301" t="str">
        <f>customer_bikes__3[[#This Row],[BILLING_TYPE]]</f>
        <v>monthly</v>
      </c>
      <c r="Q301" t="str">
        <f>customer_bikes__3[[#This Row],[LEASING_PRICE]]</f>
        <v>80,17</v>
      </c>
      <c r="R301">
        <f>customer_bikes__3[[#This Row],[SOLD_PRICE]]</f>
        <v>0</v>
      </c>
      <c r="S301" t="str">
        <f>customer_bikes__3[[#This Row],[STATUS]]</f>
        <v>OK</v>
      </c>
      <c r="T301" t="str">
        <f>customer_bikes__3[[#This Row],[INSURANCE]]</f>
        <v>Y</v>
      </c>
      <c r="U301">
        <f>customer_bikes__3[[#This Row],[INSURANCE_INDIVIDUAL]]</f>
        <v>0</v>
      </c>
      <c r="V301">
        <f>customer_bikes__3[[#This Row],[INSURANCE_CIVIL_RESPONSIBILITY]]</f>
        <v>0</v>
      </c>
      <c r="W301" t="str">
        <f>customer_bikes__3[[#This Row],[INSURANCE_CIVIL_RESPONSIBILITY_CONTRACT]]</f>
        <v>NULL</v>
      </c>
      <c r="X301">
        <f>customer_bikes__3[[#This Row],[BIKE_PRICE]]</f>
        <v>1559.75</v>
      </c>
      <c r="Y301" t="str">
        <f>customer_bikes__3[[#This Row],[BIKE_BUYING_DATE]]</f>
        <v>2020-06-19</v>
      </c>
      <c r="Z301">
        <f>customer_bikes__3[[#This Row],[BILLING_GROUP]]</f>
        <v>1</v>
      </c>
      <c r="AA301" t="str">
        <f>customer_bikes__3[[#This Row],[GPS_ID]]</f>
        <v>NULL</v>
      </c>
      <c r="AB301" t="str">
        <f>customer_bikes__3[[#This Row],[LOCALISATION]]</f>
        <v>NULL</v>
      </c>
      <c r="AC301" t="str">
        <f>customer_bikes__3[[#This Row],[COMMENT_BILLING]]</f>
        <v>NULL</v>
      </c>
      <c r="AD301" t="str">
        <f>customer_bikes__3[[#This Row],[ADDRESS]]</f>
        <v>NULL</v>
      </c>
      <c r="AE301" t="str">
        <f>customer_bikes__3[[#This Row],[DISPLAY_GROUP]]</f>
        <v>1generic</v>
      </c>
      <c r="AG301">
        <f>customer_bikes__3[[#This Row],[TYPE]]</f>
        <v>194</v>
      </c>
      <c r="AH301">
        <f>customer_bikes__3[[#This Row],[ID_1]]</f>
        <v>39</v>
      </c>
      <c r="AI301" s="2">
        <f>customer_bikes__3[[#This Row],[HEU_MAJ]]</f>
        <v>44150.667384259257</v>
      </c>
      <c r="AJ301" s="2">
        <f>customer_bikes__3[[#This Row],[HEU_MAJ]]</f>
        <v>44150.667384259257</v>
      </c>
    </row>
    <row r="302" spans="1:36" x14ac:dyDescent="0.25">
      <c r="A302">
        <f>customer_bikes__3[[#This Row],[ID]]</f>
        <v>306</v>
      </c>
      <c r="B302" t="str">
        <f>customer_bikes__3[[#This Row],[FRAME_NUMBER]]</f>
        <v>City Dev - 002</v>
      </c>
      <c r="C302" t="str">
        <f>customer_bikes__3[[#This Row],[SIZE]]</f>
        <v>M</v>
      </c>
      <c r="D302" t="str">
        <f>customer_bikes__3[[#This Row],[COLOR]]</f>
        <v>Bleu mat/noir</v>
      </c>
      <c r="E302" t="str">
        <f>customer_bikes__3[[#This Row],[CONTRACT_TYPE]]</f>
        <v>leasing</v>
      </c>
      <c r="F302" t="str">
        <f>customer_bikes__3[[#This Row],[CONTRACT_START]]</f>
        <v>2020-10-03</v>
      </c>
      <c r="G302" t="str">
        <f>customer_bikes__3[[#This Row],[CONTRACT_END]]</f>
        <v>2023-10-03</v>
      </c>
      <c r="H302" t="str">
        <f>customer_bikes__3[[#This Row],[ESTIMATED_DELIVERY_DATE]]</f>
        <v>NULL</v>
      </c>
      <c r="I302" t="str">
        <f>customer_bikes__3[[#This Row],[DELIVERY_DATE]]</f>
        <v>NULL</v>
      </c>
      <c r="J302" t="str">
        <f>customer_bikes__3[[#This Row],[SELLING_DATE]]</f>
        <v>NULL</v>
      </c>
      <c r="K302" t="str">
        <f>customer_bikes__3[[#This Row],[MODEL]]</f>
        <v>Sapric Dry 6</v>
      </c>
      <c r="L302" t="str">
        <f>customer_bikes__3[[#This Row],[FRAME_REFERENCE]]</f>
        <v>SW19K00376A30351</v>
      </c>
      <c r="M302" t="str">
        <f>customer_bikes__3[[#This Row],[BIKE_KEY_REFERENCE]]</f>
        <v>NULL</v>
      </c>
      <c r="N302" t="str">
        <f>customer_bikes__3[[#This Row],[LOCKER_REFERENCE]]</f>
        <v>416342</v>
      </c>
      <c r="O302" t="str">
        <f>customer_bikes__3[[#This Row],[PLATE_NUMBER]]</f>
        <v>NULL</v>
      </c>
      <c r="P302" t="str">
        <f>customer_bikes__3[[#This Row],[BILLING_TYPE]]</f>
        <v>monthly</v>
      </c>
      <c r="Q302" t="str">
        <f>customer_bikes__3[[#This Row],[LEASING_PRICE]]</f>
        <v>80,17</v>
      </c>
      <c r="R302">
        <f>customer_bikes__3[[#This Row],[SOLD_PRICE]]</f>
        <v>0</v>
      </c>
      <c r="S302" t="str">
        <f>customer_bikes__3[[#This Row],[STATUS]]</f>
        <v>OK</v>
      </c>
      <c r="T302" t="str">
        <f>customer_bikes__3[[#This Row],[INSURANCE]]</f>
        <v>Y</v>
      </c>
      <c r="U302">
        <f>customer_bikes__3[[#This Row],[INSURANCE_INDIVIDUAL]]</f>
        <v>0</v>
      </c>
      <c r="V302">
        <f>customer_bikes__3[[#This Row],[INSURANCE_CIVIL_RESPONSIBILITY]]</f>
        <v>0</v>
      </c>
      <c r="W302" t="str">
        <f>customer_bikes__3[[#This Row],[INSURANCE_CIVIL_RESPONSIBILITY_CONTRACT]]</f>
        <v>NULL</v>
      </c>
      <c r="X302">
        <f>customer_bikes__3[[#This Row],[BIKE_PRICE]]</f>
        <v>1559.75</v>
      </c>
      <c r="Y302" t="str">
        <f>customer_bikes__3[[#This Row],[BIKE_BUYING_DATE]]</f>
        <v>2020-06-19</v>
      </c>
      <c r="Z302">
        <f>customer_bikes__3[[#This Row],[BILLING_GROUP]]</f>
        <v>1</v>
      </c>
      <c r="AA302" t="str">
        <f>customer_bikes__3[[#This Row],[GPS_ID]]</f>
        <v>NULL</v>
      </c>
      <c r="AB302" t="str">
        <f>customer_bikes__3[[#This Row],[LOCALISATION]]</f>
        <v>NULL</v>
      </c>
      <c r="AC302" t="str">
        <f>customer_bikes__3[[#This Row],[COMMENT_BILLING]]</f>
        <v>NULL</v>
      </c>
      <c r="AD302" t="str">
        <f>customer_bikes__3[[#This Row],[ADDRESS]]</f>
        <v>NULL</v>
      </c>
      <c r="AE302" t="str">
        <f>customer_bikes__3[[#This Row],[DISPLAY_GROUP]]</f>
        <v>1generic</v>
      </c>
      <c r="AG302">
        <f>customer_bikes__3[[#This Row],[TYPE]]</f>
        <v>194</v>
      </c>
      <c r="AH302">
        <f>customer_bikes__3[[#This Row],[ID_1]]</f>
        <v>39</v>
      </c>
      <c r="AI302" s="2">
        <f>customer_bikes__3[[#This Row],[HEU_MAJ]]</f>
        <v>44152.69972222222</v>
      </c>
      <c r="AJ302" s="2">
        <f>customer_bikes__3[[#This Row],[HEU_MAJ]]</f>
        <v>44152.69972222222</v>
      </c>
    </row>
    <row r="303" spans="1:36" x14ac:dyDescent="0.25">
      <c r="A303">
        <f>customer_bikes__3[[#This Row],[ID]]</f>
        <v>385</v>
      </c>
      <c r="B303" t="str">
        <f>customer_bikes__3[[#This Row],[FRAME_NUMBER]]</f>
        <v>City Dev - 004</v>
      </c>
      <c r="C303" t="str">
        <f>customer_bikes__3[[#This Row],[SIZE]]</f>
        <v>unique</v>
      </c>
      <c r="D303" t="str">
        <f>customer_bikes__3[[#This Row],[COLOR]]</f>
        <v>Bone grey</v>
      </c>
      <c r="E303" t="str">
        <f>customer_bikes__3[[#This Row],[CONTRACT_TYPE]]</f>
        <v>leasing</v>
      </c>
      <c r="F303" t="str">
        <f>customer_bikes__3[[#This Row],[CONTRACT_START]]</f>
        <v>2020-10-26</v>
      </c>
      <c r="G303" t="str">
        <f>customer_bikes__3[[#This Row],[CONTRACT_END]]</f>
        <v>2023-10-26</v>
      </c>
      <c r="H303" t="str">
        <f>customer_bikes__3[[#This Row],[ESTIMATED_DELIVERY_DATE]]</f>
        <v>NULL</v>
      </c>
      <c r="I303" t="str">
        <f>customer_bikes__3[[#This Row],[DELIVERY_DATE]]</f>
        <v>2020-12-09</v>
      </c>
      <c r="J303" t="str">
        <f>customer_bikes__3[[#This Row],[SELLING_DATE]]</f>
        <v>NULL</v>
      </c>
      <c r="K303" t="str">
        <f>customer_bikes__3[[#This Row],[MODEL]]</f>
        <v>Boost E 10D performance</v>
      </c>
      <c r="L303" t="str">
        <f>customer_bikes__3[[#This Row],[FRAME_REFERENCE]]</f>
        <v>24EL0812WNAD00214</v>
      </c>
      <c r="M303" t="str">
        <f>customer_bikes__3[[#This Row],[BIKE_KEY_REFERENCE]]</f>
        <v/>
      </c>
      <c r="N303" t="str">
        <f>customer_bikes__3[[#This Row],[LOCKER_REFERENCE]]</f>
        <v>contec</v>
      </c>
      <c r="O303" t="str">
        <f>customer_bikes__3[[#This Row],[PLATE_NUMBER]]</f>
        <v/>
      </c>
      <c r="P303" t="str">
        <f>customer_bikes__3[[#This Row],[BILLING_TYPE]]</f>
        <v>monthly</v>
      </c>
      <c r="Q303" t="str">
        <f>customer_bikes__3[[#This Row],[LEASING_PRICE]]</f>
        <v>114,05</v>
      </c>
      <c r="R303">
        <f>customer_bikes__3[[#This Row],[SOLD_PRICE]]</f>
        <v>0</v>
      </c>
      <c r="S303" t="str">
        <f>customer_bikes__3[[#This Row],[STATUS]]</f>
        <v>OK</v>
      </c>
      <c r="T303" t="str">
        <f>customer_bikes__3[[#This Row],[INSURANCE]]</f>
        <v>N</v>
      </c>
      <c r="U303">
        <f>customer_bikes__3[[#This Row],[INSURANCE_INDIVIDUAL]]</f>
        <v>0</v>
      </c>
      <c r="V303">
        <f>customer_bikes__3[[#This Row],[INSURANCE_CIVIL_RESPONSIBILITY]]</f>
        <v>0</v>
      </c>
      <c r="W303" t="str">
        <f>customer_bikes__3[[#This Row],[INSURANCE_CIVIL_RESPONSIBILITY_CONTRACT]]</f>
        <v>NULL</v>
      </c>
      <c r="X303">
        <f>customer_bikes__3[[#This Row],[BIKE_PRICE]]</f>
        <v>2411.7600000000002</v>
      </c>
      <c r="Y303" t="str">
        <f>customer_bikes__3[[#This Row],[BIKE_BUYING_DATE]]</f>
        <v>2020-10-09</v>
      </c>
      <c r="Z303">
        <f>customer_bikes__3[[#This Row],[BILLING_GROUP]]</f>
        <v>1</v>
      </c>
      <c r="AA303" t="str">
        <f>customer_bikes__3[[#This Row],[GPS_ID]]</f>
        <v/>
      </c>
      <c r="AB303" t="str">
        <f>customer_bikes__3[[#This Row],[LOCALISATION]]</f>
        <v>NULL</v>
      </c>
      <c r="AC303" t="str">
        <f>customer_bikes__3[[#This Row],[COMMENT_BILLING]]</f>
        <v>NULL</v>
      </c>
      <c r="AD303" t="str">
        <f>customer_bikes__3[[#This Row],[ADDRESS]]</f>
        <v>avenue des coquelicots 5, 1970 Wezembeek</v>
      </c>
      <c r="AE303" t="str">
        <f>customer_bikes__3[[#This Row],[DISPLAY_GROUP]]</f>
        <v>1generic</v>
      </c>
      <c r="AG303">
        <f>customer_bikes__3[[#This Row],[TYPE]]</f>
        <v>221</v>
      </c>
      <c r="AH303">
        <f>customer_bikes__3[[#This Row],[ID_1]]</f>
        <v>39</v>
      </c>
      <c r="AI303" s="2">
        <f>customer_bikes__3[[#This Row],[HEU_MAJ]]</f>
        <v>44468.657071759262</v>
      </c>
      <c r="AJ303" s="2">
        <f>customer_bikes__3[[#This Row],[HEU_MAJ]]</f>
        <v>44468.657071759262</v>
      </c>
    </row>
    <row r="304" spans="1:36" x14ac:dyDescent="0.25">
      <c r="A304">
        <f>customer_bikes__3[[#This Row],[ID]]</f>
        <v>177</v>
      </c>
      <c r="B304" t="str">
        <f>customer_bikes__3[[#This Row],[FRAME_NUMBER]]</f>
        <v>City Dev - 005</v>
      </c>
      <c r="C304" t="str">
        <f>customer_bikes__3[[#This Row],[SIZE]]</f>
        <v>L</v>
      </c>
      <c r="D304" t="str">
        <f>customer_bikes__3[[#This Row],[COLOR]]</f>
        <v>Noir</v>
      </c>
      <c r="E304" t="str">
        <f>customer_bikes__3[[#This Row],[CONTRACT_TYPE]]</f>
        <v>leasing</v>
      </c>
      <c r="F304" t="str">
        <f>customer_bikes__3[[#This Row],[CONTRACT_START]]</f>
        <v>2020-10-26</v>
      </c>
      <c r="G304" t="str">
        <f>customer_bikes__3[[#This Row],[CONTRACT_END]]</f>
        <v>2023-10-26</v>
      </c>
      <c r="H304" t="str">
        <f>customer_bikes__3[[#This Row],[ESTIMATED_DELIVERY_DATE]]</f>
        <v>2020-06-25</v>
      </c>
      <c r="I304" t="str">
        <f>customer_bikes__3[[#This Row],[DELIVERY_DATE]]</f>
        <v>2020-06-25</v>
      </c>
      <c r="J304" t="str">
        <f>customer_bikes__3[[#This Row],[SELLING_DATE]]</f>
        <v>NULL</v>
      </c>
      <c r="K304" t="str">
        <f>customer_bikes__3[[#This Row],[MODEL]]</f>
        <v>E urban</v>
      </c>
      <c r="L304" t="str">
        <f>customer_bikes__3[[#This Row],[FRAME_REFERENCE]]</f>
        <v>650BD9A01222</v>
      </c>
      <c r="M304" t="str">
        <f>customer_bikes__3[[#This Row],[BIKE_KEY_REFERENCE]]</f>
        <v>NULL</v>
      </c>
      <c r="N304" t="str">
        <f>customer_bikes__3[[#This Row],[LOCKER_REFERENCE]]</f>
        <v>Abus 432634</v>
      </c>
      <c r="O304" t="str">
        <f>customer_bikes__3[[#This Row],[PLATE_NUMBER]]</f>
        <v>NULL</v>
      </c>
      <c r="P304" t="str">
        <f>customer_bikes__3[[#This Row],[BILLING_TYPE]]</f>
        <v>monthly</v>
      </c>
      <c r="Q304" t="str">
        <f>customer_bikes__3[[#This Row],[LEASING_PRICE]]</f>
        <v>81,82</v>
      </c>
      <c r="R304">
        <f>customer_bikes__3[[#This Row],[SOLD_PRICE]]</f>
        <v>0</v>
      </c>
      <c r="S304" t="str">
        <f>customer_bikes__3[[#This Row],[STATUS]]</f>
        <v>OK</v>
      </c>
      <c r="T304" t="str">
        <f>customer_bikes__3[[#This Row],[INSURANCE]]</f>
        <v>Y</v>
      </c>
      <c r="U304">
        <f>customer_bikes__3[[#This Row],[INSURANCE_INDIVIDUAL]]</f>
        <v>0</v>
      </c>
      <c r="V304">
        <f>customer_bikes__3[[#This Row],[INSURANCE_CIVIL_RESPONSIBILITY]]</f>
        <v>0</v>
      </c>
      <c r="W304" t="str">
        <f>customer_bikes__3[[#This Row],[INSURANCE_CIVIL_RESPONSIBILITY_CONTRACT]]</f>
        <v>NULL</v>
      </c>
      <c r="X304">
        <f>customer_bikes__3[[#This Row],[BIKE_PRICE]]</f>
        <v>1450</v>
      </c>
      <c r="Y304" t="str">
        <f>customer_bikes__3[[#This Row],[BIKE_BUYING_DATE]]</f>
        <v>2020-06-01</v>
      </c>
      <c r="Z304">
        <f>customer_bikes__3[[#This Row],[BILLING_GROUP]]</f>
        <v>1</v>
      </c>
      <c r="AA304" t="str">
        <f>customer_bikes__3[[#This Row],[GPS_ID]]</f>
        <v>NULL</v>
      </c>
      <c r="AB304" t="str">
        <f>customer_bikes__3[[#This Row],[LOCALISATION]]</f>
        <v>NULL</v>
      </c>
      <c r="AC304" t="str">
        <f>customer_bikes__3[[#This Row],[COMMENT_BILLING]]</f>
        <v>NULL</v>
      </c>
      <c r="AD304" t="str">
        <f>customer_bikes__3[[#This Row],[ADDRESS]]</f>
        <v>NULL</v>
      </c>
      <c r="AE304" t="str">
        <f>customer_bikes__3[[#This Row],[DISPLAY_GROUP]]</f>
        <v>1generic</v>
      </c>
      <c r="AG304">
        <f>customer_bikes__3[[#This Row],[TYPE]]</f>
        <v>185</v>
      </c>
      <c r="AH304">
        <f>customer_bikes__3[[#This Row],[ID_1]]</f>
        <v>39</v>
      </c>
      <c r="AI304" s="2">
        <f>customer_bikes__3[[#This Row],[HEU_MAJ]]</f>
        <v>44214.892210648148</v>
      </c>
      <c r="AJ304" s="2">
        <f>customer_bikes__3[[#This Row],[HEU_MAJ]]</f>
        <v>44214.892210648148</v>
      </c>
    </row>
    <row r="305" spans="1:36" x14ac:dyDescent="0.25">
      <c r="A305">
        <f>customer_bikes__3[[#This Row],[ID]]</f>
        <v>386</v>
      </c>
      <c r="B305" t="str">
        <f>customer_bikes__3[[#This Row],[FRAME_NUMBER]]</f>
        <v>City Dev - 006</v>
      </c>
      <c r="C305" t="str">
        <f>customer_bikes__3[[#This Row],[SIZE]]</f>
        <v>M</v>
      </c>
      <c r="D305" t="str">
        <f>customer_bikes__3[[#This Row],[COLOR]]</f>
        <v>Blanc</v>
      </c>
      <c r="E305" t="str">
        <f>customer_bikes__3[[#This Row],[CONTRACT_TYPE]]</f>
        <v>leasing</v>
      </c>
      <c r="F305" t="str">
        <f>customer_bikes__3[[#This Row],[CONTRACT_START]]</f>
        <v>2020-10-26</v>
      </c>
      <c r="G305" t="str">
        <f>customer_bikes__3[[#This Row],[CONTRACT_END]]</f>
        <v>2023-10-26</v>
      </c>
      <c r="H305" t="str">
        <f>customer_bikes__3[[#This Row],[ESTIMATED_DELIVERY_DATE]]</f>
        <v>NULL</v>
      </c>
      <c r="I305" t="str">
        <f>customer_bikes__3[[#This Row],[DELIVERY_DATE]]</f>
        <v>0000-00-00</v>
      </c>
      <c r="J305" t="str">
        <f>customer_bikes__3[[#This Row],[SELLING_DATE]]</f>
        <v>NULL</v>
      </c>
      <c r="K305" t="str">
        <f>customer_bikes__3[[#This Row],[MODEL]]</f>
        <v>Victoria eTrekking 8,8</v>
      </c>
      <c r="L305" t="str">
        <f>customer_bikes__3[[#This Row],[FRAME_REFERENCE]]</f>
        <v>SW191269253</v>
      </c>
      <c r="M305" t="str">
        <f>customer_bikes__3[[#This Row],[BIKE_KEY_REFERENCE]]</f>
        <v>NULL</v>
      </c>
      <c r="N305" t="str">
        <f>customer_bikes__3[[#This Row],[LOCKER_REFERENCE]]</f>
        <v>Abus 362664</v>
      </c>
      <c r="O305" t="str">
        <f>customer_bikes__3[[#This Row],[PLATE_NUMBER]]</f>
        <v>NULL</v>
      </c>
      <c r="P305" t="str">
        <f>customer_bikes__3[[#This Row],[BILLING_TYPE]]</f>
        <v>monthly</v>
      </c>
      <c r="Q305" t="str">
        <f>customer_bikes__3[[#This Row],[LEASING_PRICE]]</f>
        <v>84,3</v>
      </c>
      <c r="R305">
        <f>customer_bikes__3[[#This Row],[SOLD_PRICE]]</f>
        <v>0</v>
      </c>
      <c r="S305" t="str">
        <f>customer_bikes__3[[#This Row],[STATUS]]</f>
        <v>OK</v>
      </c>
      <c r="T305" t="str">
        <f>customer_bikes__3[[#This Row],[INSURANCE]]</f>
        <v>Y</v>
      </c>
      <c r="U305">
        <f>customer_bikes__3[[#This Row],[INSURANCE_INDIVIDUAL]]</f>
        <v>0</v>
      </c>
      <c r="V305">
        <f>customer_bikes__3[[#This Row],[INSURANCE_CIVIL_RESPONSIBILITY]]</f>
        <v>0</v>
      </c>
      <c r="W305" t="str">
        <f>customer_bikes__3[[#This Row],[INSURANCE_CIVIL_RESPONSIBILITY_CONTRACT]]</f>
        <v>NULL</v>
      </c>
      <c r="X305">
        <f>customer_bikes__3[[#This Row],[BIKE_PRICE]]</f>
        <v>1619.26</v>
      </c>
      <c r="Y305" t="str">
        <f>customer_bikes__3[[#This Row],[BIKE_BUYING_DATE]]</f>
        <v>2020-10-20</v>
      </c>
      <c r="Z305">
        <f>customer_bikes__3[[#This Row],[BILLING_GROUP]]</f>
        <v>1</v>
      </c>
      <c r="AA305" t="str">
        <f>customer_bikes__3[[#This Row],[GPS_ID]]</f>
        <v>NULL</v>
      </c>
      <c r="AB305" t="str">
        <f>customer_bikes__3[[#This Row],[LOCALISATION]]</f>
        <v>NULL</v>
      </c>
      <c r="AC305" t="str">
        <f>customer_bikes__3[[#This Row],[COMMENT_BILLING]]</f>
        <v>NULL</v>
      </c>
      <c r="AD305" t="str">
        <f>customer_bikes__3[[#This Row],[ADDRESS]]</f>
        <v>NULL</v>
      </c>
      <c r="AE305" t="str">
        <f>customer_bikes__3[[#This Row],[DISPLAY_GROUP]]</f>
        <v>1generic</v>
      </c>
      <c r="AG305">
        <f>customer_bikes__3[[#This Row],[TYPE]]</f>
        <v>152</v>
      </c>
      <c r="AH305">
        <f>customer_bikes__3[[#This Row],[ID_1]]</f>
        <v>39</v>
      </c>
      <c r="AI305" s="2">
        <f>customer_bikes__3[[#This Row],[HEU_MAJ]]</f>
        <v>44150.646597222221</v>
      </c>
      <c r="AJ305" s="2">
        <f>customer_bikes__3[[#This Row],[HEU_MAJ]]</f>
        <v>44150.646597222221</v>
      </c>
    </row>
    <row r="306" spans="1:36" x14ac:dyDescent="0.25">
      <c r="A306">
        <f>customer_bikes__3[[#This Row],[ID]]</f>
        <v>387</v>
      </c>
      <c r="B306" t="str">
        <f>customer_bikes__3[[#This Row],[FRAME_NUMBER]]</f>
        <v>City Dev - 007</v>
      </c>
      <c r="C306" t="str">
        <f>customer_bikes__3[[#This Row],[SIZE]]</f>
        <v>M</v>
      </c>
      <c r="D306" t="str">
        <f>customer_bikes__3[[#This Row],[COLOR]]</f>
        <v>Bleu</v>
      </c>
      <c r="E306" t="str">
        <f>customer_bikes__3[[#This Row],[CONTRACT_TYPE]]</f>
        <v>leasing</v>
      </c>
      <c r="F306" t="str">
        <f>customer_bikes__3[[#This Row],[CONTRACT_START]]</f>
        <v>2020-10-26</v>
      </c>
      <c r="G306" t="str">
        <f>customer_bikes__3[[#This Row],[CONTRACT_END]]</f>
        <v>2023-10-26</v>
      </c>
      <c r="H306" t="str">
        <f>customer_bikes__3[[#This Row],[ESTIMATED_DELIVERY_DATE]]</f>
        <v>NULL</v>
      </c>
      <c r="I306" t="str">
        <f>customer_bikes__3[[#This Row],[DELIVERY_DATE]]</f>
        <v>0000-00-00</v>
      </c>
      <c r="J306" t="str">
        <f>customer_bikes__3[[#This Row],[SELLING_DATE]]</f>
        <v>NULL</v>
      </c>
      <c r="K306" t="str">
        <f>customer_bikes__3[[#This Row],[MODEL]]</f>
        <v>Sapric Dry 6</v>
      </c>
      <c r="L306" t="str">
        <f>customer_bikes__3[[#This Row],[FRAME_REFERENCE]]</f>
        <v>SW19E01405A30351</v>
      </c>
      <c r="M306" t="str">
        <f>customer_bikes__3[[#This Row],[BIKE_KEY_REFERENCE]]</f>
        <v>NULL</v>
      </c>
      <c r="N306" t="str">
        <f>customer_bikes__3[[#This Row],[LOCKER_REFERENCE]]</f>
        <v>Abus 425256</v>
      </c>
      <c r="O306" t="str">
        <f>customer_bikes__3[[#This Row],[PLATE_NUMBER]]</f>
        <v>NULL</v>
      </c>
      <c r="P306" t="str">
        <f>customer_bikes__3[[#This Row],[BILLING_TYPE]]</f>
        <v>monthly</v>
      </c>
      <c r="Q306" t="str">
        <f>customer_bikes__3[[#This Row],[LEASING_PRICE]]</f>
        <v>80,17</v>
      </c>
      <c r="R306">
        <f>customer_bikes__3[[#This Row],[SOLD_PRICE]]</f>
        <v>0</v>
      </c>
      <c r="S306" t="str">
        <f>customer_bikes__3[[#This Row],[STATUS]]</f>
        <v>OK</v>
      </c>
      <c r="T306" t="str">
        <f>customer_bikes__3[[#This Row],[INSURANCE]]</f>
        <v>Y</v>
      </c>
      <c r="U306">
        <f>customer_bikes__3[[#This Row],[INSURANCE_INDIVIDUAL]]</f>
        <v>0</v>
      </c>
      <c r="V306">
        <f>customer_bikes__3[[#This Row],[INSURANCE_CIVIL_RESPONSIBILITY]]</f>
        <v>0</v>
      </c>
      <c r="W306" t="str">
        <f>customer_bikes__3[[#This Row],[INSURANCE_CIVIL_RESPONSIBILITY_CONTRACT]]</f>
        <v>NULL</v>
      </c>
      <c r="X306">
        <f>customer_bikes__3[[#This Row],[BIKE_PRICE]]</f>
        <v>1559.75</v>
      </c>
      <c r="Y306" t="str">
        <f>customer_bikes__3[[#This Row],[BIKE_BUYING_DATE]]</f>
        <v>2020-10-20</v>
      </c>
      <c r="Z306">
        <f>customer_bikes__3[[#This Row],[BILLING_GROUP]]</f>
        <v>1</v>
      </c>
      <c r="AA306" t="str">
        <f>customer_bikes__3[[#This Row],[GPS_ID]]</f>
        <v>NULL</v>
      </c>
      <c r="AB306" t="str">
        <f>customer_bikes__3[[#This Row],[LOCALISATION]]</f>
        <v>NULL</v>
      </c>
      <c r="AC306" t="str">
        <f>customer_bikes__3[[#This Row],[COMMENT_BILLING]]</f>
        <v>Diminution du montant de leasing de 0,69 € car pas de sacoche prise</v>
      </c>
      <c r="AD306" t="str">
        <f>customer_bikes__3[[#This Row],[ADDRESS]]</f>
        <v>NULL</v>
      </c>
      <c r="AE306" t="str">
        <f>customer_bikes__3[[#This Row],[DISPLAY_GROUP]]</f>
        <v>1generic</v>
      </c>
      <c r="AG306">
        <f>customer_bikes__3[[#This Row],[TYPE]]</f>
        <v>194</v>
      </c>
      <c r="AH306">
        <f>customer_bikes__3[[#This Row],[ID_1]]</f>
        <v>39</v>
      </c>
      <c r="AI306" s="2">
        <f>customer_bikes__3[[#This Row],[HEU_MAJ]]</f>
        <v>44214.892881944441</v>
      </c>
      <c r="AJ306" s="2">
        <f>customer_bikes__3[[#This Row],[HEU_MAJ]]</f>
        <v>44214.892881944441</v>
      </c>
    </row>
    <row r="307" spans="1:36" x14ac:dyDescent="0.25">
      <c r="A307">
        <f>customer_bikes__3[[#This Row],[ID]]</f>
        <v>388</v>
      </c>
      <c r="B307" t="str">
        <f>customer_bikes__3[[#This Row],[FRAME_NUMBER]]</f>
        <v>City Dev - 008</v>
      </c>
      <c r="C307" t="str">
        <f>customer_bikes__3[[#This Row],[SIZE]]</f>
        <v>unique</v>
      </c>
      <c r="D307" t="str">
        <f>customer_bikes__3[[#This Row],[COLOR]]</f>
        <v>Bleu</v>
      </c>
      <c r="E307" t="str">
        <f>customer_bikes__3[[#This Row],[CONTRACT_TYPE]]</f>
        <v>leasing</v>
      </c>
      <c r="F307" t="str">
        <f>customer_bikes__3[[#This Row],[CONTRACT_START]]</f>
        <v>2020-10-26</v>
      </c>
      <c r="G307" t="str">
        <f>customer_bikes__3[[#This Row],[CONTRACT_END]]</f>
        <v>2023-10-26</v>
      </c>
      <c r="H307" t="str">
        <f>customer_bikes__3[[#This Row],[ESTIMATED_DELIVERY_DATE]]</f>
        <v>NULL</v>
      </c>
      <c r="I307" t="str">
        <f>customer_bikes__3[[#This Row],[DELIVERY_DATE]]</f>
        <v>0000-00-00</v>
      </c>
      <c r="J307" t="str">
        <f>customer_bikes__3[[#This Row],[SELLING_DATE]]</f>
        <v>NULL</v>
      </c>
      <c r="K307" t="str">
        <f>customer_bikes__3[[#This Row],[MODEL]]</f>
        <v>E folding 7,2</v>
      </c>
      <c r="L307" t="str">
        <f>customer_bikes__3[[#This Row],[FRAME_REFERENCE]]</f>
        <v>205923913</v>
      </c>
      <c r="M307" t="str">
        <f>customer_bikes__3[[#This Row],[BIKE_KEY_REFERENCE]]</f>
        <v>NULL</v>
      </c>
      <c r="N307" t="str">
        <f>customer_bikes__3[[#This Row],[LOCKER_REFERENCE]]</f>
        <v>contec</v>
      </c>
      <c r="O307" t="str">
        <f>customer_bikes__3[[#This Row],[PLATE_NUMBER]]</f>
        <v>NULL</v>
      </c>
      <c r="P307" t="str">
        <f>customer_bikes__3[[#This Row],[BILLING_TYPE]]</f>
        <v>monthly</v>
      </c>
      <c r="Q307" t="str">
        <f>customer_bikes__3[[#This Row],[LEASING_PRICE]]</f>
        <v>89,26</v>
      </c>
      <c r="R307">
        <f>customer_bikes__3[[#This Row],[SOLD_PRICE]]</f>
        <v>0</v>
      </c>
      <c r="S307" t="str">
        <f>customer_bikes__3[[#This Row],[STATUS]]</f>
        <v>OK</v>
      </c>
      <c r="T307" t="str">
        <f>customer_bikes__3[[#This Row],[INSURANCE]]</f>
        <v>Y</v>
      </c>
      <c r="U307">
        <f>customer_bikes__3[[#This Row],[INSURANCE_INDIVIDUAL]]</f>
        <v>0</v>
      </c>
      <c r="V307">
        <f>customer_bikes__3[[#This Row],[INSURANCE_CIVIL_RESPONSIBILITY]]</f>
        <v>0</v>
      </c>
      <c r="W307" t="str">
        <f>customer_bikes__3[[#This Row],[INSURANCE_CIVIL_RESPONSIBILITY_CONTRACT]]</f>
        <v>NULL</v>
      </c>
      <c r="X307">
        <f>customer_bikes__3[[#This Row],[BIKE_PRICE]]</f>
        <v>1712</v>
      </c>
      <c r="Y307" t="str">
        <f>customer_bikes__3[[#This Row],[BIKE_BUYING_DATE]]</f>
        <v>2020-10-20</v>
      </c>
      <c r="Z307">
        <f>customer_bikes__3[[#This Row],[BILLING_GROUP]]</f>
        <v>1</v>
      </c>
      <c r="AA307" t="str">
        <f>customer_bikes__3[[#This Row],[GPS_ID]]</f>
        <v>NULL</v>
      </c>
      <c r="AB307" t="str">
        <f>customer_bikes__3[[#This Row],[LOCALISATION]]</f>
        <v>NULL</v>
      </c>
      <c r="AC307" t="str">
        <f>customer_bikes__3[[#This Row],[COMMENT_BILLING]]</f>
        <v>NULL</v>
      </c>
      <c r="AD307" t="str">
        <f>customer_bikes__3[[#This Row],[ADDRESS]]</f>
        <v>NULL</v>
      </c>
      <c r="AE307" t="str">
        <f>customer_bikes__3[[#This Row],[DISPLAY_GROUP]]</f>
        <v>1generic</v>
      </c>
      <c r="AG307">
        <f>customer_bikes__3[[#This Row],[TYPE]]</f>
        <v>224</v>
      </c>
      <c r="AH307">
        <f>customer_bikes__3[[#This Row],[ID_1]]</f>
        <v>39</v>
      </c>
      <c r="AI307" s="2">
        <f>customer_bikes__3[[#This Row],[HEU_MAJ]]</f>
        <v>44150.647349537037</v>
      </c>
      <c r="AJ307" s="2">
        <f>customer_bikes__3[[#This Row],[HEU_MAJ]]</f>
        <v>44150.647349537037</v>
      </c>
    </row>
    <row r="308" spans="1:36" x14ac:dyDescent="0.25">
      <c r="A308">
        <f>customer_bikes__3[[#This Row],[ID]]</f>
        <v>396</v>
      </c>
      <c r="B308" t="str">
        <f>customer_bikes__3[[#This Row],[FRAME_NUMBER]]</f>
        <v>City Dev - 009</v>
      </c>
      <c r="C308" t="str">
        <f>customer_bikes__3[[#This Row],[SIZE]]</f>
        <v>-</v>
      </c>
      <c r="D308" t="str">
        <f>customer_bikes__3[[#This Row],[COLOR]]</f>
        <v>NULL</v>
      </c>
      <c r="E308" t="str">
        <f>customer_bikes__3[[#This Row],[CONTRACT_TYPE]]</f>
        <v>leasing</v>
      </c>
      <c r="F308" t="str">
        <f>customer_bikes__3[[#This Row],[CONTRACT_START]]</f>
        <v>2020-12-01</v>
      </c>
      <c r="G308" t="str">
        <f>customer_bikes__3[[#This Row],[CONTRACT_END]]</f>
        <v>2023-12-01</v>
      </c>
      <c r="H308" t="str">
        <f>customer_bikes__3[[#This Row],[ESTIMATED_DELIVERY_DATE]]</f>
        <v>NULL</v>
      </c>
      <c r="I308" t="str">
        <f>customer_bikes__3[[#This Row],[DELIVERY_DATE]]</f>
        <v>0000-00-00</v>
      </c>
      <c r="J308" t="str">
        <f>customer_bikes__3[[#This Row],[SELLING_DATE]]</f>
        <v>NULL</v>
      </c>
      <c r="K308" t="str">
        <f>customer_bikes__3[[#This Row],[MODEL]]</f>
        <v>Folding Bike Power</v>
      </c>
      <c r="L308" t="str">
        <f>customer_bikes__3[[#This Row],[FRAME_REFERENCE]]</f>
        <v>-</v>
      </c>
      <c r="M308" t="str">
        <f>customer_bikes__3[[#This Row],[BIKE_KEY_REFERENCE]]</f>
        <v>NULL</v>
      </c>
      <c r="N308" t="str">
        <f>customer_bikes__3[[#This Row],[LOCKER_REFERENCE]]</f>
        <v>Contec</v>
      </c>
      <c r="O308" t="str">
        <f>customer_bikes__3[[#This Row],[PLATE_NUMBER]]</f>
        <v>NULL</v>
      </c>
      <c r="P308" t="str">
        <f>customer_bikes__3[[#This Row],[BILLING_TYPE]]</f>
        <v>monthly</v>
      </c>
      <c r="Q308" t="str">
        <f>customer_bikes__3[[#This Row],[LEASING_PRICE]]</f>
        <v>80</v>
      </c>
      <c r="R308">
        <f>customer_bikes__3[[#This Row],[SOLD_PRICE]]</f>
        <v>0</v>
      </c>
      <c r="S308" t="str">
        <f>customer_bikes__3[[#This Row],[STATUS]]</f>
        <v>OK</v>
      </c>
      <c r="T308" t="str">
        <f>customer_bikes__3[[#This Row],[INSURANCE]]</f>
        <v>Y</v>
      </c>
      <c r="U308">
        <f>customer_bikes__3[[#This Row],[INSURANCE_INDIVIDUAL]]</f>
        <v>0</v>
      </c>
      <c r="V308">
        <f>customer_bikes__3[[#This Row],[INSURANCE_CIVIL_RESPONSIBILITY]]</f>
        <v>0</v>
      </c>
      <c r="W308" t="str">
        <f>customer_bikes__3[[#This Row],[INSURANCE_CIVIL_RESPONSIBILITY_CONTRACT]]</f>
        <v>NULL</v>
      </c>
      <c r="X308">
        <f>customer_bikes__3[[#This Row],[BIKE_PRICE]]</f>
        <v>1504.13</v>
      </c>
      <c r="Y308" t="str">
        <f>customer_bikes__3[[#This Row],[BIKE_BUYING_DATE]]</f>
        <v>2020-10-30</v>
      </c>
      <c r="Z308">
        <f>customer_bikes__3[[#This Row],[BILLING_GROUP]]</f>
        <v>1</v>
      </c>
      <c r="AA308" t="str">
        <f>customer_bikes__3[[#This Row],[GPS_ID]]</f>
        <v>NULL</v>
      </c>
      <c r="AB308" t="str">
        <f>customer_bikes__3[[#This Row],[LOCALISATION]]</f>
        <v>NULL</v>
      </c>
      <c r="AC308" t="str">
        <f>customer_bikes__3[[#This Row],[COMMENT_BILLING]]</f>
        <v>NULL</v>
      </c>
      <c r="AD308" t="str">
        <f>customer_bikes__3[[#This Row],[ADDRESS]]</f>
        <v>NULL</v>
      </c>
      <c r="AE308" t="str">
        <f>customer_bikes__3[[#This Row],[DISPLAY_GROUP]]</f>
        <v>1generic</v>
      </c>
      <c r="AG308">
        <f>customer_bikes__3[[#This Row],[TYPE]]</f>
        <v>132</v>
      </c>
      <c r="AH308">
        <f>customer_bikes__3[[#This Row],[ID_1]]</f>
        <v>39</v>
      </c>
      <c r="AI308" s="2">
        <f>customer_bikes__3[[#This Row],[HEU_MAJ]]</f>
        <v>44170.582245370373</v>
      </c>
      <c r="AJ308" s="2">
        <f>customer_bikes__3[[#This Row],[HEU_MAJ]]</f>
        <v>44170.582245370373</v>
      </c>
    </row>
    <row r="309" spans="1:36" x14ac:dyDescent="0.25">
      <c r="A309">
        <f>customer_bikes__3[[#This Row],[ID]]</f>
        <v>438</v>
      </c>
      <c r="B309" t="str">
        <f>customer_bikes__3[[#This Row],[FRAME_NUMBER]]</f>
        <v>City Dev - 010</v>
      </c>
      <c r="C309" t="str">
        <f>customer_bikes__3[[#This Row],[SIZE]]</f>
        <v>XL</v>
      </c>
      <c r="D309" t="str">
        <f>customer_bikes__3[[#This Row],[COLOR]]</f>
        <v>NULL</v>
      </c>
      <c r="E309" t="str">
        <f>customer_bikes__3[[#This Row],[CONTRACT_TYPE]]</f>
        <v>leasing</v>
      </c>
      <c r="F309" t="str">
        <f>customer_bikes__3[[#This Row],[CONTRACT_START]]</f>
        <v>2021-02-10</v>
      </c>
      <c r="G309" t="str">
        <f>customer_bikes__3[[#This Row],[CONTRACT_END]]</f>
        <v>2024-02-10</v>
      </c>
      <c r="H309" t="str">
        <f>customer_bikes__3[[#This Row],[ESTIMATED_DELIVERY_DATE]]</f>
        <v>NULL</v>
      </c>
      <c r="I309" t="str">
        <f>customer_bikes__3[[#This Row],[DELIVERY_DATE]]</f>
        <v>2021-02-10</v>
      </c>
      <c r="J309" t="str">
        <f>customer_bikes__3[[#This Row],[SELLING_DATE]]</f>
        <v>NULL</v>
      </c>
      <c r="K309" t="str">
        <f>customer_bikes__3[[#This Row],[MODEL]]</f>
        <v>Samedi 27 Xroad 5</v>
      </c>
      <c r="L309" t="str">
        <f>customer_bikes__3[[#This Row],[FRAME_REFERENCE]]</f>
        <v>Numéro moteur : 0275007074</v>
      </c>
      <c r="M309" t="str">
        <f>customer_bikes__3[[#This Row],[BIKE_KEY_REFERENCE]]</f>
        <v>NULL</v>
      </c>
      <c r="N309" t="str">
        <f>customer_bikes__3[[#This Row],[LOCKER_REFERENCE]]</f>
        <v>-</v>
      </c>
      <c r="O309" t="str">
        <f>customer_bikes__3[[#This Row],[PLATE_NUMBER]]</f>
        <v>NULL</v>
      </c>
      <c r="P309" t="str">
        <f>customer_bikes__3[[#This Row],[BILLING_TYPE]]</f>
        <v>monthly</v>
      </c>
      <c r="Q309" t="str">
        <f>customer_bikes__3[[#This Row],[LEASING_PRICE]]</f>
        <v>113,694</v>
      </c>
      <c r="R309">
        <f>customer_bikes__3[[#This Row],[SOLD_PRICE]]</f>
        <v>0</v>
      </c>
      <c r="S309" t="str">
        <f>customer_bikes__3[[#This Row],[STATUS]]</f>
        <v>OK</v>
      </c>
      <c r="T309" t="str">
        <f>customer_bikes__3[[#This Row],[INSURANCE]]</f>
        <v>Y</v>
      </c>
      <c r="U309">
        <f>customer_bikes__3[[#This Row],[INSURANCE_INDIVIDUAL]]</f>
        <v>0</v>
      </c>
      <c r="V309">
        <f>customer_bikes__3[[#This Row],[INSURANCE_CIVIL_RESPONSIBILITY]]</f>
        <v>0</v>
      </c>
      <c r="W309" t="str">
        <f>customer_bikes__3[[#This Row],[INSURANCE_CIVIL_RESPONSIBILITY_CONTRACT]]</f>
        <v>NULL</v>
      </c>
      <c r="X309">
        <f>customer_bikes__3[[#This Row],[BIKE_PRICE]]</f>
        <v>3222.31</v>
      </c>
      <c r="Y309" t="str">
        <f>customer_bikes__3[[#This Row],[BIKE_BUYING_DATE]]</f>
        <v>2021-02-10</v>
      </c>
      <c r="Z309">
        <f>customer_bikes__3[[#This Row],[BILLING_GROUP]]</f>
        <v>1</v>
      </c>
      <c r="AA309" t="str">
        <f>customer_bikes__3[[#This Row],[GPS_ID]]</f>
        <v>NULL</v>
      </c>
      <c r="AB309" t="str">
        <f>customer_bikes__3[[#This Row],[LOCALISATION]]</f>
        <v>NULL</v>
      </c>
      <c r="AC309" t="str">
        <f>customer_bikes__3[[#This Row],[COMMENT_BILLING]]</f>
        <v>NULL</v>
      </c>
      <c r="AD309" t="str">
        <f>customer_bikes__3[[#This Row],[ADDRESS]]</f>
        <v>NULL</v>
      </c>
      <c r="AE309" t="str">
        <f>customer_bikes__3[[#This Row],[DISPLAY_GROUP]]</f>
        <v>1generic</v>
      </c>
      <c r="AG309">
        <f>customer_bikes__3[[#This Row],[TYPE]]</f>
        <v>457</v>
      </c>
      <c r="AH309">
        <f>customer_bikes__3[[#This Row],[ID_1]]</f>
        <v>39</v>
      </c>
      <c r="AI309" s="2">
        <f>customer_bikes__3[[#This Row],[HEU_MAJ]]</f>
        <v>44252.720370370371</v>
      </c>
      <c r="AJ309" s="2">
        <f>customer_bikes__3[[#This Row],[HEU_MAJ]]</f>
        <v>44252.720370370371</v>
      </c>
    </row>
    <row r="310" spans="1:36" x14ac:dyDescent="0.25">
      <c r="A310">
        <f>customer_bikes__3[[#This Row],[ID]]</f>
        <v>402</v>
      </c>
      <c r="B310" t="str">
        <f>customer_bikes__3[[#This Row],[FRAME_NUMBER]]</f>
        <v>City Dev - 011</v>
      </c>
      <c r="C310" t="str">
        <f>customer_bikes__3[[#This Row],[SIZE]]</f>
        <v>L</v>
      </c>
      <c r="D310" t="str">
        <f>customer_bikes__3[[#This Row],[COLOR]]</f>
        <v>Gris</v>
      </c>
      <c r="E310" t="str">
        <f>customer_bikes__3[[#This Row],[CONTRACT_TYPE]]</f>
        <v>leasing</v>
      </c>
      <c r="F310" t="str">
        <f>customer_bikes__3[[#This Row],[CONTRACT_START]]</f>
        <v>2021-04-02</v>
      </c>
      <c r="G310" t="str">
        <f>customer_bikes__3[[#This Row],[CONTRACT_END]]</f>
        <v>2024-04-02</v>
      </c>
      <c r="H310" t="str">
        <f>customer_bikes__3[[#This Row],[ESTIMATED_DELIVERY_DATE]]</f>
        <v>2021-03-24</v>
      </c>
      <c r="I310" t="str">
        <f>customer_bikes__3[[#This Row],[DELIVERY_DATE]]</f>
        <v>2021-04-19</v>
      </c>
      <c r="J310" t="str">
        <f>customer_bikes__3[[#This Row],[SELLING_DATE]]</f>
        <v>NULL</v>
      </c>
      <c r="K310" t="str">
        <f>customer_bikes__3[[#This Row],[MODEL]]</f>
        <v>SD3 Urban</v>
      </c>
      <c r="L310" t="str">
        <f>customer_bikes__3[[#This Row],[FRAME_REFERENCE]]</f>
        <v>-</v>
      </c>
      <c r="M310" t="str">
        <f>customer_bikes__3[[#This Row],[BIKE_KEY_REFERENCE]]</f>
        <v>NULL</v>
      </c>
      <c r="N310" t="str">
        <f>customer_bikes__3[[#This Row],[LOCKER_REFERENCE]]</f>
        <v/>
      </c>
      <c r="O310" t="str">
        <f>customer_bikes__3[[#This Row],[PLATE_NUMBER]]</f>
        <v>NULL</v>
      </c>
      <c r="P310" t="str">
        <f>customer_bikes__3[[#This Row],[BILLING_TYPE]]</f>
        <v>monthly</v>
      </c>
      <c r="Q310" t="str">
        <f>customer_bikes__3[[#This Row],[LEASING_PRICE]]</f>
        <v>108,26</v>
      </c>
      <c r="R310">
        <f>customer_bikes__3[[#This Row],[SOLD_PRICE]]</f>
        <v>0</v>
      </c>
      <c r="S310" t="str">
        <f>customer_bikes__3[[#This Row],[STATUS]]</f>
        <v>OK</v>
      </c>
      <c r="T310" t="str">
        <f>customer_bikes__3[[#This Row],[INSURANCE]]</f>
        <v>Y</v>
      </c>
      <c r="U310">
        <f>customer_bikes__3[[#This Row],[INSURANCE_INDIVIDUAL]]</f>
        <v>0</v>
      </c>
      <c r="V310">
        <f>customer_bikes__3[[#This Row],[INSURANCE_CIVIL_RESPONSIBILITY]]</f>
        <v>0</v>
      </c>
      <c r="W310" t="str">
        <f>customer_bikes__3[[#This Row],[INSURANCE_CIVIL_RESPONSIBILITY_CONTRACT]]</f>
        <v>NULL</v>
      </c>
      <c r="X310">
        <f>customer_bikes__3[[#This Row],[BIKE_PRICE]]</f>
        <v>2368.75</v>
      </c>
      <c r="Y310" t="str">
        <f>customer_bikes__3[[#This Row],[BIKE_BUYING_DATE]]</f>
        <v>2020-11-24</v>
      </c>
      <c r="Z310">
        <f>customer_bikes__3[[#This Row],[BILLING_GROUP]]</f>
        <v>1</v>
      </c>
      <c r="AA310" t="str">
        <f>customer_bikes__3[[#This Row],[GPS_ID]]</f>
        <v/>
      </c>
      <c r="AB310" t="str">
        <f>customer_bikes__3[[#This Row],[LOCALISATION]]</f>
        <v>NULL</v>
      </c>
      <c r="AC310" t="str">
        <f>customer_bikes__3[[#This Row],[COMMENT_BILLING]]</f>
        <v>NULL</v>
      </c>
      <c r="AD310" t="str">
        <f>customer_bikes__3[[#This Row],[ADDRESS]]</f>
        <v>NULL</v>
      </c>
      <c r="AE310" t="str">
        <f>customer_bikes__3[[#This Row],[DISPLAY_GROUP]]</f>
        <v>1generic</v>
      </c>
      <c r="AG310">
        <f>customer_bikes__3[[#This Row],[TYPE]]</f>
        <v>225</v>
      </c>
      <c r="AH310">
        <f>customer_bikes__3[[#This Row],[ID_1]]</f>
        <v>39</v>
      </c>
      <c r="AI310" s="2">
        <f>customer_bikes__3[[#This Row],[HEU_MAJ]]</f>
        <v>44319.592731481483</v>
      </c>
      <c r="AJ310" s="2">
        <f>customer_bikes__3[[#This Row],[HEU_MAJ]]</f>
        <v>44319.592731481483</v>
      </c>
    </row>
    <row r="311" spans="1:36" x14ac:dyDescent="0.25">
      <c r="A311">
        <f>customer_bikes__3[[#This Row],[ID]]</f>
        <v>686</v>
      </c>
      <c r="B311" t="str">
        <f>customer_bikes__3[[#This Row],[FRAME_NUMBER]]</f>
        <v>City Dev - 013</v>
      </c>
      <c r="C311" t="str">
        <f>customer_bikes__3[[#This Row],[SIZE]]</f>
        <v>unique</v>
      </c>
      <c r="D311" t="str">
        <f>customer_bikes__3[[#This Row],[COLOR]]</f>
        <v>Anthracite</v>
      </c>
      <c r="E311" t="str">
        <f>customer_bikes__3[[#This Row],[CONTRACT_TYPE]]</f>
        <v>leasing</v>
      </c>
      <c r="F311" t="str">
        <f>customer_bikes__3[[#This Row],[CONTRACT_START]]</f>
        <v>2020-10-26</v>
      </c>
      <c r="G311" t="str">
        <f>customer_bikes__3[[#This Row],[CONTRACT_END]]</f>
        <v>2023-10-26</v>
      </c>
      <c r="H311" t="str">
        <f>customer_bikes__3[[#This Row],[ESTIMATED_DELIVERY_DATE]]</f>
        <v>2021-06-18</v>
      </c>
      <c r="I311" t="str">
        <f>customer_bikes__3[[#This Row],[DELIVERY_DATE]]</f>
        <v>2021-06-18</v>
      </c>
      <c r="J311" t="str">
        <f>customer_bikes__3[[#This Row],[SELLING_DATE]]</f>
        <v>NULL</v>
      </c>
      <c r="K311" t="str">
        <f>customer_bikes__3[[#This Row],[MODEL]]</f>
        <v>Boost E 10D performance CX</v>
      </c>
      <c r="L311" t="str">
        <f>customer_bikes__3[[#This Row],[FRAME_REFERENCE]]</f>
        <v>24EL0719WNBL00129</v>
      </c>
      <c r="M311" t="str">
        <f>customer_bikes__3[[#This Row],[BIKE_KEY_REFERENCE]]</f>
        <v>512566</v>
      </c>
      <c r="N311" t="str">
        <f>customer_bikes__3[[#This Row],[LOCKER_REFERENCE]]</f>
        <v>T82 9133</v>
      </c>
      <c r="O311" t="str">
        <f>customer_bikes__3[[#This Row],[PLATE_NUMBER]]</f>
        <v/>
      </c>
      <c r="P311" t="str">
        <f>customer_bikes__3[[#This Row],[BILLING_TYPE]]</f>
        <v>monthly</v>
      </c>
      <c r="Q311" t="str">
        <f>customer_bikes__3[[#This Row],[LEASING_PRICE]]</f>
        <v>126,39</v>
      </c>
      <c r="R311">
        <f>customer_bikes__3[[#This Row],[SOLD_PRICE]]</f>
        <v>0</v>
      </c>
      <c r="S311" t="str">
        <f>customer_bikes__3[[#This Row],[STATUS]]</f>
        <v>OK</v>
      </c>
      <c r="T311" t="str">
        <f>customer_bikes__3[[#This Row],[INSURANCE]]</f>
        <v>N</v>
      </c>
      <c r="U311">
        <f>customer_bikes__3[[#This Row],[INSURANCE_INDIVIDUAL]]</f>
        <v>0</v>
      </c>
      <c r="V311">
        <f>customer_bikes__3[[#This Row],[INSURANCE_CIVIL_RESPONSIBILITY]]</f>
        <v>0</v>
      </c>
      <c r="W311" t="str">
        <f>customer_bikes__3[[#This Row],[INSURANCE_CIVIL_RESPONSIBILITY_CONTRACT]]</f>
        <v>NULL</v>
      </c>
      <c r="X311">
        <f>customer_bikes__3[[#This Row],[BIKE_PRICE]]</f>
        <v>2587</v>
      </c>
      <c r="Y311" t="str">
        <f>customer_bikes__3[[#This Row],[BIKE_BUYING_DATE]]</f>
        <v>2021-06-17</v>
      </c>
      <c r="Z311">
        <f>customer_bikes__3[[#This Row],[BILLING_GROUP]]</f>
        <v>1</v>
      </c>
      <c r="AA311" t="str">
        <f>customer_bikes__3[[#This Row],[GPS_ID]]</f>
        <v/>
      </c>
      <c r="AB311" t="str">
        <f>customer_bikes__3[[#This Row],[LOCALISATION]]</f>
        <v>NULL</v>
      </c>
      <c r="AC311" t="str">
        <f>customer_bikes__3[[#This Row],[COMMENT_BILLING]]</f>
        <v>NULL</v>
      </c>
      <c r="AD311" t="str">
        <f>customer_bikes__3[[#This Row],[ADDRESS]]</f>
        <v>Rue Gabrielle Petit 6, 1080 Bruxelles</v>
      </c>
      <c r="AE311" t="str">
        <f>customer_bikes__3[[#This Row],[DISPLAY_GROUP]]</f>
        <v>1generic</v>
      </c>
      <c r="AG311">
        <f>customer_bikes__3[[#This Row],[TYPE]]</f>
        <v>622</v>
      </c>
      <c r="AH311">
        <f>customer_bikes__3[[#This Row],[ID_1]]</f>
        <v>39</v>
      </c>
      <c r="AI311" s="2">
        <f>customer_bikes__3[[#This Row],[HEU_MAJ]]</f>
        <v>44470.431134259263</v>
      </c>
      <c r="AJ311" s="2">
        <f>customer_bikes__3[[#This Row],[HEU_MAJ]]</f>
        <v>44470.431134259263</v>
      </c>
    </row>
    <row r="312" spans="1:36" x14ac:dyDescent="0.25">
      <c r="A312">
        <f>customer_bikes__3[[#This Row],[ID]]</f>
        <v>244</v>
      </c>
      <c r="B312" t="str">
        <f>customer_bikes__3[[#This Row],[FRAME_NUMBER]]</f>
        <v>City Dev - 014</v>
      </c>
      <c r="C312" t="str">
        <f>customer_bikes__3[[#This Row],[SIZE]]</f>
        <v>M</v>
      </c>
      <c r="D312" t="str">
        <f>customer_bikes__3[[#This Row],[COLOR]]</f>
        <v/>
      </c>
      <c r="E312" t="str">
        <f>customer_bikes__3[[#This Row],[CONTRACT_TYPE]]</f>
        <v>leasing</v>
      </c>
      <c r="F312" t="str">
        <f>customer_bikes__3[[#This Row],[CONTRACT_START]]</f>
        <v>2021-07-01</v>
      </c>
      <c r="G312" t="str">
        <f>customer_bikes__3[[#This Row],[CONTRACT_END]]</f>
        <v>2024-07-01</v>
      </c>
      <c r="H312" t="str">
        <f>customer_bikes__3[[#This Row],[ESTIMATED_DELIVERY_DATE]]</f>
        <v>2020-07-10</v>
      </c>
      <c r="I312" t="str">
        <f>customer_bikes__3[[#This Row],[DELIVERY_DATE]]</f>
        <v>2020-09-23</v>
      </c>
      <c r="J312" t="str">
        <f>customer_bikes__3[[#This Row],[SELLING_DATE]]</f>
        <v>NULL</v>
      </c>
      <c r="K312" t="str">
        <f>customer_bikes__3[[#This Row],[MODEL]]</f>
        <v>Cairon T 200 SE 500</v>
      </c>
      <c r="L312" t="str">
        <f>customer_bikes__3[[#This Row],[FRAME_REFERENCE]]</f>
        <v>20CAT200512402</v>
      </c>
      <c r="M312" t="str">
        <f>customer_bikes__3[[#This Row],[BIKE_KEY_REFERENCE]]</f>
        <v>436266</v>
      </c>
      <c r="N312" t="str">
        <f>customer_bikes__3[[#This Row],[LOCKER_REFERENCE]]</f>
        <v>ML306697</v>
      </c>
      <c r="O312" t="str">
        <f>customer_bikes__3[[#This Row],[PLATE_NUMBER]]</f>
        <v/>
      </c>
      <c r="P312" t="str">
        <f>customer_bikes__3[[#This Row],[BILLING_TYPE]]</f>
        <v>monthly</v>
      </c>
      <c r="Q312" t="str">
        <f>customer_bikes__3[[#This Row],[LEASING_PRICE]]</f>
        <v>74,93</v>
      </c>
      <c r="R312">
        <f>customer_bikes__3[[#This Row],[SOLD_PRICE]]</f>
        <v>0</v>
      </c>
      <c r="S312" t="str">
        <f>customer_bikes__3[[#This Row],[STATUS]]</f>
        <v>OK</v>
      </c>
      <c r="T312" t="str">
        <f>customer_bikes__3[[#This Row],[INSURANCE]]</f>
        <v>N</v>
      </c>
      <c r="U312">
        <f>customer_bikes__3[[#This Row],[INSURANCE_INDIVIDUAL]]</f>
        <v>0</v>
      </c>
      <c r="V312">
        <f>customer_bikes__3[[#This Row],[INSURANCE_CIVIL_RESPONSIBILITY]]</f>
        <v>0</v>
      </c>
      <c r="W312" t="str">
        <f>customer_bikes__3[[#This Row],[INSURANCE_CIVIL_RESPONSIBILITY_CONTRACT]]</f>
        <v>NULL</v>
      </c>
      <c r="X312">
        <f>customer_bikes__3[[#This Row],[BIKE_PRICE]]</f>
        <v>1470.95</v>
      </c>
      <c r="Y312" t="str">
        <f>customer_bikes__3[[#This Row],[BIKE_BUYING_DATE]]</f>
        <v>2020-10-08</v>
      </c>
      <c r="Z312">
        <f>customer_bikes__3[[#This Row],[BILLING_GROUP]]</f>
        <v>2</v>
      </c>
      <c r="AA312" t="str">
        <f>customer_bikes__3[[#This Row],[GPS_ID]]</f>
        <v/>
      </c>
      <c r="AB312" t="str">
        <f>customer_bikes__3[[#This Row],[LOCALISATION]]</f>
        <v>NULL</v>
      </c>
      <c r="AC312" t="str">
        <f>customer_bikes__3[[#This Row],[COMMENT_BILLING]]</f>
        <v>NULL</v>
      </c>
      <c r="AD312" t="str">
        <f>customer_bikes__3[[#This Row],[ADDRESS]]</f>
        <v>NULL</v>
      </c>
      <c r="AE312" t="str">
        <f>customer_bikes__3[[#This Row],[DISPLAY_GROUP]]</f>
        <v>1generic</v>
      </c>
      <c r="AG312">
        <f>customer_bikes__3[[#This Row],[TYPE]]</f>
        <v>65</v>
      </c>
      <c r="AH312">
        <f>customer_bikes__3[[#This Row],[ID_1]]</f>
        <v>520</v>
      </c>
      <c r="AI312" s="2">
        <f>customer_bikes__3[[#This Row],[HEU_MAJ]]</f>
        <v>44487.779189814813</v>
      </c>
      <c r="AJ312" s="2">
        <f>customer_bikes__3[[#This Row],[HEU_MAJ]]</f>
        <v>44487.779189814813</v>
      </c>
    </row>
    <row r="313" spans="1:36" x14ac:dyDescent="0.25">
      <c r="A313">
        <f>customer_bikes__3[[#This Row],[ID]]</f>
        <v>301</v>
      </c>
      <c r="B313" t="str">
        <f>customer_bikes__3[[#This Row],[FRAME_NUMBER]]</f>
        <v>City Dev - 015</v>
      </c>
      <c r="C313" t="str">
        <f>customer_bikes__3[[#This Row],[SIZE]]</f>
        <v>unique</v>
      </c>
      <c r="D313" t="str">
        <f>customer_bikes__3[[#This Row],[COLOR]]</f>
        <v>Gris Anthracite</v>
      </c>
      <c r="E313" t="str">
        <f>customer_bikes__3[[#This Row],[CONTRACT_TYPE]]</f>
        <v>leasing</v>
      </c>
      <c r="F313" t="str">
        <f>customer_bikes__3[[#This Row],[CONTRACT_START]]</f>
        <v>2022-01-01</v>
      </c>
      <c r="G313" t="str">
        <f>customer_bikes__3[[#This Row],[CONTRACT_END]]</f>
        <v>2025-01-01</v>
      </c>
      <c r="H313" t="str">
        <f>customer_bikes__3[[#This Row],[ESTIMATED_DELIVERY_DATE]]</f>
        <v>NULL</v>
      </c>
      <c r="I313" t="str">
        <f>customer_bikes__3[[#This Row],[DELIVERY_DATE]]</f>
        <v>2020-12-15</v>
      </c>
      <c r="J313" t="str">
        <f>customer_bikes__3[[#This Row],[SELLING_DATE]]</f>
        <v>NULL</v>
      </c>
      <c r="K313" t="str">
        <f>customer_bikes__3[[#This Row],[MODEL]]</f>
        <v>Benno Boost E 500Wh</v>
      </c>
      <c r="L313" t="str">
        <f>customer_bikes__3[[#This Row],[FRAME_REFERENCE]]</f>
        <v>AA0619WN9C00116</v>
      </c>
      <c r="M313" t="str">
        <f>customer_bikes__3[[#This Row],[BIKE_KEY_REFERENCE]]</f>
        <v>414136</v>
      </c>
      <c r="N313" t="str">
        <f>customer_bikes__3[[#This Row],[LOCKER_REFERENCE]]</f>
        <v>T823408</v>
      </c>
      <c r="O313" t="str">
        <f>customer_bikes__3[[#This Row],[PLATE_NUMBER]]</f>
        <v/>
      </c>
      <c r="P313" t="str">
        <f>customer_bikes__3[[#This Row],[BILLING_TYPE]]</f>
        <v>monthly</v>
      </c>
      <c r="Q313" t="str">
        <f>customer_bikes__3[[#This Row],[LEASING_PRICE]]</f>
        <v>93,49</v>
      </c>
      <c r="R313">
        <f>customer_bikes__3[[#This Row],[SOLD_PRICE]]</f>
        <v>0</v>
      </c>
      <c r="S313" t="str">
        <f>customer_bikes__3[[#This Row],[STATUS]]</f>
        <v>OK</v>
      </c>
      <c r="T313" t="str">
        <f>customer_bikes__3[[#This Row],[INSURANCE]]</f>
        <v>N</v>
      </c>
      <c r="U313">
        <f>customer_bikes__3[[#This Row],[INSURANCE_INDIVIDUAL]]</f>
        <v>0</v>
      </c>
      <c r="V313">
        <f>customer_bikes__3[[#This Row],[INSURANCE_CIVIL_RESPONSIBILITY]]</f>
        <v>0</v>
      </c>
      <c r="W313" t="str">
        <f>customer_bikes__3[[#This Row],[INSURANCE_CIVIL_RESPONSIBILITY_CONTRACT]]</f>
        <v>NULL</v>
      </c>
      <c r="X313">
        <f>customer_bikes__3[[#This Row],[BIKE_PRICE]]</f>
        <v>1919.95</v>
      </c>
      <c r="Y313" t="str">
        <f>customer_bikes__3[[#This Row],[BIKE_BUYING_DATE]]</f>
        <v>2020-06-19</v>
      </c>
      <c r="Z313">
        <f>customer_bikes__3[[#This Row],[BILLING_GROUP]]</f>
        <v>1</v>
      </c>
      <c r="AA313" t="str">
        <f>customer_bikes__3[[#This Row],[GPS_ID]]</f>
        <v/>
      </c>
      <c r="AB313" t="str">
        <f>customer_bikes__3[[#This Row],[LOCALISATION]]</f>
        <v>NULL</v>
      </c>
      <c r="AC313" t="str">
        <f>customer_bikes__3[[#This Row],[COMMENT_BILLING]]</f>
        <v>NULL</v>
      </c>
      <c r="AD313" t="str">
        <f>customer_bikes__3[[#This Row],[ADDRESS]]</f>
        <v>NULL</v>
      </c>
      <c r="AE313" t="str">
        <f>customer_bikes__3[[#This Row],[DISPLAY_GROUP]]</f>
        <v>1generic</v>
      </c>
      <c r="AG313">
        <f>customer_bikes__3[[#This Row],[TYPE]]</f>
        <v>137</v>
      </c>
      <c r="AH313">
        <f>customer_bikes__3[[#This Row],[ID_1]]</f>
        <v>39</v>
      </c>
      <c r="AI313" s="2">
        <f>customer_bikes__3[[#This Row],[HEU_MAJ]]</f>
        <v>44565.584849537037</v>
      </c>
      <c r="AJ313" s="2">
        <f>customer_bikes__3[[#This Row],[HEU_MAJ]]</f>
        <v>44565.584849537037</v>
      </c>
    </row>
    <row r="314" spans="1:36" x14ac:dyDescent="0.25">
      <c r="A314">
        <f>customer_bikes__3[[#This Row],[ID]]</f>
        <v>384</v>
      </c>
      <c r="B314" t="str">
        <f>customer_bikes__3[[#This Row],[FRAME_NUMBER]]</f>
        <v>City Dev - Volé</v>
      </c>
      <c r="C314" t="str">
        <f>customer_bikes__3[[#This Row],[SIZE]]</f>
        <v>unique</v>
      </c>
      <c r="D314" t="str">
        <f>customer_bikes__3[[#This Row],[COLOR]]</f>
        <v>Gris</v>
      </c>
      <c r="E314" t="str">
        <f>customer_bikes__3[[#This Row],[CONTRACT_TYPE]]</f>
        <v>stolen</v>
      </c>
      <c r="F314" t="str">
        <f>customer_bikes__3[[#This Row],[CONTRACT_START]]</f>
        <v>2021-06-11</v>
      </c>
      <c r="G314" t="str">
        <f>customer_bikes__3[[#This Row],[CONTRACT_END]]</f>
        <v>2023-10-26</v>
      </c>
      <c r="H314" t="str">
        <f>customer_bikes__3[[#This Row],[ESTIMATED_DELIVERY_DATE]]</f>
        <v>NULL</v>
      </c>
      <c r="I314" t="str">
        <f>customer_bikes__3[[#This Row],[DELIVERY_DATE]]</f>
        <v>2020-10-09</v>
      </c>
      <c r="J314" t="str">
        <f>customer_bikes__3[[#This Row],[SELLING_DATE]]</f>
        <v>2021-06-11</v>
      </c>
      <c r="K314" t="str">
        <f>customer_bikes__3[[#This Row],[MODEL]]</f>
        <v>Boost E 10D performance</v>
      </c>
      <c r="L314" t="str">
        <f>customer_bikes__3[[#This Row],[FRAME_REFERENCE]]</f>
        <v>24EL0819WNAB01146</v>
      </c>
      <c r="M314" t="str">
        <f>customer_bikes__3[[#This Row],[BIKE_KEY_REFERENCE]]</f>
        <v/>
      </c>
      <c r="N314" t="str">
        <f>customer_bikes__3[[#This Row],[LOCKER_REFERENCE]]</f>
        <v>-</v>
      </c>
      <c r="O314" t="str">
        <f>customer_bikes__3[[#This Row],[PLATE_NUMBER]]</f>
        <v/>
      </c>
      <c r="P314" t="str">
        <f>customer_bikes__3[[#This Row],[BILLING_TYPE]]</f>
        <v>paid</v>
      </c>
      <c r="Q314" t="str">
        <f>customer_bikes__3[[#This Row],[LEASING_PRICE]]</f>
        <v>114,05</v>
      </c>
      <c r="R314">
        <f>customer_bikes__3[[#This Row],[SOLD_PRICE]]</f>
        <v>2411.7600000000002</v>
      </c>
      <c r="S314" t="str">
        <f>customer_bikes__3[[#This Row],[STATUS]]</f>
        <v>OK</v>
      </c>
      <c r="T314" t="str">
        <f>customer_bikes__3[[#This Row],[INSURANCE]]</f>
        <v>Y</v>
      </c>
      <c r="U314">
        <f>customer_bikes__3[[#This Row],[INSURANCE_INDIVIDUAL]]</f>
        <v>0</v>
      </c>
      <c r="V314">
        <f>customer_bikes__3[[#This Row],[INSURANCE_CIVIL_RESPONSIBILITY]]</f>
        <v>0</v>
      </c>
      <c r="W314" t="str">
        <f>customer_bikes__3[[#This Row],[INSURANCE_CIVIL_RESPONSIBILITY_CONTRACT]]</f>
        <v>NULL</v>
      </c>
      <c r="X314">
        <f>customer_bikes__3[[#This Row],[BIKE_PRICE]]</f>
        <v>2411.7600000000002</v>
      </c>
      <c r="Y314" t="str">
        <f>customer_bikes__3[[#This Row],[BIKE_BUYING_DATE]]</f>
        <v>2020-10-09</v>
      </c>
      <c r="Z314">
        <f>customer_bikes__3[[#This Row],[BILLING_GROUP]]</f>
        <v>1</v>
      </c>
      <c r="AA314" t="str">
        <f>customer_bikes__3[[#This Row],[GPS_ID]]</f>
        <v/>
      </c>
      <c r="AB314" t="str">
        <f>customer_bikes__3[[#This Row],[LOCALISATION]]</f>
        <v>NULL</v>
      </c>
      <c r="AC314" t="str">
        <f>customer_bikes__3[[#This Row],[COMMENT_BILLING]]</f>
        <v>NULL</v>
      </c>
      <c r="AD314" t="str">
        <f>customer_bikes__3[[#This Row],[ADDRESS]]</f>
        <v>NULL</v>
      </c>
      <c r="AE314" t="str">
        <f>customer_bikes__3[[#This Row],[DISPLAY_GROUP]]</f>
        <v>1generic</v>
      </c>
      <c r="AG314">
        <f>customer_bikes__3[[#This Row],[TYPE]]</f>
        <v>221</v>
      </c>
      <c r="AH314">
        <f>customer_bikes__3[[#This Row],[ID_1]]</f>
        <v>39</v>
      </c>
      <c r="AI314" s="2">
        <f>customer_bikes__3[[#This Row],[HEU_MAJ]]</f>
        <v>44382.392604166664</v>
      </c>
      <c r="AJ314" s="2">
        <f>customer_bikes__3[[#This Row],[HEU_MAJ]]</f>
        <v>44382.392604166664</v>
      </c>
    </row>
    <row r="315" spans="1:36" x14ac:dyDescent="0.25">
      <c r="A315">
        <f>customer_bikes__3[[#This Row],[ID]]</f>
        <v>282</v>
      </c>
      <c r="B315" t="str">
        <f>customer_bikes__3[[#This Row],[FRAME_NUMBER]]</f>
        <v>City Dev -012</v>
      </c>
      <c r="C315" t="str">
        <f>customer_bikes__3[[#This Row],[SIZE]]</f>
        <v>M</v>
      </c>
      <c r="D315" t="str">
        <f>customer_bikes__3[[#This Row],[COLOR]]</f>
        <v/>
      </c>
      <c r="E315" t="str">
        <f>customer_bikes__3[[#This Row],[CONTRACT_TYPE]]</f>
        <v>leasing</v>
      </c>
      <c r="F315" t="str">
        <f>customer_bikes__3[[#This Row],[CONTRACT_START]]</f>
        <v>2021-05-01</v>
      </c>
      <c r="G315" t="str">
        <f>customer_bikes__3[[#This Row],[CONTRACT_END]]</f>
        <v>2024-05-01</v>
      </c>
      <c r="H315" t="str">
        <f>customer_bikes__3[[#This Row],[ESTIMATED_DELIVERY_DATE]]</f>
        <v>2020-07-20</v>
      </c>
      <c r="I315" t="str">
        <f>customer_bikes__3[[#This Row],[DELIVERY_DATE]]</f>
        <v>2020-07-20</v>
      </c>
      <c r="J315" t="str">
        <f>customer_bikes__3[[#This Row],[SELLING_DATE]]</f>
        <v>NULL</v>
      </c>
      <c r="K315" t="str">
        <f>customer_bikes__3[[#This Row],[MODEL]]</f>
        <v>Cairon T 200 SE 500</v>
      </c>
      <c r="L315" t="str">
        <f>customer_bikes__3[[#This Row],[FRAME_REFERENCE]]</f>
        <v>20CAT200WM10459</v>
      </c>
      <c r="M315" t="str">
        <f>customer_bikes__3[[#This Row],[BIKE_KEY_REFERENCE]]</f>
        <v>NULL</v>
      </c>
      <c r="N315" t="str">
        <f>customer_bikes__3[[#This Row],[LOCKER_REFERENCE]]</f>
        <v>ML300839</v>
      </c>
      <c r="O315" t="str">
        <f>customer_bikes__3[[#This Row],[PLATE_NUMBER]]</f>
        <v>NULL</v>
      </c>
      <c r="P315" t="str">
        <f>customer_bikes__3[[#This Row],[BILLING_TYPE]]</f>
        <v>monthly</v>
      </c>
      <c r="Q315" t="str">
        <f>customer_bikes__3[[#This Row],[LEASING_PRICE]]</f>
        <v>74,93</v>
      </c>
      <c r="R315">
        <f>customer_bikes__3[[#This Row],[SOLD_PRICE]]</f>
        <v>0</v>
      </c>
      <c r="S315" t="str">
        <f>customer_bikes__3[[#This Row],[STATUS]]</f>
        <v>OK</v>
      </c>
      <c r="T315" t="str">
        <f>customer_bikes__3[[#This Row],[INSURANCE]]</f>
        <v>Y</v>
      </c>
      <c r="U315">
        <f>customer_bikes__3[[#This Row],[INSURANCE_INDIVIDUAL]]</f>
        <v>0</v>
      </c>
      <c r="V315">
        <f>customer_bikes__3[[#This Row],[INSURANCE_CIVIL_RESPONSIBILITY]]</f>
        <v>0</v>
      </c>
      <c r="W315" t="str">
        <f>customer_bikes__3[[#This Row],[INSURANCE_CIVIL_RESPONSIBILITY_CONTRACT]]</f>
        <v>NULL</v>
      </c>
      <c r="X315">
        <f>customer_bikes__3[[#This Row],[BIKE_PRICE]]</f>
        <v>1470.95</v>
      </c>
      <c r="Y315" t="str">
        <f>customer_bikes__3[[#This Row],[BIKE_BUYING_DATE]]</f>
        <v>2019-10-08</v>
      </c>
      <c r="Z315">
        <f>customer_bikes__3[[#This Row],[BILLING_GROUP]]</f>
        <v>1</v>
      </c>
      <c r="AA315" t="str">
        <f>customer_bikes__3[[#This Row],[GPS_ID]]</f>
        <v>-</v>
      </c>
      <c r="AB315" t="str">
        <f>customer_bikes__3[[#This Row],[LOCALISATION]]</f>
        <v>NULL</v>
      </c>
      <c r="AC315" t="str">
        <f>customer_bikes__3[[#This Row],[COMMENT_BILLING]]</f>
        <v>Bon de commande: 2021-791</v>
      </c>
      <c r="AD315" t="str">
        <f>customer_bikes__3[[#This Row],[ADDRESS]]</f>
        <v>NULL</v>
      </c>
      <c r="AE315" t="str">
        <f>customer_bikes__3[[#This Row],[DISPLAY_GROUP]]</f>
        <v>1generic</v>
      </c>
      <c r="AG315">
        <f>customer_bikes__3[[#This Row],[TYPE]]</f>
        <v>63</v>
      </c>
      <c r="AH315">
        <f>customer_bikes__3[[#This Row],[ID_1]]</f>
        <v>39</v>
      </c>
      <c r="AI315" s="2">
        <f>customer_bikes__3[[#This Row],[HEU_MAJ]]</f>
        <v>44323.566689814812</v>
      </c>
      <c r="AJ315" s="2">
        <f>customer_bikes__3[[#This Row],[HEU_MAJ]]</f>
        <v>44323.566689814812</v>
      </c>
    </row>
    <row r="316" spans="1:36" x14ac:dyDescent="0.25">
      <c r="A316">
        <f>customer_bikes__3[[#This Row],[ID]]</f>
        <v>233</v>
      </c>
      <c r="B316" t="str">
        <f>customer_bikes__3[[#This Row],[FRAME_NUMBER]]</f>
        <v>CJS- 001</v>
      </c>
      <c r="C316" t="str">
        <f>customer_bikes__3[[#This Row],[SIZE]]</f>
        <v>M</v>
      </c>
      <c r="D316" t="str">
        <f>customer_bikes__3[[#This Row],[COLOR]]</f>
        <v/>
      </c>
      <c r="E316" t="str">
        <f>customer_bikes__3[[#This Row],[CONTRACT_TYPE]]</f>
        <v>selling</v>
      </c>
      <c r="F316" t="str">
        <f>customer_bikes__3[[#This Row],[CONTRACT_START]]</f>
        <v>2021-07-07</v>
      </c>
      <c r="G316" t="str">
        <f>customer_bikes__3[[#This Row],[CONTRACT_END]]</f>
        <v>NULL</v>
      </c>
      <c r="H316" t="str">
        <f>customer_bikes__3[[#This Row],[ESTIMATED_DELIVERY_DATE]]</f>
        <v>2020-07-10</v>
      </c>
      <c r="I316" t="str">
        <f>customer_bikes__3[[#This Row],[DELIVERY_DATE]]</f>
        <v>2020-09-23</v>
      </c>
      <c r="J316" t="str">
        <f>customer_bikes__3[[#This Row],[SELLING_DATE]]</f>
        <v>2021-07-07</v>
      </c>
      <c r="K316" t="str">
        <f>customer_bikes__3[[#This Row],[MODEL]]</f>
        <v>Cairon T 200 SE 500</v>
      </c>
      <c r="L316" t="str">
        <f>customer_bikes__3[[#This Row],[FRAME_REFERENCE]]</f>
        <v>20CAT200512952</v>
      </c>
      <c r="M316" t="str">
        <f>customer_bikes__3[[#This Row],[BIKE_KEY_REFERENCE]]</f>
        <v>455262</v>
      </c>
      <c r="N316" t="str">
        <f>customer_bikes__3[[#This Row],[LOCKER_REFERENCE]]</f>
        <v>ML307602</v>
      </c>
      <c r="O316" t="str">
        <f>customer_bikes__3[[#This Row],[PLATE_NUMBER]]</f>
        <v/>
      </c>
      <c r="P316" t="str">
        <f>customer_bikes__3[[#This Row],[BILLING_TYPE]]</f>
        <v>monthly</v>
      </c>
      <c r="Q316" t="str">
        <f>customer_bikes__3[[#This Row],[LEASING_PRICE]]</f>
        <v>0</v>
      </c>
      <c r="R316">
        <f>customer_bikes__3[[#This Row],[SOLD_PRICE]]</f>
        <v>1983.47</v>
      </c>
      <c r="S316" t="str">
        <f>customer_bikes__3[[#This Row],[STATUS]]</f>
        <v>OK</v>
      </c>
      <c r="T316" t="str">
        <f>customer_bikes__3[[#This Row],[INSURANCE]]</f>
        <v>N</v>
      </c>
      <c r="U316">
        <f>customer_bikes__3[[#This Row],[INSURANCE_INDIVIDUAL]]</f>
        <v>0</v>
      </c>
      <c r="V316">
        <f>customer_bikes__3[[#This Row],[INSURANCE_CIVIL_RESPONSIBILITY]]</f>
        <v>0</v>
      </c>
      <c r="W316" t="str">
        <f>customer_bikes__3[[#This Row],[INSURANCE_CIVIL_RESPONSIBILITY_CONTRACT]]</f>
        <v>NULL</v>
      </c>
      <c r="X316">
        <f>customer_bikes__3[[#This Row],[BIKE_PRICE]]</f>
        <v>1470.95</v>
      </c>
      <c r="Y316" t="str">
        <f>customer_bikes__3[[#This Row],[BIKE_BUYING_DATE]]</f>
        <v>2020-10-08</v>
      </c>
      <c r="Z316">
        <f>customer_bikes__3[[#This Row],[BILLING_GROUP]]</f>
        <v>1</v>
      </c>
      <c r="AA316" t="str">
        <f>customer_bikes__3[[#This Row],[GPS_ID]]</f>
        <v/>
      </c>
      <c r="AB316" t="str">
        <f>customer_bikes__3[[#This Row],[LOCALISATION]]</f>
        <v>NULL</v>
      </c>
      <c r="AC316" t="str">
        <f>customer_bikes__3[[#This Row],[COMMENT_BILLING]]</f>
        <v>NULL</v>
      </c>
      <c r="AD316" t="str">
        <f>customer_bikes__3[[#This Row],[ADDRESS]]</f>
        <v>NULL</v>
      </c>
      <c r="AE316" t="str">
        <f>customer_bikes__3[[#This Row],[DISPLAY_GROUP]]</f>
        <v>1generic</v>
      </c>
      <c r="AG316">
        <f>customer_bikes__3[[#This Row],[TYPE]]</f>
        <v>65</v>
      </c>
      <c r="AH316">
        <f>customer_bikes__3[[#This Row],[ID_1]]</f>
        <v>424</v>
      </c>
      <c r="AI316" s="2">
        <f>customer_bikes__3[[#This Row],[HEU_MAJ]]</f>
        <v>44384.623356481483</v>
      </c>
      <c r="AJ316" s="2">
        <f>customer_bikes__3[[#This Row],[HEU_MAJ]]</f>
        <v>44384.623356481483</v>
      </c>
    </row>
    <row r="317" spans="1:36" x14ac:dyDescent="0.25">
      <c r="A317">
        <f>customer_bikes__3[[#This Row],[ID]]</f>
        <v>635</v>
      </c>
      <c r="B317" t="str">
        <f>customer_bikes__3[[#This Row],[FRAME_NUMBER]]</f>
        <v>CMKB-001</v>
      </c>
      <c r="C317" t="str">
        <f>customer_bikes__3[[#This Row],[SIZE]]</f>
        <v>M</v>
      </c>
      <c r="D317" t="str">
        <f>customer_bikes__3[[#This Row],[COLOR]]</f>
        <v>Noir</v>
      </c>
      <c r="E317" t="str">
        <f>customer_bikes__3[[#This Row],[CONTRACT_TYPE]]</f>
        <v>selling</v>
      </c>
      <c r="F317" t="str">
        <f>customer_bikes__3[[#This Row],[CONTRACT_START]]</f>
        <v>2021-05-14</v>
      </c>
      <c r="G317" t="str">
        <f>customer_bikes__3[[#This Row],[CONTRACT_END]]</f>
        <v>NULL</v>
      </c>
      <c r="H317" t="str">
        <f>customer_bikes__3[[#This Row],[ESTIMATED_DELIVERY_DATE]]</f>
        <v>0000-00-00</v>
      </c>
      <c r="I317" t="str">
        <f>customer_bikes__3[[#This Row],[DELIVERY_DATE]]</f>
        <v>2021-03-03</v>
      </c>
      <c r="J317" t="str">
        <f>customer_bikes__3[[#This Row],[SELLING_DATE]]</f>
        <v>2021-05-14</v>
      </c>
      <c r="K317" t="str">
        <f>customer_bikes__3[[#This Row],[MODEL]]</f>
        <v>Cairon S 727</v>
      </c>
      <c r="L317" t="str">
        <f>customer_bikes__3[[#This Row],[FRAME_REFERENCE]]</f>
        <v>CCR21000008394</v>
      </c>
      <c r="M317" t="str">
        <f>customer_bikes__3[[#This Row],[BIKE_KEY_REFERENCE]]</f>
        <v/>
      </c>
      <c r="N317" t="str">
        <f>customer_bikes__3[[#This Row],[LOCKER_REFERENCE]]</f>
        <v>-</v>
      </c>
      <c r="O317" t="str">
        <f>customer_bikes__3[[#This Row],[PLATE_NUMBER]]</f>
        <v/>
      </c>
      <c r="P317" t="str">
        <f>customer_bikes__3[[#This Row],[BILLING_TYPE]]</f>
        <v>paid</v>
      </c>
      <c r="Q317" t="str">
        <f>customer_bikes__3[[#This Row],[LEASING_PRICE]]</f>
        <v>0</v>
      </c>
      <c r="R317">
        <f>customer_bikes__3[[#This Row],[SOLD_PRICE]]</f>
        <v>3057.81</v>
      </c>
      <c r="S317" t="str">
        <f>customer_bikes__3[[#This Row],[STATUS]]</f>
        <v>OK</v>
      </c>
      <c r="T317" t="str">
        <f>customer_bikes__3[[#This Row],[INSURANCE]]</f>
        <v>N</v>
      </c>
      <c r="U317">
        <f>customer_bikes__3[[#This Row],[INSURANCE_INDIVIDUAL]]</f>
        <v>0</v>
      </c>
      <c r="V317">
        <f>customer_bikes__3[[#This Row],[INSURANCE_CIVIL_RESPONSIBILITY]]</f>
        <v>0</v>
      </c>
      <c r="W317" t="str">
        <f>customer_bikes__3[[#This Row],[INSURANCE_CIVIL_RESPONSIBILITY_CONTRACT]]</f>
        <v>NULL</v>
      </c>
      <c r="X317">
        <f>customer_bikes__3[[#This Row],[BIKE_PRICE]]</f>
        <v>2142.4899999999998</v>
      </c>
      <c r="Y317" t="str">
        <f>customer_bikes__3[[#This Row],[BIKE_BUYING_DATE]]</f>
        <v>2020-09-30</v>
      </c>
      <c r="Z317">
        <f>customer_bikes__3[[#This Row],[BILLING_GROUP]]</f>
        <v>1</v>
      </c>
      <c r="AA317" t="str">
        <f>customer_bikes__3[[#This Row],[GPS_ID]]</f>
        <v/>
      </c>
      <c r="AB317" t="str">
        <f>customer_bikes__3[[#This Row],[LOCALISATION]]</f>
        <v>NULL</v>
      </c>
      <c r="AC317" t="str">
        <f>customer_bikes__3[[#This Row],[COMMENT_BILLING]]</f>
        <v>NULL</v>
      </c>
      <c r="AD317" t="str">
        <f>customer_bikes__3[[#This Row],[ADDRESS]]</f>
        <v>NULL</v>
      </c>
      <c r="AE317" t="str">
        <f>customer_bikes__3[[#This Row],[DISPLAY_GROUP]]</f>
        <v>1generic</v>
      </c>
      <c r="AG317">
        <f>customer_bikes__3[[#This Row],[TYPE]]</f>
        <v>411</v>
      </c>
      <c r="AH317">
        <f>customer_bikes__3[[#This Row],[ID_1]]</f>
        <v>386</v>
      </c>
      <c r="AI317" s="2">
        <f>customer_bikes__3[[#This Row],[HEU_MAJ]]</f>
        <v>44347.507928240739</v>
      </c>
      <c r="AJ317" s="2">
        <f>customer_bikes__3[[#This Row],[HEU_MAJ]]</f>
        <v>44347.507928240739</v>
      </c>
    </row>
    <row r="318" spans="1:36" x14ac:dyDescent="0.25">
      <c r="A318">
        <f>customer_bikes__3[[#This Row],[ID]]</f>
        <v>422</v>
      </c>
      <c r="B318" t="str">
        <f>customer_bikes__3[[#This Row],[FRAME_NUMBER]]</f>
        <v>DAH-001</v>
      </c>
      <c r="C318" t="str">
        <f>customer_bikes__3[[#This Row],[SIZE]]</f>
        <v>M</v>
      </c>
      <c r="D318" t="str">
        <f>customer_bikes__3[[#This Row],[COLOR]]</f>
        <v/>
      </c>
      <c r="E318" t="str">
        <f>customer_bikes__3[[#This Row],[CONTRACT_TYPE]]</f>
        <v>stolen</v>
      </c>
      <c r="F318" t="str">
        <f>customer_bikes__3[[#This Row],[CONTRACT_START]]</f>
        <v>2021-02-01</v>
      </c>
      <c r="G318" t="str">
        <f>customer_bikes__3[[#This Row],[CONTRACT_END]]</f>
        <v>2024-02-01</v>
      </c>
      <c r="H318" t="str">
        <f>customer_bikes__3[[#This Row],[ESTIMATED_DELIVERY_DATE]]</f>
        <v>NULL</v>
      </c>
      <c r="I318" t="str">
        <f>customer_bikes__3[[#This Row],[DELIVERY_DATE]]</f>
        <v>2020-12-31</v>
      </c>
      <c r="J318" t="str">
        <f>customer_bikes__3[[#This Row],[SELLING_DATE]]</f>
        <v>NULL</v>
      </c>
      <c r="K318" t="str">
        <f>customer_bikes__3[[#This Row],[MODEL]]</f>
        <v>Friday 27 FS Speed</v>
      </c>
      <c r="L318" t="str">
        <f>customer_bikes__3[[#This Row],[FRAME_REFERENCE]]</f>
        <v>VL5M0344FLT120467</v>
      </c>
      <c r="M318" t="str">
        <f>customer_bikes__3[[#This Row],[BIKE_KEY_REFERENCE]]</f>
        <v/>
      </c>
      <c r="N318" t="str">
        <f>customer_bikes__3[[#This Row],[LOCKER_REFERENCE]]</f>
        <v/>
      </c>
      <c r="O318" t="str">
        <f>customer_bikes__3[[#This Row],[PLATE_NUMBER]]</f>
        <v>SPCB 179</v>
      </c>
      <c r="P318" t="str">
        <f>customer_bikes__3[[#This Row],[BILLING_TYPE]]</f>
        <v>paid</v>
      </c>
      <c r="Q318" t="str">
        <f>customer_bikes__3[[#This Row],[LEASING_PRICE]]</f>
        <v>175</v>
      </c>
      <c r="R318">
        <f>customer_bikes__3[[#This Row],[SOLD_PRICE]]</f>
        <v>0</v>
      </c>
      <c r="S318" t="str">
        <f>customer_bikes__3[[#This Row],[STATUS]]</f>
        <v>OK</v>
      </c>
      <c r="T318" t="str">
        <f>customer_bikes__3[[#This Row],[INSURANCE]]</f>
        <v>N</v>
      </c>
      <c r="U318">
        <f>customer_bikes__3[[#This Row],[INSURANCE_INDIVIDUAL]]</f>
        <v>0</v>
      </c>
      <c r="V318">
        <f>customer_bikes__3[[#This Row],[INSURANCE_CIVIL_RESPONSIBILITY]]</f>
        <v>0</v>
      </c>
      <c r="W318" t="str">
        <f>customer_bikes__3[[#This Row],[INSURANCE_CIVIL_RESPONSIBILITY_CONTRACT]]</f>
        <v>NULL</v>
      </c>
      <c r="X318">
        <f>customer_bikes__3[[#This Row],[BIKE_PRICE]]</f>
        <v>3230.5</v>
      </c>
      <c r="Y318" t="str">
        <f>customer_bikes__3[[#This Row],[BIKE_BUYING_DATE]]</f>
        <v>2020-12-23</v>
      </c>
      <c r="Z318">
        <f>customer_bikes__3[[#This Row],[BILLING_GROUP]]</f>
        <v>1</v>
      </c>
      <c r="AA318" t="str">
        <f>customer_bikes__3[[#This Row],[GPS_ID]]</f>
        <v/>
      </c>
      <c r="AB318" t="str">
        <f>customer_bikes__3[[#This Row],[LOCALISATION]]</f>
        <v>NULL</v>
      </c>
      <c r="AC318" t="str">
        <f>customer_bikes__3[[#This Row],[COMMENT_BILLING]]</f>
        <v>NULL</v>
      </c>
      <c r="AD318" t="str">
        <f>customer_bikes__3[[#This Row],[ADDRESS]]</f>
        <v>NULL</v>
      </c>
      <c r="AE318" t="str">
        <f>customer_bikes__3[[#This Row],[DISPLAY_GROUP]]</f>
        <v>1generic</v>
      </c>
      <c r="AG318">
        <f>customer_bikes__3[[#This Row],[TYPE]]</f>
        <v>389</v>
      </c>
      <c r="AH318">
        <f>customer_bikes__3[[#This Row],[ID_1]]</f>
        <v>280</v>
      </c>
      <c r="AI318" s="2">
        <f>customer_bikes__3[[#This Row],[HEU_MAJ]]</f>
        <v>44476.679988425924</v>
      </c>
      <c r="AJ318" s="2">
        <f>customer_bikes__3[[#This Row],[HEU_MAJ]]</f>
        <v>44476.679988425924</v>
      </c>
    </row>
    <row r="319" spans="1:36" x14ac:dyDescent="0.25">
      <c r="A319">
        <f>customer_bikes__3[[#This Row],[ID]]</f>
        <v>433</v>
      </c>
      <c r="B319" t="str">
        <f>customer_bikes__3[[#This Row],[FRAME_NUMBER]]</f>
        <v>Daniel Humblet - 002</v>
      </c>
      <c r="C319" t="str">
        <f>customer_bikes__3[[#This Row],[SIZE]]</f>
        <v>M</v>
      </c>
      <c r="D319" t="str">
        <f>customer_bikes__3[[#This Row],[COLOR]]</f>
        <v>Noir</v>
      </c>
      <c r="E319" t="str">
        <f>customer_bikes__3[[#This Row],[CONTRACT_TYPE]]</f>
        <v>leasing</v>
      </c>
      <c r="F319" t="str">
        <f>customer_bikes__3[[#This Row],[CONTRACT_START]]</f>
        <v>2021-03-19</v>
      </c>
      <c r="G319" t="str">
        <f>customer_bikes__3[[#This Row],[CONTRACT_END]]</f>
        <v>2024-03-19</v>
      </c>
      <c r="H319" t="str">
        <f>customer_bikes__3[[#This Row],[ESTIMATED_DELIVERY_DATE]]</f>
        <v>NULL</v>
      </c>
      <c r="I319" t="str">
        <f>customer_bikes__3[[#This Row],[DELIVERY_DATE]]</f>
        <v>2021-02-03</v>
      </c>
      <c r="J319" t="str">
        <f>customer_bikes__3[[#This Row],[SELLING_DATE]]</f>
        <v>NULL</v>
      </c>
      <c r="K319" t="str">
        <f>customer_bikes__3[[#This Row],[MODEL]]</f>
        <v>Friday 27 FS Speed</v>
      </c>
      <c r="L319" t="str">
        <f>customer_bikes__3[[#This Row],[FRAME_REFERENCE]]</f>
        <v>VL5M0344FLT120146</v>
      </c>
      <c r="M319" t="str">
        <f>customer_bikes__3[[#This Row],[BIKE_KEY_REFERENCE]]</f>
        <v>351156</v>
      </c>
      <c r="N319" t="str">
        <f>customer_bikes__3[[#This Row],[LOCKER_REFERENCE]]</f>
        <v>-</v>
      </c>
      <c r="O319" t="str">
        <f>customer_bikes__3[[#This Row],[PLATE_NUMBER]]</f>
        <v/>
      </c>
      <c r="P319" t="str">
        <f>customer_bikes__3[[#This Row],[BILLING_TYPE]]</f>
        <v>monthly</v>
      </c>
      <c r="Q319" t="str">
        <f>customer_bikes__3[[#This Row],[LEASING_PRICE]]</f>
        <v>175</v>
      </c>
      <c r="R319">
        <f>customer_bikes__3[[#This Row],[SOLD_PRICE]]</f>
        <v>0</v>
      </c>
      <c r="S319" t="str">
        <f>customer_bikes__3[[#This Row],[STATUS]]</f>
        <v>OK</v>
      </c>
      <c r="T319" t="str">
        <f>customer_bikes__3[[#This Row],[INSURANCE]]</f>
        <v>Y</v>
      </c>
      <c r="U319">
        <f>customer_bikes__3[[#This Row],[INSURANCE_INDIVIDUAL]]</f>
        <v>0</v>
      </c>
      <c r="V319">
        <f>customer_bikes__3[[#This Row],[INSURANCE_CIVIL_RESPONSIBILITY]]</f>
        <v>0</v>
      </c>
      <c r="W319" t="str">
        <f>customer_bikes__3[[#This Row],[INSURANCE_CIVIL_RESPONSIBILITY_CONTRACT]]</f>
        <v>NULL</v>
      </c>
      <c r="X319">
        <f>customer_bikes__3[[#This Row],[BIKE_PRICE]]</f>
        <v>3230.5</v>
      </c>
      <c r="Y319" t="str">
        <f>customer_bikes__3[[#This Row],[BIKE_BUYING_DATE]]</f>
        <v>2021-02-03</v>
      </c>
      <c r="Z319">
        <f>customer_bikes__3[[#This Row],[BILLING_GROUP]]</f>
        <v>1</v>
      </c>
      <c r="AA319" t="str">
        <f>customer_bikes__3[[#This Row],[GPS_ID]]</f>
        <v/>
      </c>
      <c r="AB319" t="str">
        <f>customer_bikes__3[[#This Row],[LOCALISATION]]</f>
        <v>NULL</v>
      </c>
      <c r="AC319" t="str">
        <f>customer_bikes__3[[#This Row],[COMMENT_BILLING]]</f>
        <v>NULL</v>
      </c>
      <c r="AD319" t="str">
        <f>customer_bikes__3[[#This Row],[ADDRESS]]</f>
        <v>NULL</v>
      </c>
      <c r="AE319" t="str">
        <f>customer_bikes__3[[#This Row],[DISPLAY_GROUP]]</f>
        <v>1generic</v>
      </c>
      <c r="AG319">
        <f>customer_bikes__3[[#This Row],[TYPE]]</f>
        <v>389</v>
      </c>
      <c r="AH319">
        <f>customer_bikes__3[[#This Row],[ID_1]]</f>
        <v>280</v>
      </c>
      <c r="AI319" s="2">
        <f>customer_bikes__3[[#This Row],[HEU_MAJ]]</f>
        <v>44522.665520833332</v>
      </c>
      <c r="AJ319" s="2">
        <f>customer_bikes__3[[#This Row],[HEU_MAJ]]</f>
        <v>44522.665520833332</v>
      </c>
    </row>
    <row r="320" spans="1:36" x14ac:dyDescent="0.25">
      <c r="A320">
        <f>customer_bikes__3[[#This Row],[ID]]</f>
        <v>519</v>
      </c>
      <c r="B320" t="str">
        <f>customer_bikes__3[[#This Row],[FRAME_NUMBER]]</f>
        <v>DB-001</v>
      </c>
      <c r="C320" t="str">
        <f>customer_bikes__3[[#This Row],[SIZE]]</f>
        <v>unique</v>
      </c>
      <c r="D320" t="str">
        <f>customer_bikes__3[[#This Row],[COLOR]]</f>
        <v>Bleu</v>
      </c>
      <c r="E320" t="str">
        <f>customer_bikes__3[[#This Row],[CONTRACT_TYPE]]</f>
        <v>selling</v>
      </c>
      <c r="F320" t="str">
        <f>customer_bikes__3[[#This Row],[CONTRACT_START]]</f>
        <v>2021-04-27</v>
      </c>
      <c r="G320" t="str">
        <f>customer_bikes__3[[#This Row],[CONTRACT_END]]</f>
        <v>NULL</v>
      </c>
      <c r="H320" t="str">
        <f>customer_bikes__3[[#This Row],[ESTIMATED_DELIVERY_DATE]]</f>
        <v>2021-04-09</v>
      </c>
      <c r="I320" t="str">
        <f>customer_bikes__3[[#This Row],[DELIVERY_DATE]]</f>
        <v>2021-01-15</v>
      </c>
      <c r="J320" t="str">
        <f>customer_bikes__3[[#This Row],[SELLING_DATE]]</f>
        <v>2021-04-27</v>
      </c>
      <c r="K320" t="str">
        <f>customer_bikes__3[[#This Row],[MODEL]]</f>
        <v>eFolding 7,2</v>
      </c>
      <c r="L320" t="str">
        <f>customer_bikes__3[[#This Row],[FRAME_REFERENCE]]</f>
        <v>-</v>
      </c>
      <c r="M320" t="str">
        <f>customer_bikes__3[[#This Row],[BIKE_KEY_REFERENCE]]</f>
        <v>NULL</v>
      </c>
      <c r="N320" t="str">
        <f>customer_bikes__3[[#This Row],[LOCKER_REFERENCE]]</f>
        <v>-</v>
      </c>
      <c r="O320" t="str">
        <f>customer_bikes__3[[#This Row],[PLATE_NUMBER]]</f>
        <v>NULL</v>
      </c>
      <c r="P320" t="str">
        <f>customer_bikes__3[[#This Row],[BILLING_TYPE]]</f>
        <v>monthly</v>
      </c>
      <c r="Q320" t="str">
        <f>customer_bikes__3[[#This Row],[LEASING_PRICE]]</f>
        <v>0</v>
      </c>
      <c r="R320">
        <f>customer_bikes__3[[#This Row],[SOLD_PRICE]]</f>
        <v>2479.33</v>
      </c>
      <c r="S320" t="str">
        <f>customer_bikes__3[[#This Row],[STATUS]]</f>
        <v>OK</v>
      </c>
      <c r="T320" t="str">
        <f>customer_bikes__3[[#This Row],[INSURANCE]]</f>
        <v>N</v>
      </c>
      <c r="U320">
        <f>customer_bikes__3[[#This Row],[INSURANCE_INDIVIDUAL]]</f>
        <v>0</v>
      </c>
      <c r="V320">
        <f>customer_bikes__3[[#This Row],[INSURANCE_CIVIL_RESPONSIBILITY]]</f>
        <v>0</v>
      </c>
      <c r="W320" t="str">
        <f>customer_bikes__3[[#This Row],[INSURANCE_CIVIL_RESPONSIBILITY_CONTRACT]]</f>
        <v>NULL</v>
      </c>
      <c r="X320">
        <f>customer_bikes__3[[#This Row],[BIKE_PRICE]]</f>
        <v>1754.8</v>
      </c>
      <c r="Y320" t="str">
        <f>customer_bikes__3[[#This Row],[BIKE_BUYING_DATE]]</f>
        <v>2020-09-17</v>
      </c>
      <c r="Z320">
        <f>customer_bikes__3[[#This Row],[BILLING_GROUP]]</f>
        <v>1</v>
      </c>
      <c r="AA320" t="str">
        <f>customer_bikes__3[[#This Row],[GPS_ID]]</f>
        <v>-</v>
      </c>
      <c r="AB320" t="str">
        <f>customer_bikes__3[[#This Row],[LOCALISATION]]</f>
        <v>NULL</v>
      </c>
      <c r="AC320" t="str">
        <f>customer_bikes__3[[#This Row],[COMMENT_BILLING]]</f>
        <v>NULL</v>
      </c>
      <c r="AD320" t="str">
        <f>customer_bikes__3[[#This Row],[ADDRESS]]</f>
        <v>NULL</v>
      </c>
      <c r="AE320" t="str">
        <f>customer_bikes__3[[#This Row],[DISPLAY_GROUP]]</f>
        <v>1generic</v>
      </c>
      <c r="AG320">
        <f>customer_bikes__3[[#This Row],[TYPE]]</f>
        <v>536</v>
      </c>
      <c r="AH320">
        <f>customer_bikes__3[[#This Row],[ID_1]]</f>
        <v>339</v>
      </c>
      <c r="AI320" s="2">
        <f>customer_bikes__3[[#This Row],[HEU_MAJ]]</f>
        <v>44313.613888888889</v>
      </c>
      <c r="AJ320" s="2">
        <f>customer_bikes__3[[#This Row],[HEU_MAJ]]</f>
        <v>44313.613888888889</v>
      </c>
    </row>
    <row r="321" spans="1:36" x14ac:dyDescent="0.25">
      <c r="A321">
        <f>customer_bikes__3[[#This Row],[ID]]</f>
        <v>429</v>
      </c>
      <c r="B321" t="str">
        <f>customer_bikes__3[[#This Row],[FRAME_NUMBER]]</f>
        <v>DDE-001</v>
      </c>
      <c r="C321" t="str">
        <f>customer_bikes__3[[#This Row],[SIZE]]</f>
        <v>L</v>
      </c>
      <c r="D321" t="str">
        <f>customer_bikes__3[[#This Row],[COLOR]]</f>
        <v/>
      </c>
      <c r="E321" t="str">
        <f>customer_bikes__3[[#This Row],[CONTRACT_TYPE]]</f>
        <v>selling</v>
      </c>
      <c r="F321" t="str">
        <f>customer_bikes__3[[#This Row],[CONTRACT_START]]</f>
        <v>NULL</v>
      </c>
      <c r="G321" t="str">
        <f>customer_bikes__3[[#This Row],[CONTRACT_END]]</f>
        <v>NULL</v>
      </c>
      <c r="H321" t="str">
        <f>customer_bikes__3[[#This Row],[ESTIMATED_DELIVERY_DATE]]</f>
        <v>2021-07-15</v>
      </c>
      <c r="I321" t="str">
        <f>customer_bikes__3[[#This Row],[DELIVERY_DATE]]</f>
        <v>2021-09-01</v>
      </c>
      <c r="J321" t="str">
        <f>customer_bikes__3[[#This Row],[SELLING_DATE]]</f>
        <v>2021-09-17</v>
      </c>
      <c r="K321" t="str">
        <f>customer_bikes__3[[#This Row],[MODEL]]</f>
        <v>eTrekking 9,8</v>
      </c>
      <c r="L321" t="str">
        <f>customer_bikes__3[[#This Row],[FRAME_REFERENCE]]</f>
        <v>21H98H530135</v>
      </c>
      <c r="M321" t="str">
        <f>customer_bikes__3[[#This Row],[BIKE_KEY_REFERENCE]]</f>
        <v/>
      </c>
      <c r="N321" t="str">
        <f>customer_bikes__3[[#This Row],[LOCKER_REFERENCE]]</f>
        <v/>
      </c>
      <c r="O321" t="str">
        <f>customer_bikes__3[[#This Row],[PLATE_NUMBER]]</f>
        <v/>
      </c>
      <c r="P321" t="str">
        <f>customer_bikes__3[[#This Row],[BILLING_TYPE]]</f>
        <v>monthly</v>
      </c>
      <c r="Q321" t="str">
        <f>customer_bikes__3[[#This Row],[LEASING_PRICE]]</f>
        <v>0</v>
      </c>
      <c r="R321">
        <f>customer_bikes__3[[#This Row],[SOLD_PRICE]]</f>
        <v>2043.7</v>
      </c>
      <c r="S321" t="str">
        <f>customer_bikes__3[[#This Row],[STATUS]]</f>
        <v>OK</v>
      </c>
      <c r="T321" t="str">
        <f>customer_bikes__3[[#This Row],[INSURANCE]]</f>
        <v>N</v>
      </c>
      <c r="U321">
        <f>customer_bikes__3[[#This Row],[INSURANCE_INDIVIDUAL]]</f>
        <v>0</v>
      </c>
      <c r="V321">
        <f>customer_bikes__3[[#This Row],[INSURANCE_CIVIL_RESPONSIBILITY]]</f>
        <v>0</v>
      </c>
      <c r="W321" t="str">
        <f>customer_bikes__3[[#This Row],[INSURANCE_CIVIL_RESPONSIBILITY_CONTRACT]]</f>
        <v>NULL</v>
      </c>
      <c r="X321">
        <f>customer_bikes__3[[#This Row],[BIKE_PRICE]]</f>
        <v>1927</v>
      </c>
      <c r="Y321" t="str">
        <f>customer_bikes__3[[#This Row],[BIKE_BUYING_DATE]]</f>
        <v>2021-01-21</v>
      </c>
      <c r="Z321">
        <f>customer_bikes__3[[#This Row],[BILLING_GROUP]]</f>
        <v>1</v>
      </c>
      <c r="AA321" t="str">
        <f>customer_bikes__3[[#This Row],[GPS_ID]]</f>
        <v/>
      </c>
      <c r="AB321" t="str">
        <f>customer_bikes__3[[#This Row],[LOCALISATION]]</f>
        <v>NULL</v>
      </c>
      <c r="AC321" t="str">
        <f>customer_bikes__3[[#This Row],[COMMENT_BILLING]]</f>
        <v>NULL</v>
      </c>
      <c r="AD321" t="str">
        <f>customer_bikes__3[[#This Row],[ADDRESS]]</f>
        <v>NULL</v>
      </c>
      <c r="AE321" t="str">
        <f>customer_bikes__3[[#This Row],[DISPLAY_GROUP]]</f>
        <v>1generic</v>
      </c>
      <c r="AG321">
        <f>customer_bikes__3[[#This Row],[TYPE]]</f>
        <v>234</v>
      </c>
      <c r="AH321">
        <f>customer_bikes__3[[#This Row],[ID_1]]</f>
        <v>307</v>
      </c>
      <c r="AI321" s="2">
        <f>customer_bikes__3[[#This Row],[HEU_MAJ]]</f>
        <v>44456.360821759263</v>
      </c>
      <c r="AJ321" s="2">
        <f>customer_bikes__3[[#This Row],[HEU_MAJ]]</f>
        <v>44456.360821759263</v>
      </c>
    </row>
    <row r="322" spans="1:36" x14ac:dyDescent="0.25">
      <c r="A322">
        <f>customer_bikes__3[[#This Row],[ID]]</f>
        <v>430</v>
      </c>
      <c r="B322" t="str">
        <f>customer_bikes__3[[#This Row],[FRAME_NUMBER]]</f>
        <v>DDE-002</v>
      </c>
      <c r="C322" t="str">
        <f>customer_bikes__3[[#This Row],[SIZE]]</f>
        <v>M</v>
      </c>
      <c r="D322" t="str">
        <f>customer_bikes__3[[#This Row],[COLOR]]</f>
        <v>NULL</v>
      </c>
      <c r="E322" t="str">
        <f>customer_bikes__3[[#This Row],[CONTRACT_TYPE]]</f>
        <v>selling</v>
      </c>
      <c r="F322" t="str">
        <f>customer_bikes__3[[#This Row],[CONTRACT_START]]</f>
        <v>2021-03-09</v>
      </c>
      <c r="G322" t="str">
        <f>customer_bikes__3[[#This Row],[CONTRACT_END]]</f>
        <v>NULL</v>
      </c>
      <c r="H322" t="str">
        <f>customer_bikes__3[[#This Row],[ESTIMATED_DELIVERY_DATE]]</f>
        <v>2021-04-14</v>
      </c>
      <c r="I322" t="str">
        <f>customer_bikes__3[[#This Row],[DELIVERY_DATE]]</f>
        <v>NULL</v>
      </c>
      <c r="J322" t="str">
        <f>customer_bikes__3[[#This Row],[SELLING_DATE]]</f>
        <v>2021-03-09</v>
      </c>
      <c r="K322" t="str">
        <f>customer_bikes__3[[#This Row],[MODEL]]</f>
        <v>eTrekking 9,8</v>
      </c>
      <c r="L322" t="str">
        <f>customer_bikes__3[[#This Row],[FRAME_REFERENCE]]</f>
        <v>Cle velo : T824955</v>
      </c>
      <c r="M322" t="str">
        <f>customer_bikes__3[[#This Row],[BIKE_KEY_REFERENCE]]</f>
        <v>NULL</v>
      </c>
      <c r="N322" t="str">
        <f>customer_bikes__3[[#This Row],[LOCKER_REFERENCE]]</f>
        <v>NULL</v>
      </c>
      <c r="O322" t="str">
        <f>customer_bikes__3[[#This Row],[PLATE_NUMBER]]</f>
        <v>NULL</v>
      </c>
      <c r="P322" t="str">
        <f>customer_bikes__3[[#This Row],[BILLING_TYPE]]</f>
        <v>paid</v>
      </c>
      <c r="Q322" t="str">
        <f>customer_bikes__3[[#This Row],[LEASING_PRICE]]</f>
        <v>NULL</v>
      </c>
      <c r="R322">
        <f>customer_bikes__3[[#This Row],[SOLD_PRICE]]</f>
        <v>2143.6999999999998</v>
      </c>
      <c r="S322" t="str">
        <f>customer_bikes__3[[#This Row],[STATUS]]</f>
        <v>OK</v>
      </c>
      <c r="T322" t="str">
        <f>customer_bikes__3[[#This Row],[INSURANCE]]</f>
        <v>N</v>
      </c>
      <c r="U322">
        <f>customer_bikes__3[[#This Row],[INSURANCE_INDIVIDUAL]]</f>
        <v>0</v>
      </c>
      <c r="V322">
        <f>customer_bikes__3[[#This Row],[INSURANCE_CIVIL_RESPONSIBILITY]]</f>
        <v>0</v>
      </c>
      <c r="W322" t="str">
        <f>customer_bikes__3[[#This Row],[INSURANCE_CIVIL_RESPONSIBILITY_CONTRACT]]</f>
        <v>NULL</v>
      </c>
      <c r="X322">
        <f>customer_bikes__3[[#This Row],[BIKE_PRICE]]</f>
        <v>1927</v>
      </c>
      <c r="Y322" t="str">
        <f>customer_bikes__3[[#This Row],[BIKE_BUYING_DATE]]</f>
        <v>2021-01-21</v>
      </c>
      <c r="Z322">
        <f>customer_bikes__3[[#This Row],[BILLING_GROUP]]</f>
        <v>1</v>
      </c>
      <c r="AA322" t="str">
        <f>customer_bikes__3[[#This Row],[GPS_ID]]</f>
        <v>NULL</v>
      </c>
      <c r="AB322" t="str">
        <f>customer_bikes__3[[#This Row],[LOCALISATION]]</f>
        <v>NULL</v>
      </c>
      <c r="AC322" t="str">
        <f>customer_bikes__3[[#This Row],[COMMENT_BILLING]]</f>
        <v>NULL</v>
      </c>
      <c r="AD322" t="str">
        <f>customer_bikes__3[[#This Row],[ADDRESS]]</f>
        <v>NULL</v>
      </c>
      <c r="AE322" t="str">
        <f>customer_bikes__3[[#This Row],[DISPLAY_GROUP]]</f>
        <v>1generic</v>
      </c>
      <c r="AG322">
        <f>customer_bikes__3[[#This Row],[TYPE]]</f>
        <v>235</v>
      </c>
      <c r="AH322">
        <f>customer_bikes__3[[#This Row],[ID_1]]</f>
        <v>307</v>
      </c>
      <c r="AI322" s="2">
        <f>customer_bikes__3[[#This Row],[HEU_MAJ]]</f>
        <v>44264.658472222225</v>
      </c>
      <c r="AJ322" s="2">
        <f>customer_bikes__3[[#This Row],[HEU_MAJ]]</f>
        <v>44264.658472222225</v>
      </c>
    </row>
    <row r="323" spans="1:36" x14ac:dyDescent="0.25">
      <c r="A323">
        <f>customer_bikes__3[[#This Row],[ID]]</f>
        <v>573</v>
      </c>
      <c r="B323" t="str">
        <f>customer_bikes__3[[#This Row],[FRAME_NUMBER]]</f>
        <v>DICI-001</v>
      </c>
      <c r="C323" t="str">
        <f>customer_bikes__3[[#This Row],[SIZE]]</f>
        <v>L</v>
      </c>
      <c r="D323" t="str">
        <f>customer_bikes__3[[#This Row],[COLOR]]</f>
        <v>Rouge</v>
      </c>
      <c r="E323" t="str">
        <f>customer_bikes__3[[#This Row],[CONTRACT_TYPE]]</f>
        <v>leasing</v>
      </c>
      <c r="F323" t="str">
        <f>customer_bikes__3[[#This Row],[CONTRACT_START]]</f>
        <v>2021-05-18</v>
      </c>
      <c r="G323" t="str">
        <f>customer_bikes__3[[#This Row],[CONTRACT_END]]</f>
        <v>2024-05-18</v>
      </c>
      <c r="H323" t="str">
        <f>customer_bikes__3[[#This Row],[ESTIMATED_DELIVERY_DATE]]</f>
        <v>2021-05-07</v>
      </c>
      <c r="I323" t="str">
        <f>customer_bikes__3[[#This Row],[DELIVERY_DATE]]</f>
        <v>2021-05-12</v>
      </c>
      <c r="J323" t="str">
        <f>customer_bikes__3[[#This Row],[SELLING_DATE]]</f>
        <v>NULL</v>
      </c>
      <c r="K323" t="str">
        <f>customer_bikes__3[[#This Row],[MODEL]]</f>
        <v>Cairon C 227</v>
      </c>
      <c r="L323" t="str">
        <f>customer_bikes__3[[#This Row],[FRAME_REFERENCE]]</f>
        <v>CCR21000019569</v>
      </c>
      <c r="M323" t="str">
        <f>customer_bikes__3[[#This Row],[BIKE_KEY_REFERENCE]]</f>
        <v>356512</v>
      </c>
      <c r="N323" t="str">
        <f>customer_bikes__3[[#This Row],[LOCKER_REFERENCE]]</f>
        <v xml:space="preserve"> 6286V</v>
      </c>
      <c r="O323" t="str">
        <f>customer_bikes__3[[#This Row],[PLATE_NUMBER]]</f>
        <v/>
      </c>
      <c r="P323" t="str">
        <f>customer_bikes__3[[#This Row],[BILLING_TYPE]]</f>
        <v>monthly</v>
      </c>
      <c r="Q323" t="str">
        <f>customer_bikes__3[[#This Row],[LEASING_PRICE]]</f>
        <v>95</v>
      </c>
      <c r="R323">
        <f>customer_bikes__3[[#This Row],[SOLD_PRICE]]</f>
        <v>0</v>
      </c>
      <c r="S323" t="str">
        <f>customer_bikes__3[[#This Row],[STATUS]]</f>
        <v>OK</v>
      </c>
      <c r="T323" t="str">
        <f>customer_bikes__3[[#This Row],[INSURANCE]]</f>
        <v>Y</v>
      </c>
      <c r="U323">
        <f>customer_bikes__3[[#This Row],[INSURANCE_INDIVIDUAL]]</f>
        <v>0</v>
      </c>
      <c r="V323">
        <f>customer_bikes__3[[#This Row],[INSURANCE_CIVIL_RESPONSIBILITY]]</f>
        <v>0</v>
      </c>
      <c r="W323" t="str">
        <f>customer_bikes__3[[#This Row],[INSURANCE_CIVIL_RESPONSIBILITY_CONTRACT]]</f>
        <v>NULL</v>
      </c>
      <c r="X323">
        <f>customer_bikes__3[[#This Row],[BIKE_PRICE]]</f>
        <v>1443.32</v>
      </c>
      <c r="Y323" t="str">
        <f>customer_bikes__3[[#This Row],[BIKE_BUYING_DATE]]</f>
        <v>2021-01-26</v>
      </c>
      <c r="Z323">
        <f>customer_bikes__3[[#This Row],[BILLING_GROUP]]</f>
        <v>1</v>
      </c>
      <c r="AA323" t="str">
        <f>customer_bikes__3[[#This Row],[GPS_ID]]</f>
        <v>-</v>
      </c>
      <c r="AB323" t="str">
        <f>customer_bikes__3[[#This Row],[LOCALISATION]]</f>
        <v>NULL</v>
      </c>
      <c r="AC323" t="str">
        <f>customer_bikes__3[[#This Row],[COMMENT_BILLING]]</f>
        <v>NULL</v>
      </c>
      <c r="AD323" t="str">
        <f>customer_bikes__3[[#This Row],[ADDRESS]]</f>
        <v>NULL</v>
      </c>
      <c r="AE323" t="str">
        <f>customer_bikes__3[[#This Row],[DISPLAY_GROUP]]</f>
        <v>1generic</v>
      </c>
      <c r="AG323">
        <f>customer_bikes__3[[#This Row],[TYPE]]</f>
        <v>288</v>
      </c>
      <c r="AH323">
        <f>customer_bikes__3[[#This Row],[ID_1]]</f>
        <v>396</v>
      </c>
      <c r="AI323" s="2">
        <f>customer_bikes__3[[#This Row],[HEU_MAJ]]</f>
        <v>44347.588240740741</v>
      </c>
      <c r="AJ323" s="2">
        <f>customer_bikes__3[[#This Row],[HEU_MAJ]]</f>
        <v>44347.588240740741</v>
      </c>
    </row>
    <row r="324" spans="1:36" x14ac:dyDescent="0.25">
      <c r="A324">
        <f>customer_bikes__3[[#This Row],[ID]]</f>
        <v>382</v>
      </c>
      <c r="B324" t="str">
        <f>customer_bikes__3[[#This Row],[FRAME_NUMBER]]</f>
        <v>DICI-002</v>
      </c>
      <c r="C324" t="str">
        <f>customer_bikes__3[[#This Row],[SIZE]]</f>
        <v>unique</v>
      </c>
      <c r="D324" t="str">
        <f>customer_bikes__3[[#This Row],[COLOR]]</f>
        <v>Jaune</v>
      </c>
      <c r="E324" t="str">
        <f>customer_bikes__3[[#This Row],[CONTRACT_TYPE]]</f>
        <v>leasing</v>
      </c>
      <c r="F324" t="str">
        <f>customer_bikes__3[[#This Row],[CONTRACT_START]]</f>
        <v>2021-08-01</v>
      </c>
      <c r="G324" t="str">
        <f>customer_bikes__3[[#This Row],[CONTRACT_END]]</f>
        <v>2024-08-01</v>
      </c>
      <c r="H324" t="str">
        <f>customer_bikes__3[[#This Row],[ESTIMATED_DELIVERY_DATE]]</f>
        <v>2021-03-02</v>
      </c>
      <c r="I324" t="str">
        <f>customer_bikes__3[[#This Row],[DELIVERY_DATE]]</f>
        <v>2021-04-01</v>
      </c>
      <c r="J324" t="str">
        <f>customer_bikes__3[[#This Row],[SELLING_DATE]]</f>
        <v>NULL</v>
      </c>
      <c r="K324" t="str">
        <f>customer_bikes__3[[#This Row],[MODEL]]</f>
        <v>E folding 7,1</v>
      </c>
      <c r="L324" t="str">
        <f>customer_bikes__3[[#This Row],[FRAME_REFERENCE]]</f>
        <v>20F71S460039</v>
      </c>
      <c r="M324" t="str">
        <f>customer_bikes__3[[#This Row],[BIKE_KEY_REFERENCE]]</f>
        <v>532652</v>
      </c>
      <c r="N324" t="str">
        <f>customer_bikes__3[[#This Row],[LOCKER_REFERENCE]]</f>
        <v>T82 3297</v>
      </c>
      <c r="O324" t="str">
        <f>customer_bikes__3[[#This Row],[PLATE_NUMBER]]</f>
        <v/>
      </c>
      <c r="P324" t="str">
        <f>customer_bikes__3[[#This Row],[BILLING_TYPE]]</f>
        <v>monthly</v>
      </c>
      <c r="Q324" t="str">
        <f>customer_bikes__3[[#This Row],[LEASING_PRICE]]</f>
        <v>105</v>
      </c>
      <c r="R324">
        <f>customer_bikes__3[[#This Row],[SOLD_PRICE]]</f>
        <v>0</v>
      </c>
      <c r="S324" t="str">
        <f>customer_bikes__3[[#This Row],[STATUS]]</f>
        <v>OK</v>
      </c>
      <c r="T324" t="str">
        <f>customer_bikes__3[[#This Row],[INSURANCE]]</f>
        <v>N</v>
      </c>
      <c r="U324">
        <f>customer_bikes__3[[#This Row],[INSURANCE_INDIVIDUAL]]</f>
        <v>0</v>
      </c>
      <c r="V324">
        <f>customer_bikes__3[[#This Row],[INSURANCE_CIVIL_RESPONSIBILITY]]</f>
        <v>0</v>
      </c>
      <c r="W324" t="str">
        <f>customer_bikes__3[[#This Row],[INSURANCE_CIVIL_RESPONSIBILITY_CONTRACT]]</f>
        <v>NULL</v>
      </c>
      <c r="X324">
        <f>customer_bikes__3[[#This Row],[BIKE_PRICE]]</f>
        <v>1712</v>
      </c>
      <c r="Y324" t="str">
        <f>customer_bikes__3[[#This Row],[BIKE_BUYING_DATE]]</f>
        <v>2020-09-07</v>
      </c>
      <c r="Z324">
        <f>customer_bikes__3[[#This Row],[BILLING_GROUP]]</f>
        <v>1</v>
      </c>
      <c r="AA324" t="str">
        <f>customer_bikes__3[[#This Row],[GPS_ID]]</f>
        <v/>
      </c>
      <c r="AB324" t="str">
        <f>customer_bikes__3[[#This Row],[LOCALISATION]]</f>
        <v>NULL</v>
      </c>
      <c r="AC324" t="str">
        <f>customer_bikes__3[[#This Row],[COMMENT_BILLING]]</f>
        <v>NULL</v>
      </c>
      <c r="AD324" t="str">
        <f>customer_bikes__3[[#This Row],[ADDRESS]]</f>
        <v>NULL</v>
      </c>
      <c r="AE324" t="str">
        <f>customer_bikes__3[[#This Row],[DISPLAY_GROUP]]</f>
        <v>1generic</v>
      </c>
      <c r="AG324">
        <f>customer_bikes__3[[#This Row],[TYPE]]</f>
        <v>535</v>
      </c>
      <c r="AH324">
        <f>customer_bikes__3[[#This Row],[ID_1]]</f>
        <v>607</v>
      </c>
      <c r="AI324" s="2">
        <f>customer_bikes__3[[#This Row],[HEU_MAJ]]</f>
        <v>44501.829664351855</v>
      </c>
      <c r="AJ324" s="2">
        <f>customer_bikes__3[[#This Row],[HEU_MAJ]]</f>
        <v>44501.829664351855</v>
      </c>
    </row>
    <row r="325" spans="1:36" x14ac:dyDescent="0.25">
      <c r="A325">
        <f>customer_bikes__3[[#This Row],[ID]]</f>
        <v>305</v>
      </c>
      <c r="B325" t="str">
        <f>customer_bikes__3[[#This Row],[FRAME_NUMBER]]</f>
        <v>DIENER - 001</v>
      </c>
      <c r="C325" t="str">
        <f>customer_bikes__3[[#This Row],[SIZE]]</f>
        <v>S</v>
      </c>
      <c r="D325" t="str">
        <f>customer_bikes__3[[#This Row],[COLOR]]</f>
        <v>Bleu mat/noir</v>
      </c>
      <c r="E325" t="str">
        <f>customer_bikes__3[[#This Row],[CONTRACT_TYPE]]</f>
        <v>selling</v>
      </c>
      <c r="F325" t="str">
        <f>customer_bikes__3[[#This Row],[CONTRACT_START]]</f>
        <v>2020-11-27</v>
      </c>
      <c r="G325" t="str">
        <f>customer_bikes__3[[#This Row],[CONTRACT_END]]</f>
        <v>NULL</v>
      </c>
      <c r="H325" t="str">
        <f>customer_bikes__3[[#This Row],[ESTIMATED_DELIVERY_DATE]]</f>
        <v>NULL</v>
      </c>
      <c r="I325" t="str">
        <f>customer_bikes__3[[#This Row],[DELIVERY_DATE]]</f>
        <v>NULL</v>
      </c>
      <c r="J325" t="str">
        <f>customer_bikes__3[[#This Row],[SELLING_DATE]]</f>
        <v>2020-11-27</v>
      </c>
      <c r="K325" t="str">
        <f>customer_bikes__3[[#This Row],[MODEL]]</f>
        <v>Hydric Dry 6</v>
      </c>
      <c r="L325" t="str">
        <f>customer_bikes__3[[#This Row],[FRAME_REFERENCE]]</f>
        <v>-</v>
      </c>
      <c r="M325" t="str">
        <f>customer_bikes__3[[#This Row],[BIKE_KEY_REFERENCE]]</f>
        <v>NULL</v>
      </c>
      <c r="N325" t="str">
        <f>customer_bikes__3[[#This Row],[LOCKER_REFERENCE]]</f>
        <v>NULL</v>
      </c>
      <c r="O325" t="str">
        <f>customer_bikes__3[[#This Row],[PLATE_NUMBER]]</f>
        <v>NULL</v>
      </c>
      <c r="P325" t="str">
        <f>customer_bikes__3[[#This Row],[BILLING_TYPE]]</f>
        <v>paid</v>
      </c>
      <c r="Q325" t="str">
        <f>customer_bikes__3[[#This Row],[LEASING_PRICE]]</f>
        <v>NULL</v>
      </c>
      <c r="R325">
        <f>customer_bikes__3[[#This Row],[SOLD_PRICE]]</f>
        <v>850</v>
      </c>
      <c r="S325" t="str">
        <f>customer_bikes__3[[#This Row],[STATUS]]</f>
        <v>OK</v>
      </c>
      <c r="T325" t="str">
        <f>customer_bikes__3[[#This Row],[INSURANCE]]</f>
        <v>N</v>
      </c>
      <c r="U325">
        <f>customer_bikes__3[[#This Row],[INSURANCE_INDIVIDUAL]]</f>
        <v>0</v>
      </c>
      <c r="V325">
        <f>customer_bikes__3[[#This Row],[INSURANCE_CIVIL_RESPONSIBILITY]]</f>
        <v>0</v>
      </c>
      <c r="W325" t="str">
        <f>customer_bikes__3[[#This Row],[INSURANCE_CIVIL_RESPONSIBILITY_CONTRACT]]</f>
        <v>NULL</v>
      </c>
      <c r="X325">
        <f>customer_bikes__3[[#This Row],[BIKE_PRICE]]</f>
        <v>1564</v>
      </c>
      <c r="Y325" t="str">
        <f>customer_bikes__3[[#This Row],[BIKE_BUYING_DATE]]</f>
        <v>2020-06-19</v>
      </c>
      <c r="Z325">
        <f>customer_bikes__3[[#This Row],[BILLING_GROUP]]</f>
        <v>1</v>
      </c>
      <c r="AA325" t="str">
        <f>customer_bikes__3[[#This Row],[GPS_ID]]</f>
        <v>NULL</v>
      </c>
      <c r="AB325" t="str">
        <f>customer_bikes__3[[#This Row],[LOCALISATION]]</f>
        <v>NULL</v>
      </c>
      <c r="AC325" t="str">
        <f>customer_bikes__3[[#This Row],[COMMENT_BILLING]]</f>
        <v>NULL</v>
      </c>
      <c r="AD325" t="str">
        <f>customer_bikes__3[[#This Row],[ADDRESS]]</f>
        <v>NULL</v>
      </c>
      <c r="AE325" t="str">
        <f>customer_bikes__3[[#This Row],[DISPLAY_GROUP]]</f>
        <v>1generic</v>
      </c>
      <c r="AG325">
        <f>customer_bikes__3[[#This Row],[TYPE]]</f>
        <v>192</v>
      </c>
      <c r="AH325">
        <f>customer_bikes__3[[#This Row],[ID_1]]</f>
        <v>272</v>
      </c>
      <c r="AI325" s="2">
        <f>customer_bikes__3[[#This Row],[HEU_MAJ]]</f>
        <v>44162.606793981482</v>
      </c>
      <c r="AJ325" s="2">
        <f>customer_bikes__3[[#This Row],[HEU_MAJ]]</f>
        <v>44162.606793981482</v>
      </c>
    </row>
    <row r="326" spans="1:36" x14ac:dyDescent="0.25">
      <c r="A326">
        <f>customer_bikes__3[[#This Row],[ID]]</f>
        <v>644</v>
      </c>
      <c r="B326" t="str">
        <f>customer_bikes__3[[#This Row],[FRAME_NUMBER]]</f>
        <v>DieselMot-001</v>
      </c>
      <c r="C326" t="str">
        <f>customer_bikes__3[[#This Row],[SIZE]]</f>
        <v>unique</v>
      </c>
      <c r="D326" t="str">
        <f>customer_bikes__3[[#This Row],[COLOR]]</f>
        <v>Anthracite</v>
      </c>
      <c r="E326" t="str">
        <f>customer_bikes__3[[#This Row],[CONTRACT_TYPE]]</f>
        <v>leasing</v>
      </c>
      <c r="F326" t="str">
        <f>customer_bikes__3[[#This Row],[CONTRACT_START]]</f>
        <v>2022-02-14</v>
      </c>
      <c r="G326" t="str">
        <f>customer_bikes__3[[#This Row],[CONTRACT_END]]</f>
        <v>2022-03-14</v>
      </c>
      <c r="H326" t="str">
        <f>customer_bikes__3[[#This Row],[ESTIMATED_DELIVERY_DATE]]</f>
        <v>2021-06-01</v>
      </c>
      <c r="I326" t="str">
        <f>customer_bikes__3[[#This Row],[DELIVERY_DATE]]</f>
        <v>2021-04-09</v>
      </c>
      <c r="J326" t="str">
        <f>customer_bikes__3[[#This Row],[SELLING_DATE]]</f>
        <v>NULL</v>
      </c>
      <c r="K326" t="str">
        <f>customer_bikes__3[[#This Row],[MODEL]]</f>
        <v>Boost E 10D performance CX</v>
      </c>
      <c r="L326" t="str">
        <f>customer_bikes__3[[#This Row],[FRAME_REFERENCE]]</f>
        <v>24EL0719WNBK00240</v>
      </c>
      <c r="M326" t="str">
        <f>customer_bikes__3[[#This Row],[BIKE_KEY_REFERENCE]]</f>
        <v/>
      </c>
      <c r="N326" t="str">
        <f>customer_bikes__3[[#This Row],[LOCKER_REFERENCE]]</f>
        <v>521536</v>
      </c>
      <c r="O326" t="str">
        <f>customer_bikes__3[[#This Row],[PLATE_NUMBER]]</f>
        <v/>
      </c>
      <c r="P326" t="str">
        <f>customer_bikes__3[[#This Row],[BILLING_TYPE]]</f>
        <v>monthly</v>
      </c>
      <c r="Q326" t="str">
        <f>customer_bikes__3[[#This Row],[LEASING_PRICE]]</f>
        <v>143,2</v>
      </c>
      <c r="R326">
        <f>customer_bikes__3[[#This Row],[SOLD_PRICE]]</f>
        <v>0</v>
      </c>
      <c r="S326" t="str">
        <f>customer_bikes__3[[#This Row],[STATUS]]</f>
        <v>OK</v>
      </c>
      <c r="T326" t="str">
        <f>customer_bikes__3[[#This Row],[INSURANCE]]</f>
        <v>N</v>
      </c>
      <c r="U326">
        <f>customer_bikes__3[[#This Row],[INSURANCE_INDIVIDUAL]]</f>
        <v>0</v>
      </c>
      <c r="V326">
        <f>customer_bikes__3[[#This Row],[INSURANCE_CIVIL_RESPONSIBILITY]]</f>
        <v>0</v>
      </c>
      <c r="W326" t="str">
        <f>customer_bikes__3[[#This Row],[INSURANCE_CIVIL_RESPONSIBILITY_CONTRACT]]</f>
        <v>NULL</v>
      </c>
      <c r="X326">
        <f>customer_bikes__3[[#This Row],[BIKE_PRICE]]</f>
        <v>2587</v>
      </c>
      <c r="Y326" t="str">
        <f>customer_bikes__3[[#This Row],[BIKE_BUYING_DATE]]</f>
        <v>2021-03-12</v>
      </c>
      <c r="Z326">
        <f>customer_bikes__3[[#This Row],[BILLING_GROUP]]</f>
        <v>1</v>
      </c>
      <c r="AA326" t="str">
        <f>customer_bikes__3[[#This Row],[GPS_ID]]</f>
        <v>-</v>
      </c>
      <c r="AB326" t="str">
        <f>customer_bikes__3[[#This Row],[LOCALISATION]]</f>
        <v>NULL</v>
      </c>
      <c r="AC326" t="str">
        <f>customer_bikes__3[[#This Row],[COMMENT_BILLING]]</f>
        <v>NULL</v>
      </c>
      <c r="AD326" t="str">
        <f>customer_bikes__3[[#This Row],[ADDRESS]]</f>
        <v>KAMEO Bikes</v>
      </c>
      <c r="AE326" t="str">
        <f>customer_bikes__3[[#This Row],[DISPLAY_GROUP]]</f>
        <v>1generic</v>
      </c>
      <c r="AG326">
        <f>customer_bikes__3[[#This Row],[TYPE]]</f>
        <v>622</v>
      </c>
      <c r="AH326">
        <f>customer_bikes__3[[#This Row],[ID_1]]</f>
        <v>786</v>
      </c>
      <c r="AI326" s="2">
        <f>customer_bikes__3[[#This Row],[HEU_MAJ]]</f>
        <v>44606.698171296295</v>
      </c>
      <c r="AJ326" s="2">
        <f>customer_bikes__3[[#This Row],[HEU_MAJ]]</f>
        <v>44606.698171296295</v>
      </c>
    </row>
    <row r="327" spans="1:36" x14ac:dyDescent="0.25">
      <c r="A327">
        <f>customer_bikes__3[[#This Row],[ID]]</f>
        <v>399</v>
      </c>
      <c r="B327" t="str">
        <f>customer_bikes__3[[#This Row],[FRAME_NUMBER]]</f>
        <v>Dock 001</v>
      </c>
      <c r="C327" t="str">
        <f>customer_bikes__3[[#This Row],[SIZE]]</f>
        <v>M</v>
      </c>
      <c r="D327" t="str">
        <f>customer_bikes__3[[#This Row],[COLOR]]</f>
        <v>Noir</v>
      </c>
      <c r="E327" t="str">
        <f>customer_bikes__3[[#This Row],[CONTRACT_TYPE]]</f>
        <v>leasing</v>
      </c>
      <c r="F327" t="str">
        <f>customer_bikes__3[[#This Row],[CONTRACT_START]]</f>
        <v>2020-11-17</v>
      </c>
      <c r="G327" t="str">
        <f>customer_bikes__3[[#This Row],[CONTRACT_END]]</f>
        <v>2023-11-17</v>
      </c>
      <c r="H327" t="str">
        <f>customer_bikes__3[[#This Row],[ESTIMATED_DELIVERY_DATE]]</f>
        <v>NULL</v>
      </c>
      <c r="I327" t="str">
        <f>customer_bikes__3[[#This Row],[DELIVERY_DATE]]</f>
        <v>2020-11-16</v>
      </c>
      <c r="J327" t="str">
        <f>customer_bikes__3[[#This Row],[SELLING_DATE]]</f>
        <v>NULL</v>
      </c>
      <c r="K327" t="str">
        <f>customer_bikes__3[[#This Row],[MODEL]]</f>
        <v>Alexandre De Vits</v>
      </c>
      <c r="L327" t="str">
        <f>customer_bikes__3[[#This Row],[FRAME_REFERENCE]]</f>
        <v>SW190542683</v>
      </c>
      <c r="M327" t="str">
        <f>customer_bikes__3[[#This Row],[BIKE_KEY_REFERENCE]]</f>
        <v/>
      </c>
      <c r="N327" t="str">
        <f>customer_bikes__3[[#This Row],[LOCKER_REFERENCE]]</f>
        <v>225116</v>
      </c>
      <c r="O327" t="str">
        <f>customer_bikes__3[[#This Row],[PLATE_NUMBER]]</f>
        <v/>
      </c>
      <c r="P327" t="str">
        <f>customer_bikes__3[[#This Row],[BILLING_TYPE]]</f>
        <v>monthly</v>
      </c>
      <c r="Q327" t="str">
        <f>customer_bikes__3[[#This Row],[LEASING_PRICE]]</f>
        <v>109</v>
      </c>
      <c r="R327">
        <f>customer_bikes__3[[#This Row],[SOLD_PRICE]]</f>
        <v>0</v>
      </c>
      <c r="S327" t="str">
        <f>customer_bikes__3[[#This Row],[STATUS]]</f>
        <v>OK</v>
      </c>
      <c r="T327" t="str">
        <f>customer_bikes__3[[#This Row],[INSURANCE]]</f>
        <v>Y</v>
      </c>
      <c r="U327">
        <f>customer_bikes__3[[#This Row],[INSURANCE_INDIVIDUAL]]</f>
        <v>0</v>
      </c>
      <c r="V327">
        <f>customer_bikes__3[[#This Row],[INSURANCE_CIVIL_RESPONSIBILITY]]</f>
        <v>0</v>
      </c>
      <c r="W327" t="str">
        <f>customer_bikes__3[[#This Row],[INSURANCE_CIVIL_RESPONSIBILITY_CONTRACT]]</f>
        <v>NULL</v>
      </c>
      <c r="X327">
        <f>customer_bikes__3[[#This Row],[BIKE_PRICE]]</f>
        <v>1850.66</v>
      </c>
      <c r="Y327" t="str">
        <f>customer_bikes__3[[#This Row],[BIKE_BUYING_DATE]]</f>
        <v>2020-11-16</v>
      </c>
      <c r="Z327">
        <f>customer_bikes__3[[#This Row],[BILLING_GROUP]]</f>
        <v>1</v>
      </c>
      <c r="AA327" t="str">
        <f>customer_bikes__3[[#This Row],[GPS_ID]]</f>
        <v/>
      </c>
      <c r="AB327" t="str">
        <f>customer_bikes__3[[#This Row],[LOCALISATION]]</f>
        <v>NULL</v>
      </c>
      <c r="AC327" t="str">
        <f>customer_bikes__3[[#This Row],[COMMENT_BILLING]]</f>
        <v>NULL</v>
      </c>
      <c r="AD327" t="str">
        <f>customer_bikes__3[[#This Row],[ADDRESS]]</f>
        <v>NULL</v>
      </c>
      <c r="AE327" t="str">
        <f>customer_bikes__3[[#This Row],[DISPLAY_GROUP]]</f>
        <v>1generic</v>
      </c>
      <c r="AG327">
        <f>customer_bikes__3[[#This Row],[TYPE]]</f>
        <v>174</v>
      </c>
      <c r="AH327">
        <f>customer_bikes__3[[#This Row],[ID_1]]</f>
        <v>252</v>
      </c>
      <c r="AI327" s="2">
        <f>customer_bikes__3[[#This Row],[HEU_MAJ]]</f>
        <v>44364.410185185188</v>
      </c>
      <c r="AJ327" s="2">
        <f>customer_bikes__3[[#This Row],[HEU_MAJ]]</f>
        <v>44364.410185185188</v>
      </c>
    </row>
    <row r="328" spans="1:36" x14ac:dyDescent="0.25">
      <c r="A328">
        <f>customer_bikes__3[[#This Row],[ID]]</f>
        <v>24</v>
      </c>
      <c r="B328" t="str">
        <f>customer_bikes__3[[#This Row],[FRAME_NUMBER]]</f>
        <v>DUBOIS-001</v>
      </c>
      <c r="C328" t="str">
        <f>customer_bikes__3[[#This Row],[SIZE]]</f>
        <v>M</v>
      </c>
      <c r="D328" t="str">
        <f>customer_bikes__3[[#This Row],[COLOR]]</f>
        <v>NULL</v>
      </c>
      <c r="E328" t="str">
        <f>customer_bikes__3[[#This Row],[CONTRACT_TYPE]]</f>
        <v>selling</v>
      </c>
      <c r="F328" t="str">
        <f>customer_bikes__3[[#This Row],[CONTRACT_START]]</f>
        <v>NULL</v>
      </c>
      <c r="G328" t="str">
        <f>customer_bikes__3[[#This Row],[CONTRACT_END]]</f>
        <v>NULL</v>
      </c>
      <c r="H328" t="str">
        <f>customer_bikes__3[[#This Row],[ESTIMATED_DELIVERY_DATE]]</f>
        <v>NULL</v>
      </c>
      <c r="I328" t="str">
        <f>customer_bikes__3[[#This Row],[DELIVERY_DATE]]</f>
        <v>NULL</v>
      </c>
      <c r="J328" t="str">
        <f>customer_bikes__3[[#This Row],[SELLING_DATE]]</f>
        <v>2019-06-01</v>
      </c>
      <c r="K328" t="str">
        <f>customer_bikes__3[[#This Row],[MODEL]]</f>
        <v>Conway emc 627</v>
      </c>
      <c r="L328" t="str">
        <f>customer_bikes__3[[#This Row],[FRAME_REFERENCE]]</f>
        <v>D9A01525</v>
      </c>
      <c r="M328" t="str">
        <f>customer_bikes__3[[#This Row],[BIKE_KEY_REFERENCE]]</f>
        <v>NULL</v>
      </c>
      <c r="N328" t="str">
        <f>customer_bikes__3[[#This Row],[LOCKER_REFERENCE]]</f>
        <v>NULL</v>
      </c>
      <c r="O328" t="str">
        <f>customer_bikes__3[[#This Row],[PLATE_NUMBER]]</f>
        <v>NULL</v>
      </c>
      <c r="P328" t="str">
        <f>customer_bikes__3[[#This Row],[BILLING_TYPE]]</f>
        <v>paid</v>
      </c>
      <c r="Q328" t="str">
        <f>customer_bikes__3[[#This Row],[LEASING_PRICE]]</f>
        <v>117</v>
      </c>
      <c r="R328">
        <f>customer_bikes__3[[#This Row],[SOLD_PRICE]]</f>
        <v>1338</v>
      </c>
      <c r="S328" t="str">
        <f>customer_bikes__3[[#This Row],[STATUS]]</f>
        <v>OK</v>
      </c>
      <c r="T328" t="str">
        <f>customer_bikes__3[[#This Row],[INSURANCE]]</f>
        <v>N</v>
      </c>
      <c r="U328">
        <f>customer_bikes__3[[#This Row],[INSURANCE_INDIVIDUAL]]</f>
        <v>0</v>
      </c>
      <c r="V328">
        <f>customer_bikes__3[[#This Row],[INSURANCE_CIVIL_RESPONSIBILITY]]</f>
        <v>0</v>
      </c>
      <c r="W328" t="str">
        <f>customer_bikes__3[[#This Row],[INSURANCE_CIVIL_RESPONSIBILITY_CONTRACT]]</f>
        <v>NULL</v>
      </c>
      <c r="X328">
        <f>customer_bikes__3[[#This Row],[BIKE_PRICE]]</f>
        <v>1636</v>
      </c>
      <c r="Y328" t="str">
        <f>customer_bikes__3[[#This Row],[BIKE_BUYING_DATE]]</f>
        <v>2019-05-17</v>
      </c>
      <c r="Z328">
        <f>customer_bikes__3[[#This Row],[BILLING_GROUP]]</f>
        <v>1</v>
      </c>
      <c r="AA328" t="str">
        <f>customer_bikes__3[[#This Row],[GPS_ID]]</f>
        <v>NULL</v>
      </c>
      <c r="AB328" t="str">
        <f>customer_bikes__3[[#This Row],[LOCALISATION]]</f>
        <v>NULL</v>
      </c>
      <c r="AC328" t="str">
        <f>customer_bikes__3[[#This Row],[COMMENT_BILLING]]</f>
        <v>NULL</v>
      </c>
      <c r="AD328" t="str">
        <f>customer_bikes__3[[#This Row],[ADDRESS]]</f>
        <v>NULL</v>
      </c>
      <c r="AE328" t="str">
        <f>customer_bikes__3[[#This Row],[DISPLAY_GROUP]]</f>
        <v>1generic</v>
      </c>
      <c r="AG328">
        <f>customer_bikes__3[[#This Row],[TYPE]]</f>
        <v>17</v>
      </c>
      <c r="AH328">
        <f>customer_bikes__3[[#This Row],[ID_1]]</f>
        <v>10</v>
      </c>
      <c r="AI328" s="2">
        <f>customer_bikes__3[[#This Row],[HEU_MAJ]]</f>
        <v>44102.606782407405</v>
      </c>
      <c r="AJ328" s="2">
        <f>customer_bikes__3[[#This Row],[HEU_MAJ]]</f>
        <v>44102.606782407405</v>
      </c>
    </row>
    <row r="329" spans="1:36" x14ac:dyDescent="0.25">
      <c r="A329">
        <f>customer_bikes__3[[#This Row],[ID]]</f>
        <v>569</v>
      </c>
      <c r="B329" t="str">
        <f>customer_bikes__3[[#This Row],[FRAME_NUMBER]]</f>
        <v>DUNER-001</v>
      </c>
      <c r="C329" t="str">
        <f>customer_bikes__3[[#This Row],[SIZE]]</f>
        <v>M</v>
      </c>
      <c r="D329" t="str">
        <f>customer_bikes__3[[#This Row],[COLOR]]</f>
        <v xml:space="preserve">Gris </v>
      </c>
      <c r="E329" t="str">
        <f>customer_bikes__3[[#This Row],[CONTRACT_TYPE]]</f>
        <v>leasing</v>
      </c>
      <c r="F329" t="str">
        <f>customer_bikes__3[[#This Row],[CONTRACT_START]]</f>
        <v>2021-11-01</v>
      </c>
      <c r="G329" t="str">
        <f>customer_bikes__3[[#This Row],[CONTRACT_END]]</f>
        <v>2024-11-01</v>
      </c>
      <c r="H329" t="str">
        <f>customer_bikes__3[[#This Row],[ESTIMATED_DELIVERY_DATE]]</f>
        <v>2021-07-23</v>
      </c>
      <c r="I329" t="str">
        <f>customer_bikes__3[[#This Row],[DELIVERY_DATE]]</f>
        <v>2021-07-07</v>
      </c>
      <c r="J329" t="str">
        <f>customer_bikes__3[[#This Row],[SELLING_DATE]]</f>
        <v>NULL</v>
      </c>
      <c r="K329" t="str">
        <f>customer_bikes__3[[#This Row],[MODEL]]</f>
        <v>Hydric SUV</v>
      </c>
      <c r="L329" t="str">
        <f>customer_bikes__3[[#This Row],[FRAME_REFERENCE]]</f>
        <v>KCR21000003824</v>
      </c>
      <c r="M329" t="str">
        <f>customer_bikes__3[[#This Row],[BIKE_KEY_REFERENCE]]</f>
        <v>412526</v>
      </c>
      <c r="N329" t="str">
        <f>customer_bikes__3[[#This Row],[LOCKER_REFERENCE]]</f>
        <v>5300V</v>
      </c>
      <c r="O329" t="str">
        <f>customer_bikes__3[[#This Row],[PLATE_NUMBER]]</f>
        <v/>
      </c>
      <c r="P329" t="str">
        <f>customer_bikes__3[[#This Row],[BILLING_TYPE]]</f>
        <v>monthly</v>
      </c>
      <c r="Q329" t="str">
        <f>customer_bikes__3[[#This Row],[LEASING_PRICE]]</f>
        <v>103</v>
      </c>
      <c r="R329">
        <f>customer_bikes__3[[#This Row],[SOLD_PRICE]]</f>
        <v>0</v>
      </c>
      <c r="S329" t="str">
        <f>customer_bikes__3[[#This Row],[STATUS]]</f>
        <v>OK</v>
      </c>
      <c r="T329" t="str">
        <f>customer_bikes__3[[#This Row],[INSURANCE]]</f>
        <v>N</v>
      </c>
      <c r="U329">
        <f>customer_bikes__3[[#This Row],[INSURANCE_INDIVIDUAL]]</f>
        <v>0</v>
      </c>
      <c r="V329">
        <f>customer_bikes__3[[#This Row],[INSURANCE_CIVIL_RESPONSIBILITY]]</f>
        <v>0</v>
      </c>
      <c r="W329" t="str">
        <f>customer_bikes__3[[#This Row],[INSURANCE_CIVIL_RESPONSIBILITY_CONTRACT]]</f>
        <v>NULL</v>
      </c>
      <c r="X329">
        <f>customer_bikes__3[[#This Row],[BIKE_PRICE]]</f>
        <v>1657.5</v>
      </c>
      <c r="Y329" t="str">
        <f>customer_bikes__3[[#This Row],[BIKE_BUYING_DATE]]</f>
        <v>2021-01-26</v>
      </c>
      <c r="Z329">
        <f>customer_bikes__3[[#This Row],[BILLING_GROUP]]</f>
        <v>1</v>
      </c>
      <c r="AA329" t="str">
        <f>customer_bikes__3[[#This Row],[GPS_ID]]</f>
        <v>-</v>
      </c>
      <c r="AB329" t="str">
        <f>customer_bikes__3[[#This Row],[LOCALISATION]]</f>
        <v>NULL</v>
      </c>
      <c r="AC329" t="str">
        <f>customer_bikes__3[[#This Row],[COMMENT_BILLING]]</f>
        <v>NULL</v>
      </c>
      <c r="AD329" t="str">
        <f>customer_bikes__3[[#This Row],[ADDRESS]]</f>
        <v>NULL</v>
      </c>
      <c r="AE329" t="str">
        <f>customer_bikes__3[[#This Row],[DISPLAY_GROUP]]</f>
        <v>1generic</v>
      </c>
      <c r="AG329">
        <f>customer_bikes__3[[#This Row],[TYPE]]</f>
        <v>508</v>
      </c>
      <c r="AH329">
        <f>customer_bikes__3[[#This Row],[ID_1]]</f>
        <v>9</v>
      </c>
      <c r="AI329" s="2">
        <f>customer_bikes__3[[#This Row],[HEU_MAJ]]</f>
        <v>44503.412881944445</v>
      </c>
      <c r="AJ329" s="2">
        <f>customer_bikes__3[[#This Row],[HEU_MAJ]]</f>
        <v>44503.412881944445</v>
      </c>
    </row>
    <row r="330" spans="1:36" x14ac:dyDescent="0.25">
      <c r="A330">
        <f>customer_bikes__3[[#This Row],[ID]]</f>
        <v>362</v>
      </c>
      <c r="B330" t="str">
        <f>customer_bikes__3[[#This Row],[FRAME_NUMBER]]</f>
        <v>DYN-001</v>
      </c>
      <c r="C330" t="str">
        <f>customer_bikes__3[[#This Row],[SIZE]]</f>
        <v>L</v>
      </c>
      <c r="D330" t="str">
        <f>customer_bikes__3[[#This Row],[COLOR]]</f>
        <v/>
      </c>
      <c r="E330" t="str">
        <f>customer_bikes__3[[#This Row],[CONTRACT_TYPE]]</f>
        <v>stolen</v>
      </c>
      <c r="F330" t="str">
        <f>customer_bikes__3[[#This Row],[CONTRACT_START]]</f>
        <v>2021-10-30</v>
      </c>
      <c r="G330" t="str">
        <f>customer_bikes__3[[#This Row],[CONTRACT_END]]</f>
        <v>NULL</v>
      </c>
      <c r="H330" t="str">
        <f>customer_bikes__3[[#This Row],[ESTIMATED_DELIVERY_DATE]]</f>
        <v>NULL</v>
      </c>
      <c r="I330" t="str">
        <f>customer_bikes__3[[#This Row],[DELIVERY_DATE]]</f>
        <v>2020-09-10</v>
      </c>
      <c r="J330" t="str">
        <f>customer_bikes__3[[#This Row],[SELLING_DATE]]</f>
        <v>NULL</v>
      </c>
      <c r="K330" t="str">
        <f>customer_bikes__3[[#This Row],[MODEL]]</f>
        <v>eWME 627</v>
      </c>
      <c r="L330" t="str">
        <f>customer_bikes__3[[#This Row],[FRAME_REFERENCE]]</f>
        <v>-</v>
      </c>
      <c r="M330" t="str">
        <f>customer_bikes__3[[#This Row],[BIKE_KEY_REFERENCE]]</f>
        <v/>
      </c>
      <c r="N330" t="str">
        <f>customer_bikes__3[[#This Row],[LOCKER_REFERENCE]]</f>
        <v>-</v>
      </c>
      <c r="O330" t="str">
        <f>customer_bikes__3[[#This Row],[PLATE_NUMBER]]</f>
        <v/>
      </c>
      <c r="P330" t="str">
        <f>customer_bikes__3[[#This Row],[BILLING_TYPE]]</f>
        <v>paid</v>
      </c>
      <c r="Q330" t="str">
        <f>customer_bikes__3[[#This Row],[LEASING_PRICE]]</f>
        <v>0</v>
      </c>
      <c r="R330">
        <f>customer_bikes__3[[#This Row],[SOLD_PRICE]]</f>
        <v>2949.5</v>
      </c>
      <c r="S330" t="str">
        <f>customer_bikes__3[[#This Row],[STATUS]]</f>
        <v>OK</v>
      </c>
      <c r="T330" t="str">
        <f>customer_bikes__3[[#This Row],[INSURANCE]]</f>
        <v>N</v>
      </c>
      <c r="U330">
        <f>customer_bikes__3[[#This Row],[INSURANCE_INDIVIDUAL]]</f>
        <v>0</v>
      </c>
      <c r="V330">
        <f>customer_bikes__3[[#This Row],[INSURANCE_CIVIL_RESPONSIBILITY]]</f>
        <v>0</v>
      </c>
      <c r="W330" t="str">
        <f>customer_bikes__3[[#This Row],[INSURANCE_CIVIL_RESPONSIBILITY_CONTRACT]]</f>
        <v>NULL</v>
      </c>
      <c r="X330">
        <f>customer_bikes__3[[#This Row],[BIKE_PRICE]]</f>
        <v>2944</v>
      </c>
      <c r="Y330" t="str">
        <f>customer_bikes__3[[#This Row],[BIKE_BUYING_DATE]]</f>
        <v>2020-09-01</v>
      </c>
      <c r="Z330">
        <f>customer_bikes__3[[#This Row],[BILLING_GROUP]]</f>
        <v>1</v>
      </c>
      <c r="AA330" t="str">
        <f>customer_bikes__3[[#This Row],[GPS_ID]]</f>
        <v/>
      </c>
      <c r="AB330" t="str">
        <f>customer_bikes__3[[#This Row],[LOCALISATION]]</f>
        <v>NULL</v>
      </c>
      <c r="AC330" t="str">
        <f>customer_bikes__3[[#This Row],[COMMENT_BILLING]]</f>
        <v>NULL</v>
      </c>
      <c r="AD330" t="str">
        <f>customer_bikes__3[[#This Row],[ADDRESS]]</f>
        <v>NULL</v>
      </c>
      <c r="AE330" t="str">
        <f>customer_bikes__3[[#This Row],[DISPLAY_GROUP]]</f>
        <v>1generic</v>
      </c>
      <c r="AG330">
        <f>customer_bikes__3[[#This Row],[TYPE]]</f>
        <v>197</v>
      </c>
      <c r="AH330">
        <f>customer_bikes__3[[#This Row],[ID_1]]</f>
        <v>12</v>
      </c>
      <c r="AI330" s="2">
        <f>customer_bikes__3[[#This Row],[HEU_MAJ]]</f>
        <v>44502.390277777777</v>
      </c>
      <c r="AJ330" s="2">
        <f>customer_bikes__3[[#This Row],[HEU_MAJ]]</f>
        <v>44502.390277777777</v>
      </c>
    </row>
    <row r="331" spans="1:36" x14ac:dyDescent="0.25">
      <c r="A331">
        <f>customer_bikes__3[[#This Row],[ID]]</f>
        <v>424</v>
      </c>
      <c r="B331" t="str">
        <f>customer_bikes__3[[#This Row],[FRAME_NUMBER]]</f>
        <v>DYN-002</v>
      </c>
      <c r="C331" t="str">
        <f>customer_bikes__3[[#This Row],[SIZE]]</f>
        <v>L</v>
      </c>
      <c r="D331" t="str">
        <f>customer_bikes__3[[#This Row],[COLOR]]</f>
        <v>bleu/jaune</v>
      </c>
      <c r="E331" t="str">
        <f>customer_bikes__3[[#This Row],[CONTRACT_TYPE]]</f>
        <v>stock</v>
      </c>
      <c r="F331" t="str">
        <f>customer_bikes__3[[#This Row],[CONTRACT_START]]</f>
        <v>NULL</v>
      </c>
      <c r="G331" t="str">
        <f>customer_bikes__3[[#This Row],[CONTRACT_END]]</f>
        <v>NULL</v>
      </c>
      <c r="H331" t="str">
        <f>customer_bikes__3[[#This Row],[ESTIMATED_DELIVERY_DATE]]</f>
        <v>2021-10-15</v>
      </c>
      <c r="I331" t="str">
        <f>customer_bikes__3[[#This Row],[DELIVERY_DATE]]</f>
        <v>2021-11-26</v>
      </c>
      <c r="J331" t="str">
        <f>customer_bikes__3[[#This Row],[SELLING_DATE]]</f>
        <v>NULL</v>
      </c>
      <c r="K331" t="str">
        <f>customer_bikes__3[[#This Row],[MODEL]]</f>
        <v>Cairon C 629</v>
      </c>
      <c r="L331" t="str">
        <f>customer_bikes__3[[#This Row],[FRAME_REFERENCE]]</f>
        <v>CCR21000021697</v>
      </c>
      <c r="M331" t="str">
        <f>customer_bikes__3[[#This Row],[BIKE_KEY_REFERENCE]]</f>
        <v>326513</v>
      </c>
      <c r="N331" t="str">
        <f>customer_bikes__3[[#This Row],[LOCKER_REFERENCE]]</f>
        <v>2960V</v>
      </c>
      <c r="O331" t="str">
        <f>customer_bikes__3[[#This Row],[PLATE_NUMBER]]</f>
        <v/>
      </c>
      <c r="P331" t="str">
        <f>customer_bikes__3[[#This Row],[BILLING_TYPE]]</f>
        <v>monthly</v>
      </c>
      <c r="Q331" t="str">
        <f>customer_bikes__3[[#This Row],[LEASING_PRICE]]</f>
        <v>0</v>
      </c>
      <c r="R331">
        <f>customer_bikes__3[[#This Row],[SOLD_PRICE]]</f>
        <v>0</v>
      </c>
      <c r="S331" t="str">
        <f>customer_bikes__3[[#This Row],[STATUS]]</f>
        <v>OK</v>
      </c>
      <c r="T331" t="str">
        <f>customer_bikes__3[[#This Row],[INSURANCE]]</f>
        <v>N</v>
      </c>
      <c r="U331">
        <f>customer_bikes__3[[#This Row],[INSURANCE_INDIVIDUAL]]</f>
        <v>0</v>
      </c>
      <c r="V331">
        <f>customer_bikes__3[[#This Row],[INSURANCE_CIVIL_RESPONSIBILITY]]</f>
        <v>0</v>
      </c>
      <c r="W331" t="str">
        <f>customer_bikes__3[[#This Row],[INSURANCE_CIVIL_RESPONSIBILITY_CONTRACT]]</f>
        <v>NULL</v>
      </c>
      <c r="X331">
        <f>customer_bikes__3[[#This Row],[BIKE_PRICE]]</f>
        <v>2097.4899999999998</v>
      </c>
      <c r="Y331" t="str">
        <f>customer_bikes__3[[#This Row],[BIKE_BUYING_DATE]]</f>
        <v>2021-01-13</v>
      </c>
      <c r="Z331">
        <f>customer_bikes__3[[#This Row],[BILLING_GROUP]]</f>
        <v>1</v>
      </c>
      <c r="AA331" t="str">
        <f>customer_bikes__3[[#This Row],[GPS_ID]]</f>
        <v/>
      </c>
      <c r="AB331" t="str">
        <f>customer_bikes__3[[#This Row],[LOCALISATION]]</f>
        <v>NULL</v>
      </c>
      <c r="AC331" t="str">
        <f>customer_bikes__3[[#This Row],[COMMENT_BILLING]]</f>
        <v>NULL</v>
      </c>
      <c r="AD331" t="str">
        <f>customer_bikes__3[[#This Row],[ADDRESS]]</f>
        <v>NULL</v>
      </c>
      <c r="AE331" t="str">
        <f>customer_bikes__3[[#This Row],[DISPLAY_GROUP]]</f>
        <v>1generic</v>
      </c>
      <c r="AG331">
        <f>customer_bikes__3[[#This Row],[TYPE]]</f>
        <v>308</v>
      </c>
      <c r="AH331">
        <f>customer_bikes__3[[#This Row],[ID_1]]</f>
        <v>12</v>
      </c>
      <c r="AI331" s="2">
        <f>customer_bikes__3[[#This Row],[HEU_MAJ]]</f>
        <v>44594.632604166669</v>
      </c>
      <c r="AJ331" s="2">
        <f>customer_bikes__3[[#This Row],[HEU_MAJ]]</f>
        <v>44594.632604166669</v>
      </c>
    </row>
    <row r="332" spans="1:36" x14ac:dyDescent="0.25">
      <c r="A332">
        <f>customer_bikes__3[[#This Row],[ID]]</f>
        <v>162</v>
      </c>
      <c r="B332" t="str">
        <f>customer_bikes__3[[#This Row],[FRAME_NUMBER]]</f>
        <v>DYN-003</v>
      </c>
      <c r="C332" t="str">
        <f>customer_bikes__3[[#This Row],[SIZE]]</f>
        <v>L</v>
      </c>
      <c r="D332" t="str">
        <f>customer_bikes__3[[#This Row],[COLOR]]</f>
        <v/>
      </c>
      <c r="E332" t="str">
        <f>customer_bikes__3[[#This Row],[CONTRACT_TYPE]]</f>
        <v>renting</v>
      </c>
      <c r="F332" t="str">
        <f>customer_bikes__3[[#This Row],[CONTRACT_START]]</f>
        <v>2021-01-16</v>
      </c>
      <c r="G332" t="str">
        <f>customer_bikes__3[[#This Row],[CONTRACT_END]]</f>
        <v>NULL</v>
      </c>
      <c r="H332" t="str">
        <f>customer_bikes__3[[#This Row],[ESTIMATED_DELIVERY_DATE]]</f>
        <v>NULL</v>
      </c>
      <c r="I332" t="str">
        <f>customer_bikes__3[[#This Row],[DELIVERY_DATE]]</f>
        <v>2020-06-12</v>
      </c>
      <c r="J332" t="str">
        <f>customer_bikes__3[[#This Row],[SELLING_DATE]]</f>
        <v>NULL</v>
      </c>
      <c r="K332" t="str">
        <f>customer_bikes__3[[#This Row],[MODEL]]</f>
        <v>Cairon T 500</v>
      </c>
      <c r="L332" t="str">
        <f>customer_bikes__3[[#This Row],[FRAME_REFERENCE]]</f>
        <v>20CAT500TM10021</v>
      </c>
      <c r="M332" t="str">
        <f>customer_bikes__3[[#This Row],[BIKE_KEY_REFERENCE]]</f>
        <v>NULL</v>
      </c>
      <c r="N332" t="str">
        <f>customer_bikes__3[[#This Row],[LOCKER_REFERENCE]]</f>
        <v>316126 (abus )</v>
      </c>
      <c r="O332" t="str">
        <f>customer_bikes__3[[#This Row],[PLATE_NUMBER]]</f>
        <v>NULL</v>
      </c>
      <c r="P332" t="str">
        <f>customer_bikes__3[[#This Row],[BILLING_TYPE]]</f>
        <v>monthly</v>
      </c>
      <c r="Q332" t="str">
        <f>customer_bikes__3[[#This Row],[LEASING_PRICE]]</f>
        <v>100</v>
      </c>
      <c r="R332">
        <f>customer_bikes__3[[#This Row],[SOLD_PRICE]]</f>
        <v>0</v>
      </c>
      <c r="S332" t="str">
        <f>customer_bikes__3[[#This Row],[STATUS]]</f>
        <v>OK</v>
      </c>
      <c r="T332" t="str">
        <f>customer_bikes__3[[#This Row],[INSURANCE]]</f>
        <v>Y</v>
      </c>
      <c r="U332">
        <f>customer_bikes__3[[#This Row],[INSURANCE_INDIVIDUAL]]</f>
        <v>0</v>
      </c>
      <c r="V332">
        <f>customer_bikes__3[[#This Row],[INSURANCE_CIVIL_RESPONSIBILITY]]</f>
        <v>0</v>
      </c>
      <c r="W332" t="str">
        <f>customer_bikes__3[[#This Row],[INSURANCE_CIVIL_RESPONSIBILITY_CONTRACT]]</f>
        <v>NULL</v>
      </c>
      <c r="X332">
        <f>customer_bikes__3[[#This Row],[BIKE_PRICE]]</f>
        <v>2025.6</v>
      </c>
      <c r="Y332" t="str">
        <f>customer_bikes__3[[#This Row],[BIKE_BUYING_DATE]]</f>
        <v>NULL</v>
      </c>
      <c r="Z332">
        <f>customer_bikes__3[[#This Row],[BILLING_GROUP]]</f>
        <v>1</v>
      </c>
      <c r="AA332" t="str">
        <f>customer_bikes__3[[#This Row],[GPS_ID]]</f>
        <v/>
      </c>
      <c r="AB332" t="str">
        <f>customer_bikes__3[[#This Row],[LOCALISATION]]</f>
        <v>NULL</v>
      </c>
      <c r="AC332" t="str">
        <f>customer_bikes__3[[#This Row],[COMMENT_BILLING]]</f>
        <v>NULL</v>
      </c>
      <c r="AD332" t="str">
        <f>customer_bikes__3[[#This Row],[ADDRESS]]</f>
        <v>NULL</v>
      </c>
      <c r="AE332" t="str">
        <f>customer_bikes__3[[#This Row],[DISPLAY_GROUP]]</f>
        <v>1generic</v>
      </c>
      <c r="AG332">
        <f>customer_bikes__3[[#This Row],[TYPE]]</f>
        <v>71</v>
      </c>
      <c r="AH332">
        <f>customer_bikes__3[[#This Row],[ID_1]]</f>
        <v>282</v>
      </c>
      <c r="AI332" s="2">
        <f>customer_bikes__3[[#This Row],[HEU_MAJ]]</f>
        <v>44302.453067129631</v>
      </c>
      <c r="AJ332" s="2">
        <f>customer_bikes__3[[#This Row],[HEU_MAJ]]</f>
        <v>44302.453067129631</v>
      </c>
    </row>
    <row r="333" spans="1:36" x14ac:dyDescent="0.25">
      <c r="A333">
        <f>customer_bikes__3[[#This Row],[ID]]</f>
        <v>85</v>
      </c>
      <c r="B333" t="str">
        <f>customer_bikes__3[[#This Row],[FRAME_NUMBER]]</f>
        <v>ELE-001</v>
      </c>
      <c r="C333" t="str">
        <f>customer_bikes__3[[#This Row],[SIZE]]</f>
        <v>M</v>
      </c>
      <c r="D333" t="str">
        <f>customer_bikes__3[[#This Row],[COLOR]]</f>
        <v>NULL</v>
      </c>
      <c r="E333" t="str">
        <f>customer_bikes__3[[#This Row],[CONTRACT_TYPE]]</f>
        <v>leasing</v>
      </c>
      <c r="F333" t="str">
        <f>customer_bikes__3[[#This Row],[CONTRACT_START]]</f>
        <v>2020-01-01</v>
      </c>
      <c r="G333" t="str">
        <f>customer_bikes__3[[#This Row],[CONTRACT_END]]</f>
        <v>2023-01-01</v>
      </c>
      <c r="H333" t="str">
        <f>customer_bikes__3[[#This Row],[ESTIMATED_DELIVERY_DATE]]</f>
        <v>NULL</v>
      </c>
      <c r="I333" t="str">
        <f>customer_bikes__3[[#This Row],[DELIVERY_DATE]]</f>
        <v>NULL</v>
      </c>
      <c r="J333" t="str">
        <f>customer_bikes__3[[#This Row],[SELLING_DATE]]</f>
        <v>NULL</v>
      </c>
      <c r="K333" t="str">
        <f>customer_bikes__3[[#This Row],[MODEL]]</f>
        <v>Conway ets 200</v>
      </c>
      <c r="L333" t="str">
        <f>customer_bikes__3[[#This Row],[FRAME_REFERENCE]]</f>
        <v>SW190100103</v>
      </c>
      <c r="M333" t="str">
        <f>customer_bikes__3[[#This Row],[BIKE_KEY_REFERENCE]]</f>
        <v>NULL</v>
      </c>
      <c r="N333" t="str">
        <f>customer_bikes__3[[#This Row],[LOCKER_REFERENCE]]</f>
        <v>NULL</v>
      </c>
      <c r="O333" t="str">
        <f>customer_bikes__3[[#This Row],[PLATE_NUMBER]]</f>
        <v>NULL</v>
      </c>
      <c r="P333" t="str">
        <f>customer_bikes__3[[#This Row],[BILLING_TYPE]]</f>
        <v>monthly</v>
      </c>
      <c r="Q333" t="str">
        <f>customer_bikes__3[[#This Row],[LEASING_PRICE]]</f>
        <v>84</v>
      </c>
      <c r="R333">
        <f>customer_bikes__3[[#This Row],[SOLD_PRICE]]</f>
        <v>0</v>
      </c>
      <c r="S333" t="str">
        <f>customer_bikes__3[[#This Row],[STATUS]]</f>
        <v>OK</v>
      </c>
      <c r="T333" t="str">
        <f>customer_bikes__3[[#This Row],[INSURANCE]]</f>
        <v>Y</v>
      </c>
      <c r="U333">
        <f>customer_bikes__3[[#This Row],[INSURANCE_INDIVIDUAL]]</f>
        <v>0</v>
      </c>
      <c r="V333">
        <f>customer_bikes__3[[#This Row],[INSURANCE_CIVIL_RESPONSIBILITY]]</f>
        <v>0</v>
      </c>
      <c r="W333" t="str">
        <f>customer_bikes__3[[#This Row],[INSURANCE_CIVIL_RESPONSIBILITY_CONTRACT]]</f>
        <v>NULL</v>
      </c>
      <c r="X333">
        <f>customer_bikes__3[[#This Row],[BIKE_PRICE]]</f>
        <v>1290</v>
      </c>
      <c r="Y333" t="str">
        <f>customer_bikes__3[[#This Row],[BIKE_BUYING_DATE]]</f>
        <v>2019-09-11</v>
      </c>
      <c r="Z333">
        <f>customer_bikes__3[[#This Row],[BILLING_GROUP]]</f>
        <v>1</v>
      </c>
      <c r="AA333" t="str">
        <f>customer_bikes__3[[#This Row],[GPS_ID]]</f>
        <v>NULL</v>
      </c>
      <c r="AB333" t="str">
        <f>customer_bikes__3[[#This Row],[LOCALISATION]]</f>
        <v>NULL</v>
      </c>
      <c r="AC333" t="str">
        <f>customer_bikes__3[[#This Row],[COMMENT_BILLING]]</f>
        <v>NULL</v>
      </c>
      <c r="AD333" t="str">
        <f>customer_bikes__3[[#This Row],[ADDRESS]]</f>
        <v>NULL</v>
      </c>
      <c r="AE333" t="str">
        <f>customer_bikes__3[[#This Row],[DISPLAY_GROUP]]</f>
        <v>1generic</v>
      </c>
      <c r="AG333">
        <f>customer_bikes__3[[#This Row],[TYPE]]</f>
        <v>2</v>
      </c>
      <c r="AH333">
        <f>customer_bikes__3[[#This Row],[ID_1]]</f>
        <v>36</v>
      </c>
      <c r="AI333" s="2">
        <f>customer_bikes__3[[#This Row],[HEU_MAJ]]</f>
        <v>44117.528229166666</v>
      </c>
      <c r="AJ333" s="2">
        <f>customer_bikes__3[[#This Row],[HEU_MAJ]]</f>
        <v>44117.528229166666</v>
      </c>
    </row>
    <row r="334" spans="1:36" x14ac:dyDescent="0.25">
      <c r="A334">
        <f>customer_bikes__3[[#This Row],[ID]]</f>
        <v>86</v>
      </c>
      <c r="B334" t="str">
        <f>customer_bikes__3[[#This Row],[FRAME_NUMBER]]</f>
        <v>ELE-002</v>
      </c>
      <c r="C334" t="str">
        <f>customer_bikes__3[[#This Row],[SIZE]]</f>
        <v>M</v>
      </c>
      <c r="D334" t="str">
        <f>customer_bikes__3[[#This Row],[COLOR]]</f>
        <v>NULL</v>
      </c>
      <c r="E334" t="str">
        <f>customer_bikes__3[[#This Row],[CONTRACT_TYPE]]</f>
        <v>leasing</v>
      </c>
      <c r="F334" t="str">
        <f>customer_bikes__3[[#This Row],[CONTRACT_START]]</f>
        <v>2020-01-01</v>
      </c>
      <c r="G334" t="str">
        <f>customer_bikes__3[[#This Row],[CONTRACT_END]]</f>
        <v>2023-01-01</v>
      </c>
      <c r="H334" t="str">
        <f>customer_bikes__3[[#This Row],[ESTIMATED_DELIVERY_DATE]]</f>
        <v>NULL</v>
      </c>
      <c r="I334" t="str">
        <f>customer_bikes__3[[#This Row],[DELIVERY_DATE]]</f>
        <v>NULL</v>
      </c>
      <c r="J334" t="str">
        <f>customer_bikes__3[[#This Row],[SELLING_DATE]]</f>
        <v>NULL</v>
      </c>
      <c r="K334" t="str">
        <f>customer_bikes__3[[#This Row],[MODEL]]</f>
        <v>Conway ets 200</v>
      </c>
      <c r="L334" t="str">
        <f>customer_bikes__3[[#This Row],[FRAME_REFERENCE]]</f>
        <v>SW190100076</v>
      </c>
      <c r="M334" t="str">
        <f>customer_bikes__3[[#This Row],[BIKE_KEY_REFERENCE]]</f>
        <v>NULL</v>
      </c>
      <c r="N334" t="str">
        <f>customer_bikes__3[[#This Row],[LOCKER_REFERENCE]]</f>
        <v>NULL</v>
      </c>
      <c r="O334" t="str">
        <f>customer_bikes__3[[#This Row],[PLATE_NUMBER]]</f>
        <v>NULL</v>
      </c>
      <c r="P334" t="str">
        <f>customer_bikes__3[[#This Row],[BILLING_TYPE]]</f>
        <v>monthly</v>
      </c>
      <c r="Q334" t="str">
        <f>customer_bikes__3[[#This Row],[LEASING_PRICE]]</f>
        <v>84</v>
      </c>
      <c r="R334">
        <f>customer_bikes__3[[#This Row],[SOLD_PRICE]]</f>
        <v>0</v>
      </c>
      <c r="S334" t="str">
        <f>customer_bikes__3[[#This Row],[STATUS]]</f>
        <v>OK</v>
      </c>
      <c r="T334" t="str">
        <f>customer_bikes__3[[#This Row],[INSURANCE]]</f>
        <v>Y</v>
      </c>
      <c r="U334">
        <f>customer_bikes__3[[#This Row],[INSURANCE_INDIVIDUAL]]</f>
        <v>0</v>
      </c>
      <c r="V334">
        <f>customer_bikes__3[[#This Row],[INSURANCE_CIVIL_RESPONSIBILITY]]</f>
        <v>0</v>
      </c>
      <c r="W334" t="str">
        <f>customer_bikes__3[[#This Row],[INSURANCE_CIVIL_RESPONSIBILITY_CONTRACT]]</f>
        <v>NULL</v>
      </c>
      <c r="X334">
        <f>customer_bikes__3[[#This Row],[BIKE_PRICE]]</f>
        <v>1290</v>
      </c>
      <c r="Y334" t="str">
        <f>customer_bikes__3[[#This Row],[BIKE_BUYING_DATE]]</f>
        <v>2019-09-11</v>
      </c>
      <c r="Z334">
        <f>customer_bikes__3[[#This Row],[BILLING_GROUP]]</f>
        <v>1</v>
      </c>
      <c r="AA334" t="str">
        <f>customer_bikes__3[[#This Row],[GPS_ID]]</f>
        <v>NULL</v>
      </c>
      <c r="AB334" t="str">
        <f>customer_bikes__3[[#This Row],[LOCALISATION]]</f>
        <v>NULL</v>
      </c>
      <c r="AC334" t="str">
        <f>customer_bikes__3[[#This Row],[COMMENT_BILLING]]</f>
        <v>NULL</v>
      </c>
      <c r="AD334" t="str">
        <f>customer_bikes__3[[#This Row],[ADDRESS]]</f>
        <v>NULL</v>
      </c>
      <c r="AE334" t="str">
        <f>customer_bikes__3[[#This Row],[DISPLAY_GROUP]]</f>
        <v>1generic</v>
      </c>
      <c r="AG334">
        <f>customer_bikes__3[[#This Row],[TYPE]]</f>
        <v>2</v>
      </c>
      <c r="AH334">
        <f>customer_bikes__3[[#This Row],[ID_1]]</f>
        <v>36</v>
      </c>
      <c r="AI334" s="2">
        <f>customer_bikes__3[[#This Row],[HEU_MAJ]]</f>
        <v>44117.528391203705</v>
      </c>
      <c r="AJ334" s="2">
        <f>customer_bikes__3[[#This Row],[HEU_MAJ]]</f>
        <v>44117.528391203705</v>
      </c>
    </row>
    <row r="335" spans="1:36" x14ac:dyDescent="0.25">
      <c r="A335">
        <f>customer_bikes__3[[#This Row],[ID]]</f>
        <v>512</v>
      </c>
      <c r="B335" t="str">
        <f>customer_bikes__3[[#This Row],[FRAME_NUMBER]]</f>
        <v>ELNEO - 005</v>
      </c>
      <c r="C335" t="str">
        <f>customer_bikes__3[[#This Row],[SIZE]]</f>
        <v>L</v>
      </c>
      <c r="D335" t="str">
        <f>customer_bikes__3[[#This Row],[COLOR]]</f>
        <v>Rouge</v>
      </c>
      <c r="E335" t="str">
        <f>customer_bikes__3[[#This Row],[CONTRACT_TYPE]]</f>
        <v>leasing</v>
      </c>
      <c r="F335" t="str">
        <f>customer_bikes__3[[#This Row],[CONTRACT_START]]</f>
        <v>2022-02-01</v>
      </c>
      <c r="G335" t="str">
        <f>customer_bikes__3[[#This Row],[CONTRACT_END]]</f>
        <v>2025-02-01</v>
      </c>
      <c r="H335" t="str">
        <f>customer_bikes__3[[#This Row],[ESTIMATED_DELIVERY_DATE]]</f>
        <v>2021-08-27</v>
      </c>
      <c r="I335" t="str">
        <f>customer_bikes__3[[#This Row],[DELIVERY_DATE]]</f>
        <v>2021-08-27</v>
      </c>
      <c r="J335" t="str">
        <f>customer_bikes__3[[#This Row],[SELLING_DATE]]</f>
        <v>NULL</v>
      </c>
      <c r="K335" t="str">
        <f>customer_bikes__3[[#This Row],[MODEL]]</f>
        <v>eWME 429</v>
      </c>
      <c r="L335" t="str">
        <f>customer_bikes__3[[#This Row],[FRAME_REFERENCE]]</f>
        <v>CL2103000000131</v>
      </c>
      <c r="M335" t="str">
        <f>customer_bikes__3[[#This Row],[BIKE_KEY_REFERENCE]]</f>
        <v>ABUS 326366</v>
      </c>
      <c r="N335" t="str">
        <f>customer_bikes__3[[#This Row],[LOCKER_REFERENCE]]</f>
        <v>-</v>
      </c>
      <c r="O335" t="str">
        <f>customer_bikes__3[[#This Row],[PLATE_NUMBER]]</f>
        <v/>
      </c>
      <c r="P335" t="str">
        <f>customer_bikes__3[[#This Row],[BILLING_TYPE]]</f>
        <v>monthly</v>
      </c>
      <c r="Q335" t="str">
        <f>customer_bikes__3[[#This Row],[LEASING_PRICE]]</f>
        <v>163,1</v>
      </c>
      <c r="R335">
        <f>customer_bikes__3[[#This Row],[SOLD_PRICE]]</f>
        <v>0</v>
      </c>
      <c r="S335" t="str">
        <f>customer_bikes__3[[#This Row],[STATUS]]</f>
        <v>OK</v>
      </c>
      <c r="T335" t="str">
        <f>customer_bikes__3[[#This Row],[INSURANCE]]</f>
        <v>N</v>
      </c>
      <c r="U335">
        <f>customer_bikes__3[[#This Row],[INSURANCE_INDIVIDUAL]]</f>
        <v>0</v>
      </c>
      <c r="V335">
        <f>customer_bikes__3[[#This Row],[INSURANCE_CIVIL_RESPONSIBILITY]]</f>
        <v>0</v>
      </c>
      <c r="W335" t="str">
        <f>customer_bikes__3[[#This Row],[INSURANCE_CIVIL_RESPONSIBILITY_CONTRACT]]</f>
        <v>NULL</v>
      </c>
      <c r="X335">
        <f>customer_bikes__3[[#This Row],[BIKE_PRICE]]</f>
        <v>3016.46</v>
      </c>
      <c r="Y335" t="str">
        <f>customer_bikes__3[[#This Row],[BIKE_BUYING_DATE]]</f>
        <v>2020-09-17</v>
      </c>
      <c r="Z335">
        <f>customer_bikes__3[[#This Row],[BILLING_GROUP]]</f>
        <v>2</v>
      </c>
      <c r="AA335" t="str">
        <f>customer_bikes__3[[#This Row],[GPS_ID]]</f>
        <v>-</v>
      </c>
      <c r="AB335" t="str">
        <f>customer_bikes__3[[#This Row],[LOCALISATION]]</f>
        <v>NULL</v>
      </c>
      <c r="AC335" t="str">
        <f>customer_bikes__3[[#This Row],[COMMENT_BILLING]]</f>
        <v>NULL</v>
      </c>
      <c r="AD335" t="str">
        <f>customer_bikes__3[[#This Row],[ADDRESS]]</f>
        <v>NULL</v>
      </c>
      <c r="AE335" t="str">
        <f>customer_bikes__3[[#This Row],[DISPLAY_GROUP]]</f>
        <v>1generic</v>
      </c>
      <c r="AG335">
        <f>customer_bikes__3[[#This Row],[TYPE]]</f>
        <v>355</v>
      </c>
      <c r="AH335">
        <f>customer_bikes__3[[#This Row],[ID_1]]</f>
        <v>436</v>
      </c>
      <c r="AI335" s="2">
        <f>customer_bikes__3[[#This Row],[HEU_MAJ]]</f>
        <v>44601.745972222219</v>
      </c>
      <c r="AJ335" s="2">
        <f>customer_bikes__3[[#This Row],[HEU_MAJ]]</f>
        <v>44601.745972222219</v>
      </c>
    </row>
    <row r="336" spans="1:36" x14ac:dyDescent="0.25">
      <c r="A336">
        <f>customer_bikes__3[[#This Row],[ID]]</f>
        <v>239</v>
      </c>
      <c r="B336" t="str">
        <f>customer_bikes__3[[#This Row],[FRAME_NUMBER]]</f>
        <v>ELNEO-001</v>
      </c>
      <c r="C336" t="str">
        <f>customer_bikes__3[[#This Row],[SIZE]]</f>
        <v>M</v>
      </c>
      <c r="D336" t="str">
        <f>customer_bikes__3[[#This Row],[COLOR]]</f>
        <v/>
      </c>
      <c r="E336" t="str">
        <f>customer_bikes__3[[#This Row],[CONTRACT_TYPE]]</f>
        <v>leasing</v>
      </c>
      <c r="F336" t="str">
        <f>customer_bikes__3[[#This Row],[CONTRACT_START]]</f>
        <v>2022-01-05</v>
      </c>
      <c r="G336" t="str">
        <f>customer_bikes__3[[#This Row],[CONTRACT_END]]</f>
        <v>2025-01-05</v>
      </c>
      <c r="H336" t="str">
        <f>customer_bikes__3[[#This Row],[ESTIMATED_DELIVERY_DATE]]</f>
        <v>2020-07-10</v>
      </c>
      <c r="I336" t="str">
        <f>customer_bikes__3[[#This Row],[DELIVERY_DATE]]</f>
        <v>2020-09-23</v>
      </c>
      <c r="J336" t="str">
        <f>customer_bikes__3[[#This Row],[SELLING_DATE]]</f>
        <v>NULL</v>
      </c>
      <c r="K336" t="str">
        <f>customer_bikes__3[[#This Row],[MODEL]]</f>
        <v>Cairon T 200 SE 500</v>
      </c>
      <c r="L336" t="str">
        <f>customer_bikes__3[[#This Row],[FRAME_REFERENCE]]</f>
        <v>20CAT200512953</v>
      </c>
      <c r="M336" t="str">
        <f>customer_bikes__3[[#This Row],[BIKE_KEY_REFERENCE]]</f>
        <v>ML308769</v>
      </c>
      <c r="N336" t="str">
        <f>customer_bikes__3[[#This Row],[LOCKER_REFERENCE]]</f>
        <v>363254</v>
      </c>
      <c r="O336" t="str">
        <f>customer_bikes__3[[#This Row],[PLATE_NUMBER]]</f>
        <v/>
      </c>
      <c r="P336" t="str">
        <f>customer_bikes__3[[#This Row],[BILLING_TYPE]]</f>
        <v>monthly</v>
      </c>
      <c r="Q336" t="str">
        <f>customer_bikes__3[[#This Row],[LEASING_PRICE]]</f>
        <v>87,32</v>
      </c>
      <c r="R336">
        <f>customer_bikes__3[[#This Row],[SOLD_PRICE]]</f>
        <v>0</v>
      </c>
      <c r="S336" t="str">
        <f>customer_bikes__3[[#This Row],[STATUS]]</f>
        <v>OK</v>
      </c>
      <c r="T336" t="str">
        <f>customer_bikes__3[[#This Row],[INSURANCE]]</f>
        <v>N</v>
      </c>
      <c r="U336">
        <f>customer_bikes__3[[#This Row],[INSURANCE_INDIVIDUAL]]</f>
        <v>0</v>
      </c>
      <c r="V336">
        <f>customer_bikes__3[[#This Row],[INSURANCE_CIVIL_RESPONSIBILITY]]</f>
        <v>0</v>
      </c>
      <c r="W336" t="str">
        <f>customer_bikes__3[[#This Row],[INSURANCE_CIVIL_RESPONSIBILITY_CONTRACT]]</f>
        <v>NULL</v>
      </c>
      <c r="X336">
        <f>customer_bikes__3[[#This Row],[BIKE_PRICE]]</f>
        <v>1470.95</v>
      </c>
      <c r="Y336" t="str">
        <f>customer_bikes__3[[#This Row],[BIKE_BUYING_DATE]]</f>
        <v>2020-10-08</v>
      </c>
      <c r="Z336">
        <f>customer_bikes__3[[#This Row],[BILLING_GROUP]]</f>
        <v>2</v>
      </c>
      <c r="AA336" t="str">
        <f>customer_bikes__3[[#This Row],[GPS_ID]]</f>
        <v/>
      </c>
      <c r="AB336" t="str">
        <f>customer_bikes__3[[#This Row],[LOCALISATION]]</f>
        <v>NULL</v>
      </c>
      <c r="AC336" t="str">
        <f>customer_bikes__3[[#This Row],[COMMENT_BILLING]]</f>
        <v>NULL</v>
      </c>
      <c r="AD336" t="str">
        <f>customer_bikes__3[[#This Row],[ADDRESS]]</f>
        <v>NULL</v>
      </c>
      <c r="AE336" t="str">
        <f>customer_bikes__3[[#This Row],[DISPLAY_GROUP]]</f>
        <v>1generic</v>
      </c>
      <c r="AG336">
        <f>customer_bikes__3[[#This Row],[TYPE]]</f>
        <v>65</v>
      </c>
      <c r="AH336">
        <f>customer_bikes__3[[#This Row],[ID_1]]</f>
        <v>436</v>
      </c>
      <c r="AI336" s="2">
        <f>customer_bikes__3[[#This Row],[HEU_MAJ]]</f>
        <v>44601.726111111115</v>
      </c>
      <c r="AJ336" s="2">
        <f>customer_bikes__3[[#This Row],[HEU_MAJ]]</f>
        <v>44601.726111111115</v>
      </c>
    </row>
    <row r="337" spans="1:36" x14ac:dyDescent="0.25">
      <c r="A337">
        <f>customer_bikes__3[[#This Row],[ID]]</f>
        <v>564</v>
      </c>
      <c r="B337" t="str">
        <f>customer_bikes__3[[#This Row],[FRAME_NUMBER]]</f>
        <v>ELNEO-002</v>
      </c>
      <c r="C337" t="str">
        <f>customer_bikes__3[[#This Row],[SIZE]]</f>
        <v>L</v>
      </c>
      <c r="D337" t="str">
        <f>customer_bikes__3[[#This Row],[COLOR]]</f>
        <v xml:space="preserve">Rouge/ Noir </v>
      </c>
      <c r="E337" t="str">
        <f>customer_bikes__3[[#This Row],[CONTRACT_TYPE]]</f>
        <v>leasing</v>
      </c>
      <c r="F337" t="str">
        <f>customer_bikes__3[[#This Row],[CONTRACT_START]]</f>
        <v>2022-01-05</v>
      </c>
      <c r="G337" t="str">
        <f>customer_bikes__3[[#This Row],[CONTRACT_END]]</f>
        <v>2025-01-05</v>
      </c>
      <c r="H337" t="str">
        <f>customer_bikes__3[[#This Row],[ESTIMATED_DELIVERY_DATE]]</f>
        <v>2021-08-06</v>
      </c>
      <c r="I337" t="str">
        <f>customer_bikes__3[[#This Row],[DELIVERY_DATE]]</f>
        <v>2021-08-05</v>
      </c>
      <c r="J337" t="str">
        <f>customer_bikes__3[[#This Row],[SELLING_DATE]]</f>
        <v>NULL</v>
      </c>
      <c r="K337" t="str">
        <f>customer_bikes__3[[#This Row],[MODEL]]</f>
        <v>Xyron S 327</v>
      </c>
      <c r="L337" t="str">
        <f>customer_bikes__3[[#This Row],[FRAME_REFERENCE]]</f>
        <v>CSW211100007833</v>
      </c>
      <c r="M337" t="str">
        <f>customer_bikes__3[[#This Row],[BIKE_KEY_REFERENCE]]</f>
        <v>366232</v>
      </c>
      <c r="N337" t="str">
        <f>customer_bikes__3[[#This Row],[LOCKER_REFERENCE]]</f>
        <v>-1133V</v>
      </c>
      <c r="O337" t="str">
        <f>customer_bikes__3[[#This Row],[PLATE_NUMBER]]</f>
        <v/>
      </c>
      <c r="P337" t="str">
        <f>customer_bikes__3[[#This Row],[BILLING_TYPE]]</f>
        <v>monthly</v>
      </c>
      <c r="Q337" t="str">
        <f>customer_bikes__3[[#This Row],[LEASING_PRICE]]</f>
        <v>141,45</v>
      </c>
      <c r="R337">
        <f>customer_bikes__3[[#This Row],[SOLD_PRICE]]</f>
        <v>0</v>
      </c>
      <c r="S337" t="str">
        <f>customer_bikes__3[[#This Row],[STATUS]]</f>
        <v>OK</v>
      </c>
      <c r="T337" t="str">
        <f>customer_bikes__3[[#This Row],[INSURANCE]]</f>
        <v>N</v>
      </c>
      <c r="U337">
        <f>customer_bikes__3[[#This Row],[INSURANCE_INDIVIDUAL]]</f>
        <v>0</v>
      </c>
      <c r="V337">
        <f>customer_bikes__3[[#This Row],[INSURANCE_CIVIL_RESPONSIBILITY]]</f>
        <v>0</v>
      </c>
      <c r="W337" t="str">
        <f>customer_bikes__3[[#This Row],[INSURANCE_CIVIL_RESPONSIBILITY_CONTRACT]]</f>
        <v>NULL</v>
      </c>
      <c r="X337">
        <f>customer_bikes__3[[#This Row],[BIKE_PRICE]]</f>
        <v>2550.34</v>
      </c>
      <c r="Y337" t="str">
        <f>customer_bikes__3[[#This Row],[BIKE_BUYING_DATE]]</f>
        <v>2021-01-14</v>
      </c>
      <c r="Z337">
        <f>customer_bikes__3[[#This Row],[BILLING_GROUP]]</f>
        <v>2</v>
      </c>
      <c r="AA337" t="str">
        <f>customer_bikes__3[[#This Row],[GPS_ID]]</f>
        <v>-</v>
      </c>
      <c r="AB337" t="str">
        <f>customer_bikes__3[[#This Row],[LOCALISATION]]</f>
        <v>NULL</v>
      </c>
      <c r="AC337" t="str">
        <f>customer_bikes__3[[#This Row],[COMMENT_BILLING]]</f>
        <v>NULL</v>
      </c>
      <c r="AD337" t="str">
        <f>customer_bikes__3[[#This Row],[ADDRESS]]</f>
        <v>NULL</v>
      </c>
      <c r="AE337" t="str">
        <f>customer_bikes__3[[#This Row],[DISPLAY_GROUP]]</f>
        <v>1generic</v>
      </c>
      <c r="AG337">
        <f>customer_bikes__3[[#This Row],[TYPE]]</f>
        <v>345</v>
      </c>
      <c r="AH337">
        <f>customer_bikes__3[[#This Row],[ID_1]]</f>
        <v>436</v>
      </c>
      <c r="AI337" s="2">
        <f>customer_bikes__3[[#This Row],[HEU_MAJ]]</f>
        <v>44601.726493055554</v>
      </c>
      <c r="AJ337" s="2">
        <f>customer_bikes__3[[#This Row],[HEU_MAJ]]</f>
        <v>44601.726493055554</v>
      </c>
    </row>
    <row r="338" spans="1:36" x14ac:dyDescent="0.25">
      <c r="A338">
        <f>customer_bikes__3[[#This Row],[ID]]</f>
        <v>529</v>
      </c>
      <c r="B338" t="str">
        <f>customer_bikes__3[[#This Row],[FRAME_NUMBER]]</f>
        <v>ELNEO-003</v>
      </c>
      <c r="C338" t="str">
        <f>customer_bikes__3[[#This Row],[SIZE]]</f>
        <v>M</v>
      </c>
      <c r="D338" t="str">
        <f>customer_bikes__3[[#This Row],[COLOR]]</f>
        <v xml:space="preserve">Gris </v>
      </c>
      <c r="E338" t="str">
        <f>customer_bikes__3[[#This Row],[CONTRACT_TYPE]]</f>
        <v>leasing</v>
      </c>
      <c r="F338" t="str">
        <f>customer_bikes__3[[#This Row],[CONTRACT_START]]</f>
        <v>2022-01-05</v>
      </c>
      <c r="G338" t="str">
        <f>customer_bikes__3[[#This Row],[CONTRACT_END]]</f>
        <v>2025-01-05</v>
      </c>
      <c r="H338" t="str">
        <f>customer_bikes__3[[#This Row],[ESTIMATED_DELIVERY_DATE]]</f>
        <v>2021-11-26</v>
      </c>
      <c r="I338" t="str">
        <f>customer_bikes__3[[#This Row],[DELIVERY_DATE]]</f>
        <v>2021-10-13</v>
      </c>
      <c r="J338" t="str">
        <f>customer_bikes__3[[#This Row],[SELLING_DATE]]</f>
        <v>NULL</v>
      </c>
      <c r="K338" t="str">
        <f>customer_bikes__3[[#This Row],[MODEL]]</f>
        <v>Cairon T 300 625</v>
      </c>
      <c r="L338" t="str">
        <f>customer_bikes__3[[#This Row],[FRAME_REFERENCE]]</f>
        <v>CJ2101000001651</v>
      </c>
      <c r="M338" t="str">
        <f>customer_bikes__3[[#This Row],[BIKE_KEY_REFERENCE]]</f>
        <v>365311</v>
      </c>
      <c r="N338" t="str">
        <f>customer_bikes__3[[#This Row],[LOCKER_REFERENCE]]</f>
        <v>-ML303190</v>
      </c>
      <c r="O338" t="str">
        <f>customer_bikes__3[[#This Row],[PLATE_NUMBER]]</f>
        <v/>
      </c>
      <c r="P338" t="str">
        <f>customer_bikes__3[[#This Row],[BILLING_TYPE]]</f>
        <v>monthly</v>
      </c>
      <c r="Q338" t="str">
        <f>customer_bikes__3[[#This Row],[LEASING_PRICE]]</f>
        <v>108,97</v>
      </c>
      <c r="R338">
        <f>customer_bikes__3[[#This Row],[SOLD_PRICE]]</f>
        <v>0</v>
      </c>
      <c r="S338" t="str">
        <f>customer_bikes__3[[#This Row],[STATUS]]</f>
        <v>OK</v>
      </c>
      <c r="T338" t="str">
        <f>customer_bikes__3[[#This Row],[INSURANCE]]</f>
        <v>N</v>
      </c>
      <c r="U338">
        <f>customer_bikes__3[[#This Row],[INSURANCE_INDIVIDUAL]]</f>
        <v>0</v>
      </c>
      <c r="V338">
        <f>customer_bikes__3[[#This Row],[INSURANCE_CIVIL_RESPONSIBILITY]]</f>
        <v>0</v>
      </c>
      <c r="W338" t="str">
        <f>customer_bikes__3[[#This Row],[INSURANCE_CIVIL_RESPONSIBILITY_CONTRACT]]</f>
        <v>NULL</v>
      </c>
      <c r="X338">
        <f>customer_bikes__3[[#This Row],[BIKE_PRICE]]</f>
        <v>1851.17</v>
      </c>
      <c r="Y338" t="str">
        <f>customer_bikes__3[[#This Row],[BIKE_BUYING_DATE]]</f>
        <v>2020-09-17</v>
      </c>
      <c r="Z338">
        <f>customer_bikes__3[[#This Row],[BILLING_GROUP]]</f>
        <v>1</v>
      </c>
      <c r="AA338" t="str">
        <f>customer_bikes__3[[#This Row],[GPS_ID]]</f>
        <v>-</v>
      </c>
      <c r="AB338" t="str">
        <f>customer_bikes__3[[#This Row],[LOCALISATION]]</f>
        <v>NULL</v>
      </c>
      <c r="AC338" t="str">
        <f>customer_bikes__3[[#This Row],[COMMENT_BILLING]]</f>
        <v>NULL</v>
      </c>
      <c r="AD338" t="str">
        <f>customer_bikes__3[[#This Row],[ADDRESS]]</f>
        <v>NULL</v>
      </c>
      <c r="AE338" t="str">
        <f>customer_bikes__3[[#This Row],[DISPLAY_GROUP]]</f>
        <v>1generic</v>
      </c>
      <c r="AG338">
        <f>customer_bikes__3[[#This Row],[TYPE]]</f>
        <v>337</v>
      </c>
      <c r="AH338">
        <f>customer_bikes__3[[#This Row],[ID_1]]</f>
        <v>439</v>
      </c>
      <c r="AI338" s="2">
        <f>customer_bikes__3[[#This Row],[HEU_MAJ]]</f>
        <v>44571.739351851851</v>
      </c>
      <c r="AJ338" s="2">
        <f>customer_bikes__3[[#This Row],[HEU_MAJ]]</f>
        <v>44571.739351851851</v>
      </c>
    </row>
    <row r="339" spans="1:36" x14ac:dyDescent="0.25">
      <c r="A339">
        <f>customer_bikes__3[[#This Row],[ID]]</f>
        <v>702</v>
      </c>
      <c r="B339" t="str">
        <f>customer_bikes__3[[#This Row],[FRAME_NUMBER]]</f>
        <v>ELNEO-004</v>
      </c>
      <c r="C339" t="str">
        <f>customer_bikes__3[[#This Row],[SIZE]]</f>
        <v>L</v>
      </c>
      <c r="D339" t="str">
        <f>customer_bikes__3[[#This Row],[COLOR]]</f>
        <v>Rouge</v>
      </c>
      <c r="E339" t="str">
        <f>customer_bikes__3[[#This Row],[CONTRACT_TYPE]]</f>
        <v>leasing</v>
      </c>
      <c r="F339" t="str">
        <f>customer_bikes__3[[#This Row],[CONTRACT_START]]</f>
        <v>2022-02-01</v>
      </c>
      <c r="G339" t="str">
        <f>customer_bikes__3[[#This Row],[CONTRACT_END]]</f>
        <v>2025-02-01</v>
      </c>
      <c r="H339" t="str">
        <f>customer_bikes__3[[#This Row],[ESTIMATED_DELIVERY_DATE]]</f>
        <v>2021-08-31</v>
      </c>
      <c r="I339" t="str">
        <f>customer_bikes__3[[#This Row],[DELIVERY_DATE]]</f>
        <v>2021-08-31</v>
      </c>
      <c r="J339" t="str">
        <f>customer_bikes__3[[#This Row],[SELLING_DATE]]</f>
        <v>NULL</v>
      </c>
      <c r="K339" t="str">
        <f>customer_bikes__3[[#This Row],[MODEL]]</f>
        <v>XD3 speed</v>
      </c>
      <c r="L339" t="str">
        <f>customer_bikes__3[[#This Row],[FRAME_REFERENCE]]</f>
        <v>WEUHNF2BXKCX04414</v>
      </c>
      <c r="M339" t="str">
        <f>customer_bikes__3[[#This Row],[BIKE_KEY_REFERENCE]]</f>
        <v>ABUS 342116</v>
      </c>
      <c r="N339" t="str">
        <f>customer_bikes__3[[#This Row],[LOCKER_REFERENCE]]</f>
        <v>462665</v>
      </c>
      <c r="O339" t="str">
        <f>customer_bikes__3[[#This Row],[PLATE_NUMBER]]</f>
        <v/>
      </c>
      <c r="P339" t="str">
        <f>customer_bikes__3[[#This Row],[BILLING_TYPE]]</f>
        <v>monthly</v>
      </c>
      <c r="Q339" t="str">
        <f>customer_bikes__3[[#This Row],[LEASING_PRICE]]</f>
        <v>157,74</v>
      </c>
      <c r="R339">
        <f>customer_bikes__3[[#This Row],[SOLD_PRICE]]</f>
        <v>0</v>
      </c>
      <c r="S339" t="str">
        <f>customer_bikes__3[[#This Row],[STATUS]]</f>
        <v>OK</v>
      </c>
      <c r="T339" t="str">
        <f>customer_bikes__3[[#This Row],[INSURANCE]]</f>
        <v>N</v>
      </c>
      <c r="U339">
        <f>customer_bikes__3[[#This Row],[INSURANCE_INDIVIDUAL]]</f>
        <v>0</v>
      </c>
      <c r="V339">
        <f>customer_bikes__3[[#This Row],[INSURANCE_CIVIL_RESPONSIBILITY]]</f>
        <v>0</v>
      </c>
      <c r="W339" t="str">
        <f>customer_bikes__3[[#This Row],[INSURANCE_CIVIL_RESPONSIBILITY_CONTRACT]]</f>
        <v>NULL</v>
      </c>
      <c r="X339">
        <f>customer_bikes__3[[#This Row],[BIKE_PRICE]]</f>
        <v>3330</v>
      </c>
      <c r="Y339" t="str">
        <f>customer_bikes__3[[#This Row],[BIKE_BUYING_DATE]]</f>
        <v>2020-10-31</v>
      </c>
      <c r="Z339">
        <f>customer_bikes__3[[#This Row],[BILLING_GROUP]]</f>
        <v>2</v>
      </c>
      <c r="AA339" t="str">
        <f>customer_bikes__3[[#This Row],[GPS_ID]]</f>
        <v/>
      </c>
      <c r="AB339" t="str">
        <f>customer_bikes__3[[#This Row],[LOCALISATION]]</f>
        <v>NULL</v>
      </c>
      <c r="AC339" t="str">
        <f>customer_bikes__3[[#This Row],[COMMENT_BILLING]]</f>
        <v>NULL</v>
      </c>
      <c r="AD339" t="str">
        <f>customer_bikes__3[[#This Row],[ADDRESS]]</f>
        <v>NULL</v>
      </c>
      <c r="AE339" t="str">
        <f>customer_bikes__3[[#This Row],[DISPLAY_GROUP]]</f>
        <v>1generic</v>
      </c>
      <c r="AG339">
        <f>customer_bikes__3[[#This Row],[TYPE]]</f>
        <v>53</v>
      </c>
      <c r="AH339">
        <f>customer_bikes__3[[#This Row],[ID_1]]</f>
        <v>436</v>
      </c>
      <c r="AI339" s="2">
        <f>customer_bikes__3[[#This Row],[HEU_MAJ]]</f>
        <v>44601.726631944446</v>
      </c>
      <c r="AJ339" s="2">
        <f>customer_bikes__3[[#This Row],[HEU_MAJ]]</f>
        <v>44601.726631944446</v>
      </c>
    </row>
    <row r="340" spans="1:36" x14ac:dyDescent="0.25">
      <c r="A340">
        <f>customer_bikes__3[[#This Row],[ID]]</f>
        <v>299</v>
      </c>
      <c r="B340" t="str">
        <f>customer_bikes__3[[#This Row],[FRAME_NUMBER]]</f>
        <v>EN ATTENTE DE LIVRAISON</v>
      </c>
      <c r="C340" t="str">
        <f>customer_bikes__3[[#This Row],[SIZE]]</f>
        <v>M</v>
      </c>
      <c r="D340" t="str">
        <f>customer_bikes__3[[#This Row],[COLOR]]</f>
        <v>noir mat/ rouge</v>
      </c>
      <c r="E340" t="str">
        <f>customer_bikes__3[[#This Row],[CONTRACT_TYPE]]</f>
        <v>selling</v>
      </c>
      <c r="F340" t="str">
        <f>customer_bikes__3[[#This Row],[CONTRACT_START]]</f>
        <v>2020-07-15</v>
      </c>
      <c r="G340" t="str">
        <f>customer_bikes__3[[#This Row],[CONTRACT_END]]</f>
        <v>NULL</v>
      </c>
      <c r="H340" t="str">
        <f>customer_bikes__3[[#This Row],[ESTIMATED_DELIVERY_DATE]]</f>
        <v>NULL</v>
      </c>
      <c r="I340" t="str">
        <f>customer_bikes__3[[#This Row],[DELIVERY_DATE]]</f>
        <v>2020-06-20</v>
      </c>
      <c r="J340" t="str">
        <f>customer_bikes__3[[#This Row],[SELLING_DATE]]</f>
        <v>2020-07-15</v>
      </c>
      <c r="K340" t="str">
        <f>customer_bikes__3[[#This Row],[MODEL]]</f>
        <v>Talik Dry 6</v>
      </c>
      <c r="L340" t="str">
        <f>customer_bikes__3[[#This Row],[FRAME_REFERENCE]]</f>
        <v>-</v>
      </c>
      <c r="M340" t="str">
        <f>customer_bikes__3[[#This Row],[BIKE_KEY_REFERENCE]]</f>
        <v>NULL</v>
      </c>
      <c r="N340" t="str">
        <f>customer_bikes__3[[#This Row],[LOCKER_REFERENCE]]</f>
        <v>NULL</v>
      </c>
      <c r="O340" t="str">
        <f>customer_bikes__3[[#This Row],[PLATE_NUMBER]]</f>
        <v>NULL</v>
      </c>
      <c r="P340" t="str">
        <f>customer_bikes__3[[#This Row],[BILLING_TYPE]]</f>
        <v>paid</v>
      </c>
      <c r="Q340" t="str">
        <f>customer_bikes__3[[#This Row],[LEASING_PRICE]]</f>
        <v>NULL</v>
      </c>
      <c r="R340">
        <f>customer_bikes__3[[#This Row],[SOLD_PRICE]]</f>
        <v>2148.7600000000002</v>
      </c>
      <c r="S340" t="str">
        <f>customer_bikes__3[[#This Row],[STATUS]]</f>
        <v>OK</v>
      </c>
      <c r="T340" t="str">
        <f>customer_bikes__3[[#This Row],[INSURANCE]]</f>
        <v>N</v>
      </c>
      <c r="U340">
        <f>customer_bikes__3[[#This Row],[INSURANCE_INDIVIDUAL]]</f>
        <v>0</v>
      </c>
      <c r="V340">
        <f>customer_bikes__3[[#This Row],[INSURANCE_CIVIL_RESPONSIBILITY]]</f>
        <v>0</v>
      </c>
      <c r="W340" t="str">
        <f>customer_bikes__3[[#This Row],[INSURANCE_CIVIL_RESPONSIBILITY_CONTRACT]]</f>
        <v>NULL</v>
      </c>
      <c r="X340">
        <f>customer_bikes__3[[#This Row],[BIKE_PRICE]]</f>
        <v>1560</v>
      </c>
      <c r="Y340" t="str">
        <f>customer_bikes__3[[#This Row],[BIKE_BUYING_DATE]]</f>
        <v>2020-05-23</v>
      </c>
      <c r="Z340">
        <f>customer_bikes__3[[#This Row],[BILLING_GROUP]]</f>
        <v>1</v>
      </c>
      <c r="AA340" t="str">
        <f>customer_bikes__3[[#This Row],[GPS_ID]]</f>
        <v>NULL</v>
      </c>
      <c r="AB340" t="str">
        <f>customer_bikes__3[[#This Row],[LOCALISATION]]</f>
        <v>NULL</v>
      </c>
      <c r="AC340" t="str">
        <f>customer_bikes__3[[#This Row],[COMMENT_BILLING]]</f>
        <v>NULL</v>
      </c>
      <c r="AD340" t="str">
        <f>customer_bikes__3[[#This Row],[ADDRESS]]</f>
        <v>NULL</v>
      </c>
      <c r="AE340" t="str">
        <f>customer_bikes__3[[#This Row],[DISPLAY_GROUP]]</f>
        <v>1generic</v>
      </c>
      <c r="AG340">
        <f>customer_bikes__3[[#This Row],[TYPE]]</f>
        <v>188</v>
      </c>
      <c r="AH340">
        <f>customer_bikes__3[[#This Row],[ID_1]]</f>
        <v>186</v>
      </c>
      <c r="AI340" s="2">
        <f>customer_bikes__3[[#This Row],[HEU_MAJ]]</f>
        <v>44020.378946759258</v>
      </c>
      <c r="AJ340" s="2">
        <f>customer_bikes__3[[#This Row],[HEU_MAJ]]</f>
        <v>44020.378946759258</v>
      </c>
    </row>
    <row r="341" spans="1:36" x14ac:dyDescent="0.25">
      <c r="A341">
        <f>customer_bikes__3[[#This Row],[ID]]</f>
        <v>667</v>
      </c>
      <c r="B341" t="str">
        <f>customer_bikes__3[[#This Row],[FRAME_NUMBER]]</f>
        <v>EoM-001</v>
      </c>
      <c r="C341" t="str">
        <f>customer_bikes__3[[#This Row],[SIZE]]</f>
        <v>M</v>
      </c>
      <c r="D341" t="str">
        <f>customer_bikes__3[[#This Row],[COLOR]]</f>
        <v>Bleu</v>
      </c>
      <c r="E341" t="str">
        <f>customer_bikes__3[[#This Row],[CONTRACT_TYPE]]</f>
        <v>selling</v>
      </c>
      <c r="F341" t="str">
        <f>customer_bikes__3[[#This Row],[CONTRACT_START]]</f>
        <v>2021-05-31</v>
      </c>
      <c r="G341" t="str">
        <f>customer_bikes__3[[#This Row],[CONTRACT_END]]</f>
        <v>2024-05-18</v>
      </c>
      <c r="H341" t="str">
        <f>customer_bikes__3[[#This Row],[ESTIMATED_DELIVERY_DATE]]</f>
        <v>0000-00-00</v>
      </c>
      <c r="I341" t="str">
        <f>customer_bikes__3[[#This Row],[DELIVERY_DATE]]</f>
        <v>2021-04-01</v>
      </c>
      <c r="J341" t="str">
        <f>customer_bikes__3[[#This Row],[SELLING_DATE]]</f>
        <v>2021-05-31</v>
      </c>
      <c r="K341" t="str">
        <f>customer_bikes__3[[#This Row],[MODEL]]</f>
        <v>eTouring 6,4</v>
      </c>
      <c r="L341" t="str">
        <f>customer_bikes__3[[#This Row],[FRAME_REFERENCE]]</f>
        <v>VCR21000003003</v>
      </c>
      <c r="M341" t="str">
        <f>customer_bikes__3[[#This Row],[BIKE_KEY_REFERENCE]]</f>
        <v/>
      </c>
      <c r="N341" t="str">
        <f>customer_bikes__3[[#This Row],[LOCKER_REFERENCE]]</f>
        <v/>
      </c>
      <c r="O341" t="str">
        <f>customer_bikes__3[[#This Row],[PLATE_NUMBER]]</f>
        <v/>
      </c>
      <c r="P341" t="str">
        <f>customer_bikes__3[[#This Row],[BILLING_TYPE]]</f>
        <v>monthly</v>
      </c>
      <c r="Q341" t="str">
        <f>customer_bikes__3[[#This Row],[LEASING_PRICE]]</f>
        <v>103</v>
      </c>
      <c r="R341">
        <f>customer_bikes__3[[#This Row],[SOLD_PRICE]]</f>
        <v>2313</v>
      </c>
      <c r="S341" t="str">
        <f>customer_bikes__3[[#This Row],[STATUS]]</f>
        <v>OK</v>
      </c>
      <c r="T341" t="str">
        <f>customer_bikes__3[[#This Row],[INSURANCE]]</f>
        <v>Y</v>
      </c>
      <c r="U341">
        <f>customer_bikes__3[[#This Row],[INSURANCE_INDIVIDUAL]]</f>
        <v>0</v>
      </c>
      <c r="V341">
        <f>customer_bikes__3[[#This Row],[INSURANCE_CIVIL_RESPONSIBILITY]]</f>
        <v>0</v>
      </c>
      <c r="W341" t="str">
        <f>customer_bikes__3[[#This Row],[INSURANCE_CIVIL_RESPONSIBILITY_CONTRACT]]</f>
        <v>NULL</v>
      </c>
      <c r="X341">
        <f>customer_bikes__3[[#This Row],[BIKE_PRICE]]</f>
        <v>1574.4</v>
      </c>
      <c r="Y341" t="str">
        <f>customer_bikes__3[[#This Row],[BIKE_BUYING_DATE]]</f>
        <v>2020-09-30</v>
      </c>
      <c r="Z341">
        <f>customer_bikes__3[[#This Row],[BILLING_GROUP]]</f>
        <v>1</v>
      </c>
      <c r="AA341" t="str">
        <f>customer_bikes__3[[#This Row],[GPS_ID]]</f>
        <v/>
      </c>
      <c r="AB341" t="str">
        <f>customer_bikes__3[[#This Row],[LOCALISATION]]</f>
        <v>NULL</v>
      </c>
      <c r="AC341" t="str">
        <f>customer_bikes__3[[#This Row],[COMMENT_BILLING]]</f>
        <v>NULL</v>
      </c>
      <c r="AD341" t="str">
        <f>customer_bikes__3[[#This Row],[ADDRESS]]</f>
        <v>NULL</v>
      </c>
      <c r="AE341" t="str">
        <f>customer_bikes__3[[#This Row],[DISPLAY_GROUP]]</f>
        <v>1generic</v>
      </c>
      <c r="AG341">
        <f>customer_bikes__3[[#This Row],[TYPE]]</f>
        <v>550</v>
      </c>
      <c r="AH341">
        <f>customer_bikes__3[[#This Row],[ID_1]]</f>
        <v>413</v>
      </c>
      <c r="AI341" s="2">
        <f>customer_bikes__3[[#This Row],[HEU_MAJ]]</f>
        <v>44347.76222222222</v>
      </c>
      <c r="AJ341" s="2">
        <f>customer_bikes__3[[#This Row],[HEU_MAJ]]</f>
        <v>44347.76222222222</v>
      </c>
    </row>
    <row r="342" spans="1:36" x14ac:dyDescent="0.25">
      <c r="A342">
        <f>customer_bikes__3[[#This Row],[ID]]</f>
        <v>269</v>
      </c>
      <c r="B342" t="str">
        <f>customer_bikes__3[[#This Row],[FRAME_NUMBER]]</f>
        <v>EPinto001</v>
      </c>
      <c r="C342" t="str">
        <f>customer_bikes__3[[#This Row],[SIZE]]</f>
        <v>M</v>
      </c>
      <c r="D342" t="str">
        <f>customer_bikes__3[[#This Row],[COLOR]]</f>
        <v/>
      </c>
      <c r="E342" t="str">
        <f>customer_bikes__3[[#This Row],[CONTRACT_TYPE]]</f>
        <v>leasing</v>
      </c>
      <c r="F342" t="str">
        <f>customer_bikes__3[[#This Row],[CONTRACT_START]]</f>
        <v>2020-10-28</v>
      </c>
      <c r="G342" t="str">
        <f>customer_bikes__3[[#This Row],[CONTRACT_END]]</f>
        <v>2023-10-28</v>
      </c>
      <c r="H342" t="str">
        <f>customer_bikes__3[[#This Row],[ESTIMATED_DELIVERY_DATE]]</f>
        <v>2020-07-10</v>
      </c>
      <c r="I342" t="str">
        <f>customer_bikes__3[[#This Row],[DELIVERY_DATE]]</f>
        <v>2020-07-10</v>
      </c>
      <c r="J342" t="str">
        <f>customer_bikes__3[[#This Row],[SELLING_DATE]]</f>
        <v>NULL</v>
      </c>
      <c r="K342" t="str">
        <f>customer_bikes__3[[#This Row],[MODEL]]</f>
        <v>Cairon T 200 SE 500</v>
      </c>
      <c r="L342" t="str">
        <f>customer_bikes__3[[#This Row],[FRAME_REFERENCE]]</f>
        <v>W19061102780725B</v>
      </c>
      <c r="M342" t="str">
        <f>customer_bikes__3[[#This Row],[BIKE_KEY_REFERENCE]]</f>
        <v/>
      </c>
      <c r="N342" t="str">
        <f>customer_bikes__3[[#This Row],[LOCKER_REFERENCE]]</f>
        <v>233162</v>
      </c>
      <c r="O342" t="str">
        <f>customer_bikes__3[[#This Row],[PLATE_NUMBER]]</f>
        <v/>
      </c>
      <c r="P342" t="str">
        <f>customer_bikes__3[[#This Row],[BILLING_TYPE]]</f>
        <v>monthly</v>
      </c>
      <c r="Q342" t="str">
        <f>customer_bikes__3[[#This Row],[LEASING_PRICE]]</f>
        <v>98,5</v>
      </c>
      <c r="R342">
        <f>customer_bikes__3[[#This Row],[SOLD_PRICE]]</f>
        <v>0</v>
      </c>
      <c r="S342" t="str">
        <f>customer_bikes__3[[#This Row],[STATUS]]</f>
        <v>OK</v>
      </c>
      <c r="T342" t="str">
        <f>customer_bikes__3[[#This Row],[INSURANCE]]</f>
        <v>Y</v>
      </c>
      <c r="U342">
        <f>customer_bikes__3[[#This Row],[INSURANCE_INDIVIDUAL]]</f>
        <v>0</v>
      </c>
      <c r="V342">
        <f>customer_bikes__3[[#This Row],[INSURANCE_CIVIL_RESPONSIBILITY]]</f>
        <v>0</v>
      </c>
      <c r="W342" t="str">
        <f>customer_bikes__3[[#This Row],[INSURANCE_CIVIL_RESPONSIBILITY_CONTRACT]]</f>
        <v>NULL</v>
      </c>
      <c r="X342">
        <f>customer_bikes__3[[#This Row],[BIKE_PRICE]]</f>
        <v>1470.95</v>
      </c>
      <c r="Y342" t="str">
        <f>customer_bikes__3[[#This Row],[BIKE_BUYING_DATE]]</f>
        <v>2020-10-08</v>
      </c>
      <c r="Z342">
        <f>customer_bikes__3[[#This Row],[BILLING_GROUP]]</f>
        <v>1</v>
      </c>
      <c r="AA342" t="str">
        <f>customer_bikes__3[[#This Row],[GPS_ID]]</f>
        <v/>
      </c>
      <c r="AB342" t="str">
        <f>customer_bikes__3[[#This Row],[LOCALISATION]]</f>
        <v>NULL</v>
      </c>
      <c r="AC342" t="str">
        <f>customer_bikes__3[[#This Row],[COMMENT_BILLING]]</f>
        <v>NULL</v>
      </c>
      <c r="AD342" t="str">
        <f>customer_bikes__3[[#This Row],[ADDRESS]]</f>
        <v>NULL</v>
      </c>
      <c r="AE342" t="str">
        <f>customer_bikes__3[[#This Row],[DISPLAY_GROUP]]</f>
        <v>1generic</v>
      </c>
      <c r="AG342">
        <f>customer_bikes__3[[#This Row],[TYPE]]</f>
        <v>65</v>
      </c>
      <c r="AH342">
        <f>customer_bikes__3[[#This Row],[ID_1]]</f>
        <v>248</v>
      </c>
      <c r="AI342" s="2">
        <f>customer_bikes__3[[#This Row],[HEU_MAJ]]</f>
        <v>44399.415405092594</v>
      </c>
      <c r="AJ342" s="2">
        <f>customer_bikes__3[[#This Row],[HEU_MAJ]]</f>
        <v>44399.415405092594</v>
      </c>
    </row>
    <row r="343" spans="1:36" x14ac:dyDescent="0.25">
      <c r="A343">
        <f>customer_bikes__3[[#This Row],[ID]]</f>
        <v>26</v>
      </c>
      <c r="B343" t="str">
        <f>customer_bikes__3[[#This Row],[FRAME_NUMBER]]</f>
        <v>EPS-001</v>
      </c>
      <c r="C343" t="str">
        <f>customer_bikes__3[[#This Row],[SIZE]]</f>
        <v>M</v>
      </c>
      <c r="D343" t="str">
        <f>customer_bikes__3[[#This Row],[COLOR]]</f>
        <v>NULL</v>
      </c>
      <c r="E343" t="str">
        <f>customer_bikes__3[[#This Row],[CONTRACT_TYPE]]</f>
        <v>leasing</v>
      </c>
      <c r="F343" t="str">
        <f>customer_bikes__3[[#This Row],[CONTRACT_START]]</f>
        <v>2019-05-15</v>
      </c>
      <c r="G343" t="str">
        <f>customer_bikes__3[[#This Row],[CONTRACT_END]]</f>
        <v>2022-05-15</v>
      </c>
      <c r="H343" t="str">
        <f>customer_bikes__3[[#This Row],[ESTIMATED_DELIVERY_DATE]]</f>
        <v>NULL</v>
      </c>
      <c r="I343" t="str">
        <f>customer_bikes__3[[#This Row],[DELIVERY_DATE]]</f>
        <v>NULL</v>
      </c>
      <c r="J343" t="str">
        <f>customer_bikes__3[[#This Row],[SELLING_DATE]]</f>
        <v>NULL</v>
      </c>
      <c r="K343" t="str">
        <f>customer_bikes__3[[#This Row],[MODEL]]</f>
        <v>Conway ETS 370</v>
      </c>
      <c r="L343" t="str">
        <f>customer_bikes__3[[#This Row],[FRAME_REFERENCE]]</f>
        <v>SW180628273</v>
      </c>
      <c r="M343" t="str">
        <f>customer_bikes__3[[#This Row],[BIKE_KEY_REFERENCE]]</f>
        <v>NULL</v>
      </c>
      <c r="N343" t="str">
        <f>customer_bikes__3[[#This Row],[LOCKER_REFERENCE]]</f>
        <v>NULL</v>
      </c>
      <c r="O343" t="str">
        <f>customer_bikes__3[[#This Row],[PLATE_NUMBER]]</f>
        <v>NULL</v>
      </c>
      <c r="P343" t="str">
        <f>customer_bikes__3[[#This Row],[BILLING_TYPE]]</f>
        <v>monthly</v>
      </c>
      <c r="Q343" t="str">
        <f>customer_bikes__3[[#This Row],[LEASING_PRICE]]</f>
        <v>86</v>
      </c>
      <c r="R343">
        <f>customer_bikes__3[[#This Row],[SOLD_PRICE]]</f>
        <v>0</v>
      </c>
      <c r="S343" t="str">
        <f>customer_bikes__3[[#This Row],[STATUS]]</f>
        <v>OK</v>
      </c>
      <c r="T343" t="str">
        <f>customer_bikes__3[[#This Row],[INSURANCE]]</f>
        <v>Y</v>
      </c>
      <c r="U343">
        <f>customer_bikes__3[[#This Row],[INSURANCE_INDIVIDUAL]]</f>
        <v>0</v>
      </c>
      <c r="V343">
        <f>customer_bikes__3[[#This Row],[INSURANCE_CIVIL_RESPONSIBILITY]]</f>
        <v>0</v>
      </c>
      <c r="W343" t="str">
        <f>customer_bikes__3[[#This Row],[INSURANCE_CIVIL_RESPONSIBILITY_CONTRACT]]</f>
        <v>NULL</v>
      </c>
      <c r="X343">
        <f>customer_bikes__3[[#This Row],[BIKE_PRICE]]</f>
        <v>1572.96</v>
      </c>
      <c r="Y343" t="str">
        <f>customer_bikes__3[[#This Row],[BIKE_BUYING_DATE]]</f>
        <v>2019-04-09</v>
      </c>
      <c r="Z343">
        <f>customer_bikes__3[[#This Row],[BILLING_GROUP]]</f>
        <v>1</v>
      </c>
      <c r="AA343" t="str">
        <f>customer_bikes__3[[#This Row],[GPS_ID]]</f>
        <v>NULL</v>
      </c>
      <c r="AB343" t="str">
        <f>customer_bikes__3[[#This Row],[LOCALISATION]]</f>
        <v>NULL</v>
      </c>
      <c r="AC343" t="str">
        <f>customer_bikes__3[[#This Row],[COMMENT_BILLING]]</f>
        <v>NULL</v>
      </c>
      <c r="AD343" t="str">
        <f>customer_bikes__3[[#This Row],[ADDRESS]]</f>
        <v>NULL</v>
      </c>
      <c r="AE343" t="str">
        <f>customer_bikes__3[[#This Row],[DISPLAY_GROUP]]</f>
        <v>1generic</v>
      </c>
      <c r="AG343">
        <f>customer_bikes__3[[#This Row],[TYPE]]</f>
        <v>62</v>
      </c>
      <c r="AH343">
        <f>customer_bikes__3[[#This Row],[ID_1]]</f>
        <v>4</v>
      </c>
      <c r="AI343" s="2">
        <f>customer_bikes__3[[#This Row],[HEU_MAJ]]</f>
        <v>44117.530624999999</v>
      </c>
      <c r="AJ343" s="2">
        <f>customer_bikes__3[[#This Row],[HEU_MAJ]]</f>
        <v>44117.530624999999</v>
      </c>
    </row>
    <row r="344" spans="1:36" x14ac:dyDescent="0.25">
      <c r="A344">
        <f>customer_bikes__3[[#This Row],[ID]]</f>
        <v>27</v>
      </c>
      <c r="B344" t="str">
        <f>customer_bikes__3[[#This Row],[FRAME_NUMBER]]</f>
        <v>EPS-002</v>
      </c>
      <c r="C344" t="str">
        <f>customer_bikes__3[[#This Row],[SIZE]]</f>
        <v>S</v>
      </c>
      <c r="D344" t="str">
        <f>customer_bikes__3[[#This Row],[COLOR]]</f>
        <v>NULL</v>
      </c>
      <c r="E344" t="str">
        <f>customer_bikes__3[[#This Row],[CONTRACT_TYPE]]</f>
        <v>leasing</v>
      </c>
      <c r="F344" t="str">
        <f>customer_bikes__3[[#This Row],[CONTRACT_START]]</f>
        <v>2019-05-15</v>
      </c>
      <c r="G344" t="str">
        <f>customer_bikes__3[[#This Row],[CONTRACT_END]]</f>
        <v>2022-05-15</v>
      </c>
      <c r="H344" t="str">
        <f>customer_bikes__3[[#This Row],[ESTIMATED_DELIVERY_DATE]]</f>
        <v>NULL</v>
      </c>
      <c r="I344" t="str">
        <f>customer_bikes__3[[#This Row],[DELIVERY_DATE]]</f>
        <v>NULL</v>
      </c>
      <c r="J344" t="str">
        <f>customer_bikes__3[[#This Row],[SELLING_DATE]]</f>
        <v>NULL</v>
      </c>
      <c r="K344" t="str">
        <f>customer_bikes__3[[#This Row],[MODEL]]</f>
        <v>Conway ETS 370</v>
      </c>
      <c r="L344" t="str">
        <f>customer_bikes__3[[#This Row],[FRAME_REFERENCE]]</f>
        <v>SW180527884</v>
      </c>
      <c r="M344" t="str">
        <f>customer_bikes__3[[#This Row],[BIKE_KEY_REFERENCE]]</f>
        <v>NULL</v>
      </c>
      <c r="N344" t="str">
        <f>customer_bikes__3[[#This Row],[LOCKER_REFERENCE]]</f>
        <v>NULL</v>
      </c>
      <c r="O344" t="str">
        <f>customer_bikes__3[[#This Row],[PLATE_NUMBER]]</f>
        <v>NULL</v>
      </c>
      <c r="P344" t="str">
        <f>customer_bikes__3[[#This Row],[BILLING_TYPE]]</f>
        <v>monthly</v>
      </c>
      <c r="Q344" t="str">
        <f>customer_bikes__3[[#This Row],[LEASING_PRICE]]</f>
        <v>86</v>
      </c>
      <c r="R344">
        <f>customer_bikes__3[[#This Row],[SOLD_PRICE]]</f>
        <v>0</v>
      </c>
      <c r="S344" t="str">
        <f>customer_bikes__3[[#This Row],[STATUS]]</f>
        <v>OK</v>
      </c>
      <c r="T344" t="str">
        <f>customer_bikes__3[[#This Row],[INSURANCE]]</f>
        <v>Y</v>
      </c>
      <c r="U344">
        <f>customer_bikes__3[[#This Row],[INSURANCE_INDIVIDUAL]]</f>
        <v>0</v>
      </c>
      <c r="V344">
        <f>customer_bikes__3[[#This Row],[INSURANCE_CIVIL_RESPONSIBILITY]]</f>
        <v>0</v>
      </c>
      <c r="W344" t="str">
        <f>customer_bikes__3[[#This Row],[INSURANCE_CIVIL_RESPONSIBILITY_CONTRACT]]</f>
        <v>NULL</v>
      </c>
      <c r="X344">
        <f>customer_bikes__3[[#This Row],[BIKE_PRICE]]</f>
        <v>1572.96</v>
      </c>
      <c r="Y344" t="str">
        <f>customer_bikes__3[[#This Row],[BIKE_BUYING_DATE]]</f>
        <v>2019-05-03</v>
      </c>
      <c r="Z344">
        <f>customer_bikes__3[[#This Row],[BILLING_GROUP]]</f>
        <v>1</v>
      </c>
      <c r="AA344" t="str">
        <f>customer_bikes__3[[#This Row],[GPS_ID]]</f>
        <v>NULL</v>
      </c>
      <c r="AB344" t="str">
        <f>customer_bikes__3[[#This Row],[LOCALISATION]]</f>
        <v>NULL</v>
      </c>
      <c r="AC344" t="str">
        <f>customer_bikes__3[[#This Row],[COMMENT_BILLING]]</f>
        <v>NULL</v>
      </c>
      <c r="AD344" t="str">
        <f>customer_bikes__3[[#This Row],[ADDRESS]]</f>
        <v>NULL</v>
      </c>
      <c r="AE344" t="str">
        <f>customer_bikes__3[[#This Row],[DISPLAY_GROUP]]</f>
        <v>1generic</v>
      </c>
      <c r="AG344">
        <f>customer_bikes__3[[#This Row],[TYPE]]</f>
        <v>62</v>
      </c>
      <c r="AH344">
        <f>customer_bikes__3[[#This Row],[ID_1]]</f>
        <v>4</v>
      </c>
      <c r="AI344" s="2">
        <f>customer_bikes__3[[#This Row],[HEU_MAJ]]</f>
        <v>44117.530486111114</v>
      </c>
      <c r="AJ344" s="2">
        <f>customer_bikes__3[[#This Row],[HEU_MAJ]]</f>
        <v>44117.530486111114</v>
      </c>
    </row>
    <row r="345" spans="1:36" x14ac:dyDescent="0.25">
      <c r="A345">
        <f>customer_bikes__3[[#This Row],[ID]]</f>
        <v>28</v>
      </c>
      <c r="B345" t="str">
        <f>customer_bikes__3[[#This Row],[FRAME_NUMBER]]</f>
        <v>EPS-003</v>
      </c>
      <c r="C345" t="str">
        <f>customer_bikes__3[[#This Row],[SIZE]]</f>
        <v>L</v>
      </c>
      <c r="D345" t="str">
        <f>customer_bikes__3[[#This Row],[COLOR]]</f>
        <v>NULL</v>
      </c>
      <c r="E345" t="str">
        <f>customer_bikes__3[[#This Row],[CONTRACT_TYPE]]</f>
        <v>leasing</v>
      </c>
      <c r="F345" t="str">
        <f>customer_bikes__3[[#This Row],[CONTRACT_START]]</f>
        <v>2019-05-15</v>
      </c>
      <c r="G345" t="str">
        <f>customer_bikes__3[[#This Row],[CONTRACT_END]]</f>
        <v>2022-05-15</v>
      </c>
      <c r="H345" t="str">
        <f>customer_bikes__3[[#This Row],[ESTIMATED_DELIVERY_DATE]]</f>
        <v>NULL</v>
      </c>
      <c r="I345" t="str">
        <f>customer_bikes__3[[#This Row],[DELIVERY_DATE]]</f>
        <v>NULL</v>
      </c>
      <c r="J345" t="str">
        <f>customer_bikes__3[[#This Row],[SELLING_DATE]]</f>
        <v>NULL</v>
      </c>
      <c r="K345" t="str">
        <f>customer_bikes__3[[#This Row],[MODEL]]</f>
        <v>Conway ETS 370</v>
      </c>
      <c r="L345" t="str">
        <f>customer_bikes__3[[#This Row],[FRAME_REFERENCE]]</f>
        <v>SW180526464</v>
      </c>
      <c r="M345" t="str">
        <f>customer_bikes__3[[#This Row],[BIKE_KEY_REFERENCE]]</f>
        <v>NULL</v>
      </c>
      <c r="N345" t="str">
        <f>customer_bikes__3[[#This Row],[LOCKER_REFERENCE]]</f>
        <v>NULL</v>
      </c>
      <c r="O345" t="str">
        <f>customer_bikes__3[[#This Row],[PLATE_NUMBER]]</f>
        <v>NULL</v>
      </c>
      <c r="P345" t="str">
        <f>customer_bikes__3[[#This Row],[BILLING_TYPE]]</f>
        <v>monthly</v>
      </c>
      <c r="Q345" t="str">
        <f>customer_bikes__3[[#This Row],[LEASING_PRICE]]</f>
        <v>86</v>
      </c>
      <c r="R345">
        <f>customer_bikes__3[[#This Row],[SOLD_PRICE]]</f>
        <v>0</v>
      </c>
      <c r="S345" t="str">
        <f>customer_bikes__3[[#This Row],[STATUS]]</f>
        <v>OK</v>
      </c>
      <c r="T345" t="str">
        <f>customer_bikes__3[[#This Row],[INSURANCE]]</f>
        <v>Y</v>
      </c>
      <c r="U345">
        <f>customer_bikes__3[[#This Row],[INSURANCE_INDIVIDUAL]]</f>
        <v>0</v>
      </c>
      <c r="V345">
        <f>customer_bikes__3[[#This Row],[INSURANCE_CIVIL_RESPONSIBILITY]]</f>
        <v>0</v>
      </c>
      <c r="W345" t="str">
        <f>customer_bikes__3[[#This Row],[INSURANCE_CIVIL_RESPONSIBILITY_CONTRACT]]</f>
        <v>NULL</v>
      </c>
      <c r="X345">
        <f>customer_bikes__3[[#This Row],[BIKE_PRICE]]</f>
        <v>1572.96</v>
      </c>
      <c r="Y345" t="str">
        <f>customer_bikes__3[[#This Row],[BIKE_BUYING_DATE]]</f>
        <v>2019-05-03</v>
      </c>
      <c r="Z345">
        <f>customer_bikes__3[[#This Row],[BILLING_GROUP]]</f>
        <v>2</v>
      </c>
      <c r="AA345" t="str">
        <f>customer_bikes__3[[#This Row],[GPS_ID]]</f>
        <v>NULL</v>
      </c>
      <c r="AB345" t="str">
        <f>customer_bikes__3[[#This Row],[LOCALISATION]]</f>
        <v>NULL</v>
      </c>
      <c r="AC345" t="str">
        <f>customer_bikes__3[[#This Row],[COMMENT_BILLING]]</f>
        <v>NULL</v>
      </c>
      <c r="AD345" t="str">
        <f>customer_bikes__3[[#This Row],[ADDRESS]]</f>
        <v>NULL</v>
      </c>
      <c r="AE345" t="str">
        <f>customer_bikes__3[[#This Row],[DISPLAY_GROUP]]</f>
        <v>1generic</v>
      </c>
      <c r="AG345">
        <f>customer_bikes__3[[#This Row],[TYPE]]</f>
        <v>62</v>
      </c>
      <c r="AH345">
        <f>customer_bikes__3[[#This Row],[ID_1]]</f>
        <v>15</v>
      </c>
      <c r="AI345" s="2">
        <f>customer_bikes__3[[#This Row],[HEU_MAJ]]</f>
        <v>44117.530138888891</v>
      </c>
      <c r="AJ345" s="2">
        <f>customer_bikes__3[[#This Row],[HEU_MAJ]]</f>
        <v>44117.530138888891</v>
      </c>
    </row>
    <row r="346" spans="1:36" x14ac:dyDescent="0.25">
      <c r="A346">
        <f>customer_bikes__3[[#This Row],[ID]]</f>
        <v>29</v>
      </c>
      <c r="B346" t="str">
        <f>customer_bikes__3[[#This Row],[FRAME_NUMBER]]</f>
        <v>EPS-004</v>
      </c>
      <c r="C346" t="str">
        <f>customer_bikes__3[[#This Row],[SIZE]]</f>
        <v>L</v>
      </c>
      <c r="D346" t="str">
        <f>customer_bikes__3[[#This Row],[COLOR]]</f>
        <v>NULL</v>
      </c>
      <c r="E346" t="str">
        <f>customer_bikes__3[[#This Row],[CONTRACT_TYPE]]</f>
        <v>leasing</v>
      </c>
      <c r="F346" t="str">
        <f>customer_bikes__3[[#This Row],[CONTRACT_START]]</f>
        <v>2019-05-15</v>
      </c>
      <c r="G346" t="str">
        <f>customer_bikes__3[[#This Row],[CONTRACT_END]]</f>
        <v>2022-05-15</v>
      </c>
      <c r="H346" t="str">
        <f>customer_bikes__3[[#This Row],[ESTIMATED_DELIVERY_DATE]]</f>
        <v>NULL</v>
      </c>
      <c r="I346" t="str">
        <f>customer_bikes__3[[#This Row],[DELIVERY_DATE]]</f>
        <v>NULL</v>
      </c>
      <c r="J346" t="str">
        <f>customer_bikes__3[[#This Row],[SELLING_DATE]]</f>
        <v>NULL</v>
      </c>
      <c r="K346" t="str">
        <f>customer_bikes__3[[#This Row],[MODEL]]</f>
        <v>Conway ETS 370</v>
      </c>
      <c r="L346" t="str">
        <f>customer_bikes__3[[#This Row],[FRAME_REFERENCE]]</f>
        <v>SW180626377</v>
      </c>
      <c r="M346" t="str">
        <f>customer_bikes__3[[#This Row],[BIKE_KEY_REFERENCE]]</f>
        <v>NULL</v>
      </c>
      <c r="N346" t="str">
        <f>customer_bikes__3[[#This Row],[LOCKER_REFERENCE]]</f>
        <v>NULL</v>
      </c>
      <c r="O346" t="str">
        <f>customer_bikes__3[[#This Row],[PLATE_NUMBER]]</f>
        <v>NULL</v>
      </c>
      <c r="P346" t="str">
        <f>customer_bikes__3[[#This Row],[BILLING_TYPE]]</f>
        <v>monthly</v>
      </c>
      <c r="Q346" t="str">
        <f>customer_bikes__3[[#This Row],[LEASING_PRICE]]</f>
        <v>86</v>
      </c>
      <c r="R346">
        <f>customer_bikes__3[[#This Row],[SOLD_PRICE]]</f>
        <v>0</v>
      </c>
      <c r="S346" t="str">
        <f>customer_bikes__3[[#This Row],[STATUS]]</f>
        <v>OK</v>
      </c>
      <c r="T346" t="str">
        <f>customer_bikes__3[[#This Row],[INSURANCE]]</f>
        <v>Y</v>
      </c>
      <c r="U346">
        <f>customer_bikes__3[[#This Row],[INSURANCE_INDIVIDUAL]]</f>
        <v>0</v>
      </c>
      <c r="V346">
        <f>customer_bikes__3[[#This Row],[INSURANCE_CIVIL_RESPONSIBILITY]]</f>
        <v>0</v>
      </c>
      <c r="W346" t="str">
        <f>customer_bikes__3[[#This Row],[INSURANCE_CIVIL_RESPONSIBILITY_CONTRACT]]</f>
        <v>NULL</v>
      </c>
      <c r="X346">
        <f>customer_bikes__3[[#This Row],[BIKE_PRICE]]</f>
        <v>1572.96</v>
      </c>
      <c r="Y346" t="str">
        <f>customer_bikes__3[[#This Row],[BIKE_BUYING_DATE]]</f>
        <v>2019-05-03</v>
      </c>
      <c r="Z346">
        <f>customer_bikes__3[[#This Row],[BILLING_GROUP]]</f>
        <v>2</v>
      </c>
      <c r="AA346" t="str">
        <f>customer_bikes__3[[#This Row],[GPS_ID]]</f>
        <v>NULL</v>
      </c>
      <c r="AB346" t="str">
        <f>customer_bikes__3[[#This Row],[LOCALISATION]]</f>
        <v>NULL</v>
      </c>
      <c r="AC346" t="str">
        <f>customer_bikes__3[[#This Row],[COMMENT_BILLING]]</f>
        <v>NULL</v>
      </c>
      <c r="AD346" t="str">
        <f>customer_bikes__3[[#This Row],[ADDRESS]]</f>
        <v>NULL</v>
      </c>
      <c r="AE346" t="str">
        <f>customer_bikes__3[[#This Row],[DISPLAY_GROUP]]</f>
        <v>1generic</v>
      </c>
      <c r="AG346">
        <f>customer_bikes__3[[#This Row],[TYPE]]</f>
        <v>62</v>
      </c>
      <c r="AH346">
        <f>customer_bikes__3[[#This Row],[ID_1]]</f>
        <v>15</v>
      </c>
      <c r="AI346" s="2">
        <f>customer_bikes__3[[#This Row],[HEU_MAJ]]</f>
        <v>44117.529953703706</v>
      </c>
      <c r="AJ346" s="2">
        <f>customer_bikes__3[[#This Row],[HEU_MAJ]]</f>
        <v>44117.529953703706</v>
      </c>
    </row>
    <row r="347" spans="1:36" x14ac:dyDescent="0.25">
      <c r="A347">
        <f>customer_bikes__3[[#This Row],[ID]]</f>
        <v>30</v>
      </c>
      <c r="B347" t="str">
        <f>customer_bikes__3[[#This Row],[FRAME_NUMBER]]</f>
        <v>EPS-005</v>
      </c>
      <c r="C347" t="str">
        <f>customer_bikes__3[[#This Row],[SIZE]]</f>
        <v>L</v>
      </c>
      <c r="D347" t="str">
        <f>customer_bikes__3[[#This Row],[COLOR]]</f>
        <v>NULL</v>
      </c>
      <c r="E347" t="str">
        <f>customer_bikes__3[[#This Row],[CONTRACT_TYPE]]</f>
        <v>leasing</v>
      </c>
      <c r="F347" t="str">
        <f>customer_bikes__3[[#This Row],[CONTRACT_START]]</f>
        <v>2019-05-15</v>
      </c>
      <c r="G347" t="str">
        <f>customer_bikes__3[[#This Row],[CONTRACT_END]]</f>
        <v>2022-05-15</v>
      </c>
      <c r="H347" t="str">
        <f>customer_bikes__3[[#This Row],[ESTIMATED_DELIVERY_DATE]]</f>
        <v>NULL</v>
      </c>
      <c r="I347" t="str">
        <f>customer_bikes__3[[#This Row],[DELIVERY_DATE]]</f>
        <v>NULL</v>
      </c>
      <c r="J347" t="str">
        <f>customer_bikes__3[[#This Row],[SELLING_DATE]]</f>
        <v>NULL</v>
      </c>
      <c r="K347" t="str">
        <f>customer_bikes__3[[#This Row],[MODEL]]</f>
        <v>Conway ETS 370</v>
      </c>
      <c r="L347" t="str">
        <f>customer_bikes__3[[#This Row],[FRAME_REFERENCE]]</f>
        <v>SW180527028</v>
      </c>
      <c r="M347" t="str">
        <f>customer_bikes__3[[#This Row],[BIKE_KEY_REFERENCE]]</f>
        <v>NULL</v>
      </c>
      <c r="N347" t="str">
        <f>customer_bikes__3[[#This Row],[LOCKER_REFERENCE]]</f>
        <v>NULL</v>
      </c>
      <c r="O347" t="str">
        <f>customer_bikes__3[[#This Row],[PLATE_NUMBER]]</f>
        <v>NULL</v>
      </c>
      <c r="P347" t="str">
        <f>customer_bikes__3[[#This Row],[BILLING_TYPE]]</f>
        <v>monthly</v>
      </c>
      <c r="Q347" t="str">
        <f>customer_bikes__3[[#This Row],[LEASING_PRICE]]</f>
        <v>86</v>
      </c>
      <c r="R347">
        <f>customer_bikes__3[[#This Row],[SOLD_PRICE]]</f>
        <v>0</v>
      </c>
      <c r="S347" t="str">
        <f>customer_bikes__3[[#This Row],[STATUS]]</f>
        <v>OK</v>
      </c>
      <c r="T347" t="str">
        <f>customer_bikes__3[[#This Row],[INSURANCE]]</f>
        <v>Y</v>
      </c>
      <c r="U347">
        <f>customer_bikes__3[[#This Row],[INSURANCE_INDIVIDUAL]]</f>
        <v>0</v>
      </c>
      <c r="V347">
        <f>customer_bikes__3[[#This Row],[INSURANCE_CIVIL_RESPONSIBILITY]]</f>
        <v>0</v>
      </c>
      <c r="W347" t="str">
        <f>customer_bikes__3[[#This Row],[INSURANCE_CIVIL_RESPONSIBILITY_CONTRACT]]</f>
        <v>NULL</v>
      </c>
      <c r="X347">
        <f>customer_bikes__3[[#This Row],[BIKE_PRICE]]</f>
        <v>1572.96</v>
      </c>
      <c r="Y347" t="str">
        <f>customer_bikes__3[[#This Row],[BIKE_BUYING_DATE]]</f>
        <v>2019-05-10</v>
      </c>
      <c r="Z347">
        <f>customer_bikes__3[[#This Row],[BILLING_GROUP]]</f>
        <v>3</v>
      </c>
      <c r="AA347" t="str">
        <f>customer_bikes__3[[#This Row],[GPS_ID]]</f>
        <v>NULL</v>
      </c>
      <c r="AB347" t="str">
        <f>customer_bikes__3[[#This Row],[LOCALISATION]]</f>
        <v>NULL</v>
      </c>
      <c r="AC347" t="str">
        <f>customer_bikes__3[[#This Row],[COMMENT_BILLING]]</f>
        <v>NULL</v>
      </c>
      <c r="AD347" t="str">
        <f>customer_bikes__3[[#This Row],[ADDRESS]]</f>
        <v>NULL</v>
      </c>
      <c r="AE347" t="str">
        <f>customer_bikes__3[[#This Row],[DISPLAY_GROUP]]</f>
        <v>1generic</v>
      </c>
      <c r="AG347">
        <f>customer_bikes__3[[#This Row],[TYPE]]</f>
        <v>62</v>
      </c>
      <c r="AH347">
        <f>customer_bikes__3[[#This Row],[ID_1]]</f>
        <v>16</v>
      </c>
      <c r="AI347" s="2">
        <f>customer_bikes__3[[#This Row],[HEU_MAJ]]</f>
        <v>44117.529560185183</v>
      </c>
      <c r="AJ347" s="2">
        <f>customer_bikes__3[[#This Row],[HEU_MAJ]]</f>
        <v>44117.529560185183</v>
      </c>
    </row>
    <row r="348" spans="1:36" x14ac:dyDescent="0.25">
      <c r="A348">
        <f>customer_bikes__3[[#This Row],[ID]]</f>
        <v>31</v>
      </c>
      <c r="B348" t="str">
        <f>customer_bikes__3[[#This Row],[FRAME_NUMBER]]</f>
        <v>EPS-006</v>
      </c>
      <c r="C348" t="str">
        <f>customer_bikes__3[[#This Row],[SIZE]]</f>
        <v>S</v>
      </c>
      <c r="D348" t="str">
        <f>customer_bikes__3[[#This Row],[COLOR]]</f>
        <v>NULL</v>
      </c>
      <c r="E348" t="str">
        <f>customer_bikes__3[[#This Row],[CONTRACT_TYPE]]</f>
        <v>leasing</v>
      </c>
      <c r="F348" t="str">
        <f>customer_bikes__3[[#This Row],[CONTRACT_START]]</f>
        <v>2019-05-15</v>
      </c>
      <c r="G348" t="str">
        <f>customer_bikes__3[[#This Row],[CONTRACT_END]]</f>
        <v>2022-05-15</v>
      </c>
      <c r="H348" t="str">
        <f>customer_bikes__3[[#This Row],[ESTIMATED_DELIVERY_DATE]]</f>
        <v>NULL</v>
      </c>
      <c r="I348" t="str">
        <f>customer_bikes__3[[#This Row],[DELIVERY_DATE]]</f>
        <v>NULL</v>
      </c>
      <c r="J348" t="str">
        <f>customer_bikes__3[[#This Row],[SELLING_DATE]]</f>
        <v>NULL</v>
      </c>
      <c r="K348" t="str">
        <f>customer_bikes__3[[#This Row],[MODEL]]</f>
        <v>Conway ETS 370</v>
      </c>
      <c r="L348" t="str">
        <f>customer_bikes__3[[#This Row],[FRAME_REFERENCE]]</f>
        <v>SW181053374</v>
      </c>
      <c r="M348" t="str">
        <f>customer_bikes__3[[#This Row],[BIKE_KEY_REFERENCE]]</f>
        <v>NULL</v>
      </c>
      <c r="N348" t="str">
        <f>customer_bikes__3[[#This Row],[LOCKER_REFERENCE]]</f>
        <v>NULL</v>
      </c>
      <c r="O348" t="str">
        <f>customer_bikes__3[[#This Row],[PLATE_NUMBER]]</f>
        <v>NULL</v>
      </c>
      <c r="P348" t="str">
        <f>customer_bikes__3[[#This Row],[BILLING_TYPE]]</f>
        <v>monthly</v>
      </c>
      <c r="Q348" t="str">
        <f>customer_bikes__3[[#This Row],[LEASING_PRICE]]</f>
        <v>86</v>
      </c>
      <c r="R348">
        <f>customer_bikes__3[[#This Row],[SOLD_PRICE]]</f>
        <v>0</v>
      </c>
      <c r="S348" t="str">
        <f>customer_bikes__3[[#This Row],[STATUS]]</f>
        <v>OK</v>
      </c>
      <c r="T348" t="str">
        <f>customer_bikes__3[[#This Row],[INSURANCE]]</f>
        <v>Y</v>
      </c>
      <c r="U348">
        <f>customer_bikes__3[[#This Row],[INSURANCE_INDIVIDUAL]]</f>
        <v>0</v>
      </c>
      <c r="V348">
        <f>customer_bikes__3[[#This Row],[INSURANCE_CIVIL_RESPONSIBILITY]]</f>
        <v>0</v>
      </c>
      <c r="W348" t="str">
        <f>customer_bikes__3[[#This Row],[INSURANCE_CIVIL_RESPONSIBILITY_CONTRACT]]</f>
        <v>NULL</v>
      </c>
      <c r="X348">
        <f>customer_bikes__3[[#This Row],[BIKE_PRICE]]</f>
        <v>1572.96</v>
      </c>
      <c r="Y348" t="str">
        <f>customer_bikes__3[[#This Row],[BIKE_BUYING_DATE]]</f>
        <v>2019-05-10</v>
      </c>
      <c r="Z348">
        <f>customer_bikes__3[[#This Row],[BILLING_GROUP]]</f>
        <v>3</v>
      </c>
      <c r="AA348" t="str">
        <f>customer_bikes__3[[#This Row],[GPS_ID]]</f>
        <v>NULL</v>
      </c>
      <c r="AB348" t="str">
        <f>customer_bikes__3[[#This Row],[LOCALISATION]]</f>
        <v>NULL</v>
      </c>
      <c r="AC348" t="str">
        <f>customer_bikes__3[[#This Row],[COMMENT_BILLING]]</f>
        <v>NULL</v>
      </c>
      <c r="AD348" t="str">
        <f>customer_bikes__3[[#This Row],[ADDRESS]]</f>
        <v>NULL</v>
      </c>
      <c r="AE348" t="str">
        <f>customer_bikes__3[[#This Row],[DISPLAY_GROUP]]</f>
        <v>1generic</v>
      </c>
      <c r="AG348">
        <f>customer_bikes__3[[#This Row],[TYPE]]</f>
        <v>62</v>
      </c>
      <c r="AH348">
        <f>customer_bikes__3[[#This Row],[ID_1]]</f>
        <v>16</v>
      </c>
      <c r="AI348" s="2">
        <f>customer_bikes__3[[#This Row],[HEU_MAJ]]</f>
        <v>44117.529432870368</v>
      </c>
      <c r="AJ348" s="2">
        <f>customer_bikes__3[[#This Row],[HEU_MAJ]]</f>
        <v>44117.529432870368</v>
      </c>
    </row>
    <row r="349" spans="1:36" x14ac:dyDescent="0.25">
      <c r="A349">
        <f>customer_bikes__3[[#This Row],[ID]]</f>
        <v>268</v>
      </c>
      <c r="B349" t="str">
        <f>customer_bikes__3[[#This Row],[FRAME_NUMBER]]</f>
        <v>FaN-001</v>
      </c>
      <c r="C349" t="str">
        <f>customer_bikes__3[[#This Row],[SIZE]]</f>
        <v>M</v>
      </c>
      <c r="D349" t="str">
        <f>customer_bikes__3[[#This Row],[COLOR]]</f>
        <v>NULL</v>
      </c>
      <c r="E349" t="str">
        <f>customer_bikes__3[[#This Row],[CONTRACT_TYPE]]</f>
        <v>leasing</v>
      </c>
      <c r="F349" t="str">
        <f>customer_bikes__3[[#This Row],[CONTRACT_START]]</f>
        <v>2021-03-24</v>
      </c>
      <c r="G349" t="str">
        <f>customer_bikes__3[[#This Row],[CONTRACT_END]]</f>
        <v>2024-03-24</v>
      </c>
      <c r="H349" t="str">
        <f>customer_bikes__3[[#This Row],[ESTIMATED_DELIVERY_DATE]]</f>
        <v>2020-07-10</v>
      </c>
      <c r="I349" t="str">
        <f>customer_bikes__3[[#This Row],[DELIVERY_DATE]]</f>
        <v>2020-07-10</v>
      </c>
      <c r="J349" t="str">
        <f>customer_bikes__3[[#This Row],[SELLING_DATE]]</f>
        <v>NULL</v>
      </c>
      <c r="K349" t="str">
        <f>customer_bikes__3[[#This Row],[MODEL]]</f>
        <v>Cairon T 200 SE 500</v>
      </c>
      <c r="L349" t="str">
        <f>customer_bikes__3[[#This Row],[FRAME_REFERENCE]]</f>
        <v>TBC</v>
      </c>
      <c r="M349" t="str">
        <f>customer_bikes__3[[#This Row],[BIKE_KEY_REFERENCE]]</f>
        <v>NULL</v>
      </c>
      <c r="N349" t="str">
        <f>customer_bikes__3[[#This Row],[LOCKER_REFERENCE]]</f>
        <v>TBC</v>
      </c>
      <c r="O349" t="str">
        <f>customer_bikes__3[[#This Row],[PLATE_NUMBER]]</f>
        <v>NULL</v>
      </c>
      <c r="P349" t="str">
        <f>customer_bikes__3[[#This Row],[BILLING_TYPE]]</f>
        <v>monthly</v>
      </c>
      <c r="Q349" t="str">
        <f>customer_bikes__3[[#This Row],[LEASING_PRICE]]</f>
        <v>92</v>
      </c>
      <c r="R349">
        <f>customer_bikes__3[[#This Row],[SOLD_PRICE]]</f>
        <v>0</v>
      </c>
      <c r="S349" t="str">
        <f>customer_bikes__3[[#This Row],[STATUS]]</f>
        <v>OK</v>
      </c>
      <c r="T349" t="str">
        <f>customer_bikes__3[[#This Row],[INSURANCE]]</f>
        <v>Y</v>
      </c>
      <c r="U349">
        <f>customer_bikes__3[[#This Row],[INSURANCE_INDIVIDUAL]]</f>
        <v>0</v>
      </c>
      <c r="V349">
        <f>customer_bikes__3[[#This Row],[INSURANCE_CIVIL_RESPONSIBILITY]]</f>
        <v>0</v>
      </c>
      <c r="W349" t="str">
        <f>customer_bikes__3[[#This Row],[INSURANCE_CIVIL_RESPONSIBILITY_CONTRACT]]</f>
        <v>NULL</v>
      </c>
      <c r="X349">
        <f>customer_bikes__3[[#This Row],[BIKE_PRICE]]</f>
        <v>1470.95</v>
      </c>
      <c r="Y349" t="str">
        <f>customer_bikes__3[[#This Row],[BIKE_BUYING_DATE]]</f>
        <v>2020-10-08</v>
      </c>
      <c r="Z349">
        <f>customer_bikes__3[[#This Row],[BILLING_GROUP]]</f>
        <v>1</v>
      </c>
      <c r="AA349" t="str">
        <f>customer_bikes__3[[#This Row],[GPS_ID]]</f>
        <v>NULL</v>
      </c>
      <c r="AB349" t="str">
        <f>customer_bikes__3[[#This Row],[LOCALISATION]]</f>
        <v>NULL</v>
      </c>
      <c r="AC349" t="str">
        <f>customer_bikes__3[[#This Row],[COMMENT_BILLING]]</f>
        <v>NULL</v>
      </c>
      <c r="AD349" t="str">
        <f>customer_bikes__3[[#This Row],[ADDRESS]]</f>
        <v>NULL</v>
      </c>
      <c r="AE349" t="str">
        <f>customer_bikes__3[[#This Row],[DISPLAY_GROUP]]</f>
        <v>1generic</v>
      </c>
      <c r="AG349">
        <f>customer_bikes__3[[#This Row],[TYPE]]</f>
        <v>65</v>
      </c>
      <c r="AH349">
        <f>customer_bikes__3[[#This Row],[ID_1]]</f>
        <v>335</v>
      </c>
      <c r="AI349" s="2">
        <f>customer_bikes__3[[#This Row],[HEU_MAJ]]</f>
        <v>44281.592581018522</v>
      </c>
      <c r="AJ349" s="2">
        <f>customer_bikes__3[[#This Row],[HEU_MAJ]]</f>
        <v>44281.592581018522</v>
      </c>
    </row>
    <row r="350" spans="1:36" x14ac:dyDescent="0.25">
      <c r="A350">
        <f>customer_bikes__3[[#This Row],[ID]]</f>
        <v>432</v>
      </c>
      <c r="B350" t="str">
        <f>customer_bikes__3[[#This Row],[FRAME_NUMBER]]</f>
        <v>FB-001</v>
      </c>
      <c r="C350" t="str">
        <f>customer_bikes__3[[#This Row],[SIZE]]</f>
        <v>M</v>
      </c>
      <c r="D350" t="str">
        <f>customer_bikes__3[[#This Row],[COLOR]]</f>
        <v/>
      </c>
      <c r="E350" t="str">
        <f>customer_bikes__3[[#This Row],[CONTRACT_TYPE]]</f>
        <v>selling</v>
      </c>
      <c r="F350" t="str">
        <f>customer_bikes__3[[#This Row],[CONTRACT_START]]</f>
        <v>2021-05-28</v>
      </c>
      <c r="G350" t="str">
        <f>customer_bikes__3[[#This Row],[CONTRACT_END]]</f>
        <v>NULL</v>
      </c>
      <c r="H350" t="str">
        <f>customer_bikes__3[[#This Row],[ESTIMATED_DELIVERY_DATE]]</f>
        <v>NULL</v>
      </c>
      <c r="I350" t="str">
        <f>customer_bikes__3[[#This Row],[DELIVERY_DATE]]</f>
        <v>2021-02-03</v>
      </c>
      <c r="J350" t="str">
        <f>customer_bikes__3[[#This Row],[SELLING_DATE]]</f>
        <v>2021-05-28</v>
      </c>
      <c r="K350" t="str">
        <f>customer_bikes__3[[#This Row],[MODEL]]</f>
        <v>eUrban 11,8</v>
      </c>
      <c r="L350" t="str">
        <f>customer_bikes__3[[#This Row],[FRAME_REFERENCE]]</f>
        <v>HHB01101316</v>
      </c>
      <c r="M350" t="str">
        <f>customer_bikes__3[[#This Row],[BIKE_KEY_REFERENCE]]</f>
        <v>T82 7663</v>
      </c>
      <c r="N350" t="str">
        <f>customer_bikes__3[[#This Row],[LOCKER_REFERENCE]]</f>
        <v>323362</v>
      </c>
      <c r="O350" t="str">
        <f>customer_bikes__3[[#This Row],[PLATE_NUMBER]]</f>
        <v>NULL</v>
      </c>
      <c r="P350" t="str">
        <f>customer_bikes__3[[#This Row],[BILLING_TYPE]]</f>
        <v>monthly</v>
      </c>
      <c r="Q350" t="str">
        <f>customer_bikes__3[[#This Row],[LEASING_PRICE]]</f>
        <v>0</v>
      </c>
      <c r="R350">
        <f>customer_bikes__3[[#This Row],[SOLD_PRICE]]</f>
        <v>2891</v>
      </c>
      <c r="S350" t="str">
        <f>customer_bikes__3[[#This Row],[STATUS]]</f>
        <v>OK</v>
      </c>
      <c r="T350" t="str">
        <f>customer_bikes__3[[#This Row],[INSURANCE]]</f>
        <v>N</v>
      </c>
      <c r="U350">
        <f>customer_bikes__3[[#This Row],[INSURANCE_INDIVIDUAL]]</f>
        <v>0</v>
      </c>
      <c r="V350">
        <f>customer_bikes__3[[#This Row],[INSURANCE_CIVIL_RESPONSIBILITY]]</f>
        <v>0</v>
      </c>
      <c r="W350" t="str">
        <f>customer_bikes__3[[#This Row],[INSURANCE_CIVIL_RESPONSIBILITY_CONTRACT]]</f>
        <v>NULL</v>
      </c>
      <c r="X350">
        <f>customer_bikes__3[[#This Row],[BIKE_PRICE]]</f>
        <v>1984</v>
      </c>
      <c r="Y350" t="str">
        <f>customer_bikes__3[[#This Row],[BIKE_BUYING_DATE]]</f>
        <v>2021-02-03</v>
      </c>
      <c r="Z350">
        <f>customer_bikes__3[[#This Row],[BILLING_GROUP]]</f>
        <v>1</v>
      </c>
      <c r="AA350" t="str">
        <f>customer_bikes__3[[#This Row],[GPS_ID]]</f>
        <v/>
      </c>
      <c r="AB350" t="str">
        <f>customer_bikes__3[[#This Row],[LOCALISATION]]</f>
        <v>NULL</v>
      </c>
      <c r="AC350" t="str">
        <f>customer_bikes__3[[#This Row],[COMMENT_BILLING]]</f>
        <v>NULL</v>
      </c>
      <c r="AD350" t="str">
        <f>customer_bikes__3[[#This Row],[ADDRESS]]</f>
        <v>NULL</v>
      </c>
      <c r="AE350" t="str">
        <f>customer_bikes__3[[#This Row],[DISPLAY_GROUP]]</f>
        <v>1generic</v>
      </c>
      <c r="AG350">
        <f>customer_bikes__3[[#This Row],[TYPE]]</f>
        <v>243</v>
      </c>
      <c r="AH350">
        <f>customer_bikes__3[[#This Row],[ID_1]]</f>
        <v>420</v>
      </c>
      <c r="AI350" s="2">
        <f>customer_bikes__3[[#This Row],[HEU_MAJ]]</f>
        <v>44347.481446759259</v>
      </c>
      <c r="AJ350" s="2">
        <f>customer_bikes__3[[#This Row],[HEU_MAJ]]</f>
        <v>44347.481446759259</v>
      </c>
    </row>
    <row r="351" spans="1:36" x14ac:dyDescent="0.25">
      <c r="A351">
        <f>customer_bikes__3[[#This Row],[ID]]</f>
        <v>205</v>
      </c>
      <c r="B351" t="str">
        <f>customer_bikes__3[[#This Row],[FRAME_NUMBER]]</f>
        <v>Fedasil-001</v>
      </c>
      <c r="C351" t="str">
        <f>customer_bikes__3[[#This Row],[SIZE]]</f>
        <v>M</v>
      </c>
      <c r="D351" t="str">
        <f>customer_bikes__3[[#This Row],[COLOR]]</f>
        <v>NULL</v>
      </c>
      <c r="E351" t="str">
        <f>customer_bikes__3[[#This Row],[CONTRACT_TYPE]]</f>
        <v>selling</v>
      </c>
      <c r="F351" t="str">
        <f>customer_bikes__3[[#This Row],[CONTRACT_START]]</f>
        <v>2020-08-31</v>
      </c>
      <c r="G351" t="str">
        <f>customer_bikes__3[[#This Row],[CONTRACT_END]]</f>
        <v>NULL</v>
      </c>
      <c r="H351" t="str">
        <f>customer_bikes__3[[#This Row],[ESTIMATED_DELIVERY_DATE]]</f>
        <v>2020-07-20</v>
      </c>
      <c r="I351" t="str">
        <f>customer_bikes__3[[#This Row],[DELIVERY_DATE]]</f>
        <v>2020-07-20</v>
      </c>
      <c r="J351" t="str">
        <f>customer_bikes__3[[#This Row],[SELLING_DATE]]</f>
        <v>2020-08-31</v>
      </c>
      <c r="K351" t="str">
        <f>customer_bikes__3[[#This Row],[MODEL]]</f>
        <v>ML4</v>
      </c>
      <c r="L351" t="str">
        <f>customer_bikes__3[[#This Row],[FRAME_REFERENCE]]</f>
        <v>-</v>
      </c>
      <c r="M351" t="str">
        <f>customer_bikes__3[[#This Row],[BIKE_KEY_REFERENCE]]</f>
        <v>NULL</v>
      </c>
      <c r="N351" t="str">
        <f>customer_bikes__3[[#This Row],[LOCKER_REFERENCE]]</f>
        <v>NULL</v>
      </c>
      <c r="O351" t="str">
        <f>customer_bikes__3[[#This Row],[PLATE_NUMBER]]</f>
        <v>NULL</v>
      </c>
      <c r="P351" t="str">
        <f>customer_bikes__3[[#This Row],[BILLING_TYPE]]</f>
        <v>paid</v>
      </c>
      <c r="Q351" t="str">
        <f>customer_bikes__3[[#This Row],[LEASING_PRICE]]</f>
        <v>NULL</v>
      </c>
      <c r="R351">
        <f>customer_bikes__3[[#This Row],[SOLD_PRICE]]</f>
        <v>537.15</v>
      </c>
      <c r="S351" t="str">
        <f>customer_bikes__3[[#This Row],[STATUS]]</f>
        <v>OK</v>
      </c>
      <c r="T351" t="str">
        <f>customer_bikes__3[[#This Row],[INSURANCE]]</f>
        <v>N</v>
      </c>
      <c r="U351">
        <f>customer_bikes__3[[#This Row],[INSURANCE_INDIVIDUAL]]</f>
        <v>0</v>
      </c>
      <c r="V351">
        <f>customer_bikes__3[[#This Row],[INSURANCE_CIVIL_RESPONSIBILITY]]</f>
        <v>0</v>
      </c>
      <c r="W351" t="str">
        <f>customer_bikes__3[[#This Row],[INSURANCE_CIVIL_RESPONSIBILITY_CONTRACT]]</f>
        <v>NULL</v>
      </c>
      <c r="X351">
        <f>customer_bikes__3[[#This Row],[BIKE_PRICE]]</f>
        <v>273.60000000000002</v>
      </c>
      <c r="Y351" t="str">
        <f>customer_bikes__3[[#This Row],[BIKE_BUYING_DATE]]</f>
        <v>2020-01-09</v>
      </c>
      <c r="Z351">
        <f>customer_bikes__3[[#This Row],[BILLING_GROUP]]</f>
        <v>1</v>
      </c>
      <c r="AA351" t="str">
        <f>customer_bikes__3[[#This Row],[GPS_ID]]</f>
        <v>NULL</v>
      </c>
      <c r="AB351" t="str">
        <f>customer_bikes__3[[#This Row],[LOCALISATION]]</f>
        <v>NULL</v>
      </c>
      <c r="AC351" t="str">
        <f>customer_bikes__3[[#This Row],[COMMENT_BILLING]]</f>
        <v>NULL</v>
      </c>
      <c r="AD351" t="str">
        <f>customer_bikes__3[[#This Row],[ADDRESS]]</f>
        <v>NULL</v>
      </c>
      <c r="AE351" t="str">
        <f>customer_bikes__3[[#This Row],[DISPLAY_GROUP]]</f>
        <v>1generic</v>
      </c>
      <c r="AG351">
        <f>customer_bikes__3[[#This Row],[TYPE]]</f>
        <v>191</v>
      </c>
      <c r="AH351">
        <f>customer_bikes__3[[#This Row],[ID_1]]</f>
        <v>42</v>
      </c>
      <c r="AI351" s="2">
        <f>customer_bikes__3[[#This Row],[HEU_MAJ]]</f>
        <v>44198.56046296296</v>
      </c>
      <c r="AJ351" s="2">
        <f>customer_bikes__3[[#This Row],[HEU_MAJ]]</f>
        <v>44198.56046296296</v>
      </c>
    </row>
    <row r="352" spans="1:36" x14ac:dyDescent="0.25">
      <c r="A352">
        <f>customer_bikes__3[[#This Row],[ID]]</f>
        <v>206</v>
      </c>
      <c r="B352" t="str">
        <f>customer_bikes__3[[#This Row],[FRAME_NUMBER]]</f>
        <v>Fedasil-002</v>
      </c>
      <c r="C352" t="str">
        <f>customer_bikes__3[[#This Row],[SIZE]]</f>
        <v>M</v>
      </c>
      <c r="D352" t="str">
        <f>customer_bikes__3[[#This Row],[COLOR]]</f>
        <v>NULL</v>
      </c>
      <c r="E352" t="str">
        <f>customer_bikes__3[[#This Row],[CONTRACT_TYPE]]</f>
        <v>selling</v>
      </c>
      <c r="F352" t="str">
        <f>customer_bikes__3[[#This Row],[CONTRACT_START]]</f>
        <v>2020-08-31</v>
      </c>
      <c r="G352" t="str">
        <f>customer_bikes__3[[#This Row],[CONTRACT_END]]</f>
        <v>NULL</v>
      </c>
      <c r="H352" t="str">
        <f>customer_bikes__3[[#This Row],[ESTIMATED_DELIVERY_DATE]]</f>
        <v>2020-07-20</v>
      </c>
      <c r="I352" t="str">
        <f>customer_bikes__3[[#This Row],[DELIVERY_DATE]]</f>
        <v>2020-07-20</v>
      </c>
      <c r="J352" t="str">
        <f>customer_bikes__3[[#This Row],[SELLING_DATE]]</f>
        <v>2020-08-31</v>
      </c>
      <c r="K352" t="str">
        <f>customer_bikes__3[[#This Row],[MODEL]]</f>
        <v>ML4</v>
      </c>
      <c r="L352" t="str">
        <f>customer_bikes__3[[#This Row],[FRAME_REFERENCE]]</f>
        <v>-</v>
      </c>
      <c r="M352" t="str">
        <f>customer_bikes__3[[#This Row],[BIKE_KEY_REFERENCE]]</f>
        <v>NULL</v>
      </c>
      <c r="N352" t="str">
        <f>customer_bikes__3[[#This Row],[LOCKER_REFERENCE]]</f>
        <v>NULL</v>
      </c>
      <c r="O352" t="str">
        <f>customer_bikes__3[[#This Row],[PLATE_NUMBER]]</f>
        <v>NULL</v>
      </c>
      <c r="P352" t="str">
        <f>customer_bikes__3[[#This Row],[BILLING_TYPE]]</f>
        <v>paid</v>
      </c>
      <c r="Q352" t="str">
        <f>customer_bikes__3[[#This Row],[LEASING_PRICE]]</f>
        <v>NULL</v>
      </c>
      <c r="R352">
        <f>customer_bikes__3[[#This Row],[SOLD_PRICE]]</f>
        <v>537.15</v>
      </c>
      <c r="S352" t="str">
        <f>customer_bikes__3[[#This Row],[STATUS]]</f>
        <v>OK</v>
      </c>
      <c r="T352" t="str">
        <f>customer_bikes__3[[#This Row],[INSURANCE]]</f>
        <v>N</v>
      </c>
      <c r="U352">
        <f>customer_bikes__3[[#This Row],[INSURANCE_INDIVIDUAL]]</f>
        <v>0</v>
      </c>
      <c r="V352">
        <f>customer_bikes__3[[#This Row],[INSURANCE_CIVIL_RESPONSIBILITY]]</f>
        <v>0</v>
      </c>
      <c r="W352" t="str">
        <f>customer_bikes__3[[#This Row],[INSURANCE_CIVIL_RESPONSIBILITY_CONTRACT]]</f>
        <v>NULL</v>
      </c>
      <c r="X352">
        <f>customer_bikes__3[[#This Row],[BIKE_PRICE]]</f>
        <v>273.60000000000002</v>
      </c>
      <c r="Y352" t="str">
        <f>customer_bikes__3[[#This Row],[BIKE_BUYING_DATE]]</f>
        <v>2020-01-09</v>
      </c>
      <c r="Z352">
        <f>customer_bikes__3[[#This Row],[BILLING_GROUP]]</f>
        <v>1</v>
      </c>
      <c r="AA352" t="str">
        <f>customer_bikes__3[[#This Row],[GPS_ID]]</f>
        <v>NULL</v>
      </c>
      <c r="AB352" t="str">
        <f>customer_bikes__3[[#This Row],[LOCALISATION]]</f>
        <v>NULL</v>
      </c>
      <c r="AC352" t="str">
        <f>customer_bikes__3[[#This Row],[COMMENT_BILLING]]</f>
        <v>NULL</v>
      </c>
      <c r="AD352" t="str">
        <f>customer_bikes__3[[#This Row],[ADDRESS]]</f>
        <v>NULL</v>
      </c>
      <c r="AE352" t="str">
        <f>customer_bikes__3[[#This Row],[DISPLAY_GROUP]]</f>
        <v>1generic</v>
      </c>
      <c r="AG352">
        <f>customer_bikes__3[[#This Row],[TYPE]]</f>
        <v>191</v>
      </c>
      <c r="AH352">
        <f>customer_bikes__3[[#This Row],[ID_1]]</f>
        <v>42</v>
      </c>
      <c r="AI352" s="2">
        <f>customer_bikes__3[[#This Row],[HEU_MAJ]]</f>
        <v>44198.560578703706</v>
      </c>
      <c r="AJ352" s="2">
        <f>customer_bikes__3[[#This Row],[HEU_MAJ]]</f>
        <v>44198.560578703706</v>
      </c>
    </row>
    <row r="353" spans="1:36" x14ac:dyDescent="0.25">
      <c r="A353">
        <f>customer_bikes__3[[#This Row],[ID]]</f>
        <v>207</v>
      </c>
      <c r="B353" t="str">
        <f>customer_bikes__3[[#This Row],[FRAME_NUMBER]]</f>
        <v>Fedasil-003</v>
      </c>
      <c r="C353" t="str">
        <f>customer_bikes__3[[#This Row],[SIZE]]</f>
        <v>M</v>
      </c>
      <c r="D353" t="str">
        <f>customer_bikes__3[[#This Row],[COLOR]]</f>
        <v>NULL</v>
      </c>
      <c r="E353" t="str">
        <f>customer_bikes__3[[#This Row],[CONTRACT_TYPE]]</f>
        <v>selling</v>
      </c>
      <c r="F353" t="str">
        <f>customer_bikes__3[[#This Row],[CONTRACT_START]]</f>
        <v>2020-08-31</v>
      </c>
      <c r="G353" t="str">
        <f>customer_bikes__3[[#This Row],[CONTRACT_END]]</f>
        <v>NULL</v>
      </c>
      <c r="H353" t="str">
        <f>customer_bikes__3[[#This Row],[ESTIMATED_DELIVERY_DATE]]</f>
        <v>2020-07-20</v>
      </c>
      <c r="I353" t="str">
        <f>customer_bikes__3[[#This Row],[DELIVERY_DATE]]</f>
        <v>2020-07-20</v>
      </c>
      <c r="J353" t="str">
        <f>customer_bikes__3[[#This Row],[SELLING_DATE]]</f>
        <v>2020-08-31</v>
      </c>
      <c r="K353" t="str">
        <f>customer_bikes__3[[#This Row],[MODEL]]</f>
        <v>ML4</v>
      </c>
      <c r="L353" t="str">
        <f>customer_bikes__3[[#This Row],[FRAME_REFERENCE]]</f>
        <v>-</v>
      </c>
      <c r="M353" t="str">
        <f>customer_bikes__3[[#This Row],[BIKE_KEY_REFERENCE]]</f>
        <v>NULL</v>
      </c>
      <c r="N353" t="str">
        <f>customer_bikes__3[[#This Row],[LOCKER_REFERENCE]]</f>
        <v>NULL</v>
      </c>
      <c r="O353" t="str">
        <f>customer_bikes__3[[#This Row],[PLATE_NUMBER]]</f>
        <v>NULL</v>
      </c>
      <c r="P353" t="str">
        <f>customer_bikes__3[[#This Row],[BILLING_TYPE]]</f>
        <v>paid</v>
      </c>
      <c r="Q353" t="str">
        <f>customer_bikes__3[[#This Row],[LEASING_PRICE]]</f>
        <v>NULL</v>
      </c>
      <c r="R353">
        <f>customer_bikes__3[[#This Row],[SOLD_PRICE]]</f>
        <v>537.15</v>
      </c>
      <c r="S353" t="str">
        <f>customer_bikes__3[[#This Row],[STATUS]]</f>
        <v>OK</v>
      </c>
      <c r="T353" t="str">
        <f>customer_bikes__3[[#This Row],[INSURANCE]]</f>
        <v>N</v>
      </c>
      <c r="U353">
        <f>customer_bikes__3[[#This Row],[INSURANCE_INDIVIDUAL]]</f>
        <v>0</v>
      </c>
      <c r="V353">
        <f>customer_bikes__3[[#This Row],[INSURANCE_CIVIL_RESPONSIBILITY]]</f>
        <v>0</v>
      </c>
      <c r="W353" t="str">
        <f>customer_bikes__3[[#This Row],[INSURANCE_CIVIL_RESPONSIBILITY_CONTRACT]]</f>
        <v>NULL</v>
      </c>
      <c r="X353">
        <f>customer_bikes__3[[#This Row],[BIKE_PRICE]]</f>
        <v>273.60000000000002</v>
      </c>
      <c r="Y353" t="str">
        <f>customer_bikes__3[[#This Row],[BIKE_BUYING_DATE]]</f>
        <v>2020-01-09</v>
      </c>
      <c r="Z353">
        <f>customer_bikes__3[[#This Row],[BILLING_GROUP]]</f>
        <v>1</v>
      </c>
      <c r="AA353" t="str">
        <f>customer_bikes__3[[#This Row],[GPS_ID]]</f>
        <v>NULL</v>
      </c>
      <c r="AB353" t="str">
        <f>customer_bikes__3[[#This Row],[LOCALISATION]]</f>
        <v>NULL</v>
      </c>
      <c r="AC353" t="str">
        <f>customer_bikes__3[[#This Row],[COMMENT_BILLING]]</f>
        <v>NULL</v>
      </c>
      <c r="AD353" t="str">
        <f>customer_bikes__3[[#This Row],[ADDRESS]]</f>
        <v>NULL</v>
      </c>
      <c r="AE353" t="str">
        <f>customer_bikes__3[[#This Row],[DISPLAY_GROUP]]</f>
        <v>1generic</v>
      </c>
      <c r="AG353">
        <f>customer_bikes__3[[#This Row],[TYPE]]</f>
        <v>191</v>
      </c>
      <c r="AH353">
        <f>customer_bikes__3[[#This Row],[ID_1]]</f>
        <v>42</v>
      </c>
      <c r="AI353" s="2">
        <f>customer_bikes__3[[#This Row],[HEU_MAJ]]</f>
        <v>44198.560729166667</v>
      </c>
      <c r="AJ353" s="2">
        <f>customer_bikes__3[[#This Row],[HEU_MAJ]]</f>
        <v>44198.560729166667</v>
      </c>
    </row>
    <row r="354" spans="1:36" x14ac:dyDescent="0.25">
      <c r="A354">
        <f>customer_bikes__3[[#This Row],[ID]]</f>
        <v>208</v>
      </c>
      <c r="B354" t="str">
        <f>customer_bikes__3[[#This Row],[FRAME_NUMBER]]</f>
        <v>Fedasil-004</v>
      </c>
      <c r="C354" t="str">
        <f>customer_bikes__3[[#This Row],[SIZE]]</f>
        <v>M</v>
      </c>
      <c r="D354" t="str">
        <f>customer_bikes__3[[#This Row],[COLOR]]</f>
        <v>NULL</v>
      </c>
      <c r="E354" t="str">
        <f>customer_bikes__3[[#This Row],[CONTRACT_TYPE]]</f>
        <v>selling</v>
      </c>
      <c r="F354" t="str">
        <f>customer_bikes__3[[#This Row],[CONTRACT_START]]</f>
        <v>2020-08-31</v>
      </c>
      <c r="G354" t="str">
        <f>customer_bikes__3[[#This Row],[CONTRACT_END]]</f>
        <v>NULL</v>
      </c>
      <c r="H354" t="str">
        <f>customer_bikes__3[[#This Row],[ESTIMATED_DELIVERY_DATE]]</f>
        <v>2020-07-20</v>
      </c>
      <c r="I354" t="str">
        <f>customer_bikes__3[[#This Row],[DELIVERY_DATE]]</f>
        <v>2020-07-20</v>
      </c>
      <c r="J354" t="str">
        <f>customer_bikes__3[[#This Row],[SELLING_DATE]]</f>
        <v>2020-08-31</v>
      </c>
      <c r="K354" t="str">
        <f>customer_bikes__3[[#This Row],[MODEL]]</f>
        <v>ML4</v>
      </c>
      <c r="L354" t="str">
        <f>customer_bikes__3[[#This Row],[FRAME_REFERENCE]]</f>
        <v>-</v>
      </c>
      <c r="M354" t="str">
        <f>customer_bikes__3[[#This Row],[BIKE_KEY_REFERENCE]]</f>
        <v>NULL</v>
      </c>
      <c r="N354" t="str">
        <f>customer_bikes__3[[#This Row],[LOCKER_REFERENCE]]</f>
        <v>NULL</v>
      </c>
      <c r="O354" t="str">
        <f>customer_bikes__3[[#This Row],[PLATE_NUMBER]]</f>
        <v>NULL</v>
      </c>
      <c r="P354" t="str">
        <f>customer_bikes__3[[#This Row],[BILLING_TYPE]]</f>
        <v>paid</v>
      </c>
      <c r="Q354" t="str">
        <f>customer_bikes__3[[#This Row],[LEASING_PRICE]]</f>
        <v>NULL</v>
      </c>
      <c r="R354">
        <f>customer_bikes__3[[#This Row],[SOLD_PRICE]]</f>
        <v>537.15</v>
      </c>
      <c r="S354" t="str">
        <f>customer_bikes__3[[#This Row],[STATUS]]</f>
        <v>OK</v>
      </c>
      <c r="T354" t="str">
        <f>customer_bikes__3[[#This Row],[INSURANCE]]</f>
        <v>N</v>
      </c>
      <c r="U354">
        <f>customer_bikes__3[[#This Row],[INSURANCE_INDIVIDUAL]]</f>
        <v>0</v>
      </c>
      <c r="V354">
        <f>customer_bikes__3[[#This Row],[INSURANCE_CIVIL_RESPONSIBILITY]]</f>
        <v>0</v>
      </c>
      <c r="W354" t="str">
        <f>customer_bikes__3[[#This Row],[INSURANCE_CIVIL_RESPONSIBILITY_CONTRACT]]</f>
        <v>NULL</v>
      </c>
      <c r="X354">
        <f>customer_bikes__3[[#This Row],[BIKE_PRICE]]</f>
        <v>273.60000000000002</v>
      </c>
      <c r="Y354" t="str">
        <f>customer_bikes__3[[#This Row],[BIKE_BUYING_DATE]]</f>
        <v>2020-01-09</v>
      </c>
      <c r="Z354">
        <f>customer_bikes__3[[#This Row],[BILLING_GROUP]]</f>
        <v>1</v>
      </c>
      <c r="AA354" t="str">
        <f>customer_bikes__3[[#This Row],[GPS_ID]]</f>
        <v>NULL</v>
      </c>
      <c r="AB354" t="str">
        <f>customer_bikes__3[[#This Row],[LOCALISATION]]</f>
        <v>NULL</v>
      </c>
      <c r="AC354" t="str">
        <f>customer_bikes__3[[#This Row],[COMMENT_BILLING]]</f>
        <v>NULL</v>
      </c>
      <c r="AD354" t="str">
        <f>customer_bikes__3[[#This Row],[ADDRESS]]</f>
        <v>NULL</v>
      </c>
      <c r="AE354" t="str">
        <f>customer_bikes__3[[#This Row],[DISPLAY_GROUP]]</f>
        <v>1generic</v>
      </c>
      <c r="AG354">
        <f>customer_bikes__3[[#This Row],[TYPE]]</f>
        <v>191</v>
      </c>
      <c r="AH354">
        <f>customer_bikes__3[[#This Row],[ID_1]]</f>
        <v>42</v>
      </c>
      <c r="AI354" s="2">
        <f>customer_bikes__3[[#This Row],[HEU_MAJ]]</f>
        <v>44198.56082175926</v>
      </c>
      <c r="AJ354" s="2">
        <f>customer_bikes__3[[#This Row],[HEU_MAJ]]</f>
        <v>44198.56082175926</v>
      </c>
    </row>
    <row r="355" spans="1:36" x14ac:dyDescent="0.25">
      <c r="A355">
        <f>customer_bikes__3[[#This Row],[ID]]</f>
        <v>209</v>
      </c>
      <c r="B355" t="str">
        <f>customer_bikes__3[[#This Row],[FRAME_NUMBER]]</f>
        <v>Fedasil-005</v>
      </c>
      <c r="C355" t="str">
        <f>customer_bikes__3[[#This Row],[SIZE]]</f>
        <v>M</v>
      </c>
      <c r="D355" t="str">
        <f>customer_bikes__3[[#This Row],[COLOR]]</f>
        <v>NULL</v>
      </c>
      <c r="E355" t="str">
        <f>customer_bikes__3[[#This Row],[CONTRACT_TYPE]]</f>
        <v>selling</v>
      </c>
      <c r="F355" t="str">
        <f>customer_bikes__3[[#This Row],[CONTRACT_START]]</f>
        <v>2020-08-31</v>
      </c>
      <c r="G355" t="str">
        <f>customer_bikes__3[[#This Row],[CONTRACT_END]]</f>
        <v>NULL</v>
      </c>
      <c r="H355" t="str">
        <f>customer_bikes__3[[#This Row],[ESTIMATED_DELIVERY_DATE]]</f>
        <v>2020-07-20</v>
      </c>
      <c r="I355" t="str">
        <f>customer_bikes__3[[#This Row],[DELIVERY_DATE]]</f>
        <v>2020-07-20</v>
      </c>
      <c r="J355" t="str">
        <f>customer_bikes__3[[#This Row],[SELLING_DATE]]</f>
        <v>2020-08-31</v>
      </c>
      <c r="K355" t="str">
        <f>customer_bikes__3[[#This Row],[MODEL]]</f>
        <v>ML4</v>
      </c>
      <c r="L355" t="str">
        <f>customer_bikes__3[[#This Row],[FRAME_REFERENCE]]</f>
        <v>-</v>
      </c>
      <c r="M355" t="str">
        <f>customer_bikes__3[[#This Row],[BIKE_KEY_REFERENCE]]</f>
        <v>NULL</v>
      </c>
      <c r="N355" t="str">
        <f>customer_bikes__3[[#This Row],[LOCKER_REFERENCE]]</f>
        <v>NULL</v>
      </c>
      <c r="O355" t="str">
        <f>customer_bikes__3[[#This Row],[PLATE_NUMBER]]</f>
        <v>NULL</v>
      </c>
      <c r="P355" t="str">
        <f>customer_bikes__3[[#This Row],[BILLING_TYPE]]</f>
        <v>paid</v>
      </c>
      <c r="Q355" t="str">
        <f>customer_bikes__3[[#This Row],[LEASING_PRICE]]</f>
        <v>NULL</v>
      </c>
      <c r="R355">
        <f>customer_bikes__3[[#This Row],[SOLD_PRICE]]</f>
        <v>537.15</v>
      </c>
      <c r="S355" t="str">
        <f>customer_bikes__3[[#This Row],[STATUS]]</f>
        <v>OK</v>
      </c>
      <c r="T355" t="str">
        <f>customer_bikes__3[[#This Row],[INSURANCE]]</f>
        <v>N</v>
      </c>
      <c r="U355">
        <f>customer_bikes__3[[#This Row],[INSURANCE_INDIVIDUAL]]</f>
        <v>0</v>
      </c>
      <c r="V355">
        <f>customer_bikes__3[[#This Row],[INSURANCE_CIVIL_RESPONSIBILITY]]</f>
        <v>0</v>
      </c>
      <c r="W355" t="str">
        <f>customer_bikes__3[[#This Row],[INSURANCE_CIVIL_RESPONSIBILITY_CONTRACT]]</f>
        <v>NULL</v>
      </c>
      <c r="X355">
        <f>customer_bikes__3[[#This Row],[BIKE_PRICE]]</f>
        <v>273.60000000000002</v>
      </c>
      <c r="Y355" t="str">
        <f>customer_bikes__3[[#This Row],[BIKE_BUYING_DATE]]</f>
        <v>2020-01-09</v>
      </c>
      <c r="Z355">
        <f>customer_bikes__3[[#This Row],[BILLING_GROUP]]</f>
        <v>1</v>
      </c>
      <c r="AA355" t="str">
        <f>customer_bikes__3[[#This Row],[GPS_ID]]</f>
        <v>NULL</v>
      </c>
      <c r="AB355" t="str">
        <f>customer_bikes__3[[#This Row],[LOCALISATION]]</f>
        <v>NULL</v>
      </c>
      <c r="AC355" t="str">
        <f>customer_bikes__3[[#This Row],[COMMENT_BILLING]]</f>
        <v>NULL</v>
      </c>
      <c r="AD355" t="str">
        <f>customer_bikes__3[[#This Row],[ADDRESS]]</f>
        <v>NULL</v>
      </c>
      <c r="AE355" t="str">
        <f>customer_bikes__3[[#This Row],[DISPLAY_GROUP]]</f>
        <v>1generic</v>
      </c>
      <c r="AG355">
        <f>customer_bikes__3[[#This Row],[TYPE]]</f>
        <v>191</v>
      </c>
      <c r="AH355">
        <f>customer_bikes__3[[#This Row],[ID_1]]</f>
        <v>42</v>
      </c>
      <c r="AI355" s="2">
        <f>customer_bikes__3[[#This Row],[HEU_MAJ]]</f>
        <v>44198.560925925929</v>
      </c>
      <c r="AJ355" s="2">
        <f>customer_bikes__3[[#This Row],[HEU_MAJ]]</f>
        <v>44198.560925925929</v>
      </c>
    </row>
    <row r="356" spans="1:36" x14ac:dyDescent="0.25">
      <c r="A356">
        <f>customer_bikes__3[[#This Row],[ID]]</f>
        <v>210</v>
      </c>
      <c r="B356" t="str">
        <f>customer_bikes__3[[#This Row],[FRAME_NUMBER]]</f>
        <v>Fedasil-006</v>
      </c>
      <c r="C356" t="str">
        <f>customer_bikes__3[[#This Row],[SIZE]]</f>
        <v>M</v>
      </c>
      <c r="D356" t="str">
        <f>customer_bikes__3[[#This Row],[COLOR]]</f>
        <v>NULL</v>
      </c>
      <c r="E356" t="str">
        <f>customer_bikes__3[[#This Row],[CONTRACT_TYPE]]</f>
        <v>selling</v>
      </c>
      <c r="F356" t="str">
        <f>customer_bikes__3[[#This Row],[CONTRACT_START]]</f>
        <v>2020-08-31</v>
      </c>
      <c r="G356" t="str">
        <f>customer_bikes__3[[#This Row],[CONTRACT_END]]</f>
        <v>NULL</v>
      </c>
      <c r="H356" t="str">
        <f>customer_bikes__3[[#This Row],[ESTIMATED_DELIVERY_DATE]]</f>
        <v>2020-07-20</v>
      </c>
      <c r="I356" t="str">
        <f>customer_bikes__3[[#This Row],[DELIVERY_DATE]]</f>
        <v>2020-07-20</v>
      </c>
      <c r="J356" t="str">
        <f>customer_bikes__3[[#This Row],[SELLING_DATE]]</f>
        <v>2020-08-31</v>
      </c>
      <c r="K356" t="str">
        <f>customer_bikes__3[[#This Row],[MODEL]]</f>
        <v>ML4</v>
      </c>
      <c r="L356" t="str">
        <f>customer_bikes__3[[#This Row],[FRAME_REFERENCE]]</f>
        <v>-</v>
      </c>
      <c r="M356" t="str">
        <f>customer_bikes__3[[#This Row],[BIKE_KEY_REFERENCE]]</f>
        <v>NULL</v>
      </c>
      <c r="N356" t="str">
        <f>customer_bikes__3[[#This Row],[LOCKER_REFERENCE]]</f>
        <v>NULL</v>
      </c>
      <c r="O356" t="str">
        <f>customer_bikes__3[[#This Row],[PLATE_NUMBER]]</f>
        <v>NULL</v>
      </c>
      <c r="P356" t="str">
        <f>customer_bikes__3[[#This Row],[BILLING_TYPE]]</f>
        <v>paid</v>
      </c>
      <c r="Q356" t="str">
        <f>customer_bikes__3[[#This Row],[LEASING_PRICE]]</f>
        <v>NULL</v>
      </c>
      <c r="R356">
        <f>customer_bikes__3[[#This Row],[SOLD_PRICE]]</f>
        <v>537.15</v>
      </c>
      <c r="S356" t="str">
        <f>customer_bikes__3[[#This Row],[STATUS]]</f>
        <v>OK</v>
      </c>
      <c r="T356" t="str">
        <f>customer_bikes__3[[#This Row],[INSURANCE]]</f>
        <v>N</v>
      </c>
      <c r="U356">
        <f>customer_bikes__3[[#This Row],[INSURANCE_INDIVIDUAL]]</f>
        <v>0</v>
      </c>
      <c r="V356">
        <f>customer_bikes__3[[#This Row],[INSURANCE_CIVIL_RESPONSIBILITY]]</f>
        <v>0</v>
      </c>
      <c r="W356" t="str">
        <f>customer_bikes__3[[#This Row],[INSURANCE_CIVIL_RESPONSIBILITY_CONTRACT]]</f>
        <v>NULL</v>
      </c>
      <c r="X356">
        <f>customer_bikes__3[[#This Row],[BIKE_PRICE]]</f>
        <v>273.60000000000002</v>
      </c>
      <c r="Y356" t="str">
        <f>customer_bikes__3[[#This Row],[BIKE_BUYING_DATE]]</f>
        <v>2020-01-09</v>
      </c>
      <c r="Z356">
        <f>customer_bikes__3[[#This Row],[BILLING_GROUP]]</f>
        <v>1</v>
      </c>
      <c r="AA356" t="str">
        <f>customer_bikes__3[[#This Row],[GPS_ID]]</f>
        <v>NULL</v>
      </c>
      <c r="AB356" t="str">
        <f>customer_bikes__3[[#This Row],[LOCALISATION]]</f>
        <v>NULL</v>
      </c>
      <c r="AC356" t="str">
        <f>customer_bikes__3[[#This Row],[COMMENT_BILLING]]</f>
        <v>NULL</v>
      </c>
      <c r="AD356" t="str">
        <f>customer_bikes__3[[#This Row],[ADDRESS]]</f>
        <v>NULL</v>
      </c>
      <c r="AE356" t="str">
        <f>customer_bikes__3[[#This Row],[DISPLAY_GROUP]]</f>
        <v>1generic</v>
      </c>
      <c r="AG356">
        <f>customer_bikes__3[[#This Row],[TYPE]]</f>
        <v>191</v>
      </c>
      <c r="AH356">
        <f>customer_bikes__3[[#This Row],[ID_1]]</f>
        <v>42</v>
      </c>
      <c r="AI356" s="2">
        <f>customer_bikes__3[[#This Row],[HEU_MAJ]]</f>
        <v>44198.561064814814</v>
      </c>
      <c r="AJ356" s="2">
        <f>customer_bikes__3[[#This Row],[HEU_MAJ]]</f>
        <v>44198.561064814814</v>
      </c>
    </row>
    <row r="357" spans="1:36" x14ac:dyDescent="0.25">
      <c r="A357">
        <f>customer_bikes__3[[#This Row],[ID]]</f>
        <v>679</v>
      </c>
      <c r="B357" t="str">
        <f>customer_bikes__3[[#This Row],[FRAME_NUMBER]]</f>
        <v>Fedasil-007</v>
      </c>
      <c r="C357" t="str">
        <f>customer_bikes__3[[#This Row],[SIZE]]</f>
        <v>L</v>
      </c>
      <c r="D357" t="str">
        <f>customer_bikes__3[[#This Row],[COLOR]]</f>
        <v>NULL</v>
      </c>
      <c r="E357" t="str">
        <f>customer_bikes__3[[#This Row],[CONTRACT_TYPE]]</f>
        <v>selling</v>
      </c>
      <c r="F357" t="str">
        <f>customer_bikes__3[[#This Row],[CONTRACT_START]]</f>
        <v>2020-08-31</v>
      </c>
      <c r="G357" t="str">
        <f>customer_bikes__3[[#This Row],[CONTRACT_END]]</f>
        <v>NULL</v>
      </c>
      <c r="H357" t="str">
        <f>customer_bikes__3[[#This Row],[ESTIMATED_DELIVERY_DATE]]</f>
        <v>2020-07-20</v>
      </c>
      <c r="I357" t="str">
        <f>customer_bikes__3[[#This Row],[DELIVERY_DATE]]</f>
        <v>2020-07-20</v>
      </c>
      <c r="J357" t="str">
        <f>customer_bikes__3[[#This Row],[SELLING_DATE]]</f>
        <v>2020-08-31</v>
      </c>
      <c r="K357" t="str">
        <f>customer_bikes__3[[#This Row],[MODEL]]</f>
        <v>ML4</v>
      </c>
      <c r="L357" t="str">
        <f>customer_bikes__3[[#This Row],[FRAME_REFERENCE]]</f>
        <v>-</v>
      </c>
      <c r="M357" t="str">
        <f>customer_bikes__3[[#This Row],[BIKE_KEY_REFERENCE]]</f>
        <v>NULL</v>
      </c>
      <c r="N357" t="str">
        <f>customer_bikes__3[[#This Row],[LOCKER_REFERENCE]]</f>
        <v>NULL</v>
      </c>
      <c r="O357" t="str">
        <f>customer_bikes__3[[#This Row],[PLATE_NUMBER]]</f>
        <v>NULL</v>
      </c>
      <c r="P357" t="str">
        <f>customer_bikes__3[[#This Row],[BILLING_TYPE]]</f>
        <v>paid</v>
      </c>
      <c r="Q357" t="str">
        <f>customer_bikes__3[[#This Row],[LEASING_PRICE]]</f>
        <v>NULL</v>
      </c>
      <c r="R357">
        <f>customer_bikes__3[[#This Row],[SOLD_PRICE]]</f>
        <v>537.15</v>
      </c>
      <c r="S357" t="str">
        <f>customer_bikes__3[[#This Row],[STATUS]]</f>
        <v>OK</v>
      </c>
      <c r="T357" t="str">
        <f>customer_bikes__3[[#This Row],[INSURANCE]]</f>
        <v>N</v>
      </c>
      <c r="U357">
        <f>customer_bikes__3[[#This Row],[INSURANCE_INDIVIDUAL]]</f>
        <v>0</v>
      </c>
      <c r="V357">
        <f>customer_bikes__3[[#This Row],[INSURANCE_CIVIL_RESPONSIBILITY]]</f>
        <v>0</v>
      </c>
      <c r="W357" t="str">
        <f>customer_bikes__3[[#This Row],[INSURANCE_CIVIL_RESPONSIBILITY_CONTRACT]]</f>
        <v>NULL</v>
      </c>
      <c r="X357">
        <f>customer_bikes__3[[#This Row],[BIKE_PRICE]]</f>
        <v>273.60000000000002</v>
      </c>
      <c r="Y357" t="str">
        <f>customer_bikes__3[[#This Row],[BIKE_BUYING_DATE]]</f>
        <v>2020-01-09</v>
      </c>
      <c r="Z357">
        <f>customer_bikes__3[[#This Row],[BILLING_GROUP]]</f>
        <v>1</v>
      </c>
      <c r="AA357" t="str">
        <f>customer_bikes__3[[#This Row],[GPS_ID]]</f>
        <v>NULL</v>
      </c>
      <c r="AB357" t="str">
        <f>customer_bikes__3[[#This Row],[LOCALISATION]]</f>
        <v>NULL</v>
      </c>
      <c r="AC357" t="str">
        <f>customer_bikes__3[[#This Row],[COMMENT_BILLING]]</f>
        <v>NULL</v>
      </c>
      <c r="AD357" t="str">
        <f>customer_bikes__3[[#This Row],[ADDRESS]]</f>
        <v>NULL</v>
      </c>
      <c r="AE357" t="str">
        <f>customer_bikes__3[[#This Row],[DISPLAY_GROUP]]</f>
        <v>1generic</v>
      </c>
      <c r="AG357">
        <f>customer_bikes__3[[#This Row],[TYPE]]</f>
        <v>191</v>
      </c>
      <c r="AH357">
        <f>customer_bikes__3[[#This Row],[ID_1]]</f>
        <v>42</v>
      </c>
      <c r="AI357" s="2">
        <f>customer_bikes__3[[#This Row],[HEU_MAJ]]</f>
        <v>44198.56046296296</v>
      </c>
      <c r="AJ357" s="2">
        <f>customer_bikes__3[[#This Row],[HEU_MAJ]]</f>
        <v>44198.56046296296</v>
      </c>
    </row>
    <row r="358" spans="1:36" x14ac:dyDescent="0.25">
      <c r="A358">
        <f>customer_bikes__3[[#This Row],[ID]]</f>
        <v>680</v>
      </c>
      <c r="B358" t="str">
        <f>customer_bikes__3[[#This Row],[FRAME_NUMBER]]</f>
        <v>Fedasil-008</v>
      </c>
      <c r="C358" t="str">
        <f>customer_bikes__3[[#This Row],[SIZE]]</f>
        <v>L</v>
      </c>
      <c r="D358" t="str">
        <f>customer_bikes__3[[#This Row],[COLOR]]</f>
        <v>NULL</v>
      </c>
      <c r="E358" t="str">
        <f>customer_bikes__3[[#This Row],[CONTRACT_TYPE]]</f>
        <v>selling</v>
      </c>
      <c r="F358" t="str">
        <f>customer_bikes__3[[#This Row],[CONTRACT_START]]</f>
        <v>2020-08-31</v>
      </c>
      <c r="G358" t="str">
        <f>customer_bikes__3[[#This Row],[CONTRACT_END]]</f>
        <v>NULL</v>
      </c>
      <c r="H358" t="str">
        <f>customer_bikes__3[[#This Row],[ESTIMATED_DELIVERY_DATE]]</f>
        <v>2020-07-20</v>
      </c>
      <c r="I358" t="str">
        <f>customer_bikes__3[[#This Row],[DELIVERY_DATE]]</f>
        <v>2020-07-20</v>
      </c>
      <c r="J358" t="str">
        <f>customer_bikes__3[[#This Row],[SELLING_DATE]]</f>
        <v>2020-08-31</v>
      </c>
      <c r="K358" t="str">
        <f>customer_bikes__3[[#This Row],[MODEL]]</f>
        <v>ML4</v>
      </c>
      <c r="L358" t="str">
        <f>customer_bikes__3[[#This Row],[FRAME_REFERENCE]]</f>
        <v>-</v>
      </c>
      <c r="M358" t="str">
        <f>customer_bikes__3[[#This Row],[BIKE_KEY_REFERENCE]]</f>
        <v>NULL</v>
      </c>
      <c r="N358" t="str">
        <f>customer_bikes__3[[#This Row],[LOCKER_REFERENCE]]</f>
        <v>NULL</v>
      </c>
      <c r="O358" t="str">
        <f>customer_bikes__3[[#This Row],[PLATE_NUMBER]]</f>
        <v>NULL</v>
      </c>
      <c r="P358" t="str">
        <f>customer_bikes__3[[#This Row],[BILLING_TYPE]]</f>
        <v>paid</v>
      </c>
      <c r="Q358" t="str">
        <f>customer_bikes__3[[#This Row],[LEASING_PRICE]]</f>
        <v>NULL</v>
      </c>
      <c r="R358">
        <f>customer_bikes__3[[#This Row],[SOLD_PRICE]]</f>
        <v>537.15</v>
      </c>
      <c r="S358" t="str">
        <f>customer_bikes__3[[#This Row],[STATUS]]</f>
        <v>OK</v>
      </c>
      <c r="T358" t="str">
        <f>customer_bikes__3[[#This Row],[INSURANCE]]</f>
        <v>N</v>
      </c>
      <c r="U358">
        <f>customer_bikes__3[[#This Row],[INSURANCE_INDIVIDUAL]]</f>
        <v>0</v>
      </c>
      <c r="V358">
        <f>customer_bikes__3[[#This Row],[INSURANCE_CIVIL_RESPONSIBILITY]]</f>
        <v>0</v>
      </c>
      <c r="W358" t="str">
        <f>customer_bikes__3[[#This Row],[INSURANCE_CIVIL_RESPONSIBILITY_CONTRACT]]</f>
        <v>NULL</v>
      </c>
      <c r="X358">
        <f>customer_bikes__3[[#This Row],[BIKE_PRICE]]</f>
        <v>273.60000000000002</v>
      </c>
      <c r="Y358" t="str">
        <f>customer_bikes__3[[#This Row],[BIKE_BUYING_DATE]]</f>
        <v>2020-01-09</v>
      </c>
      <c r="Z358">
        <f>customer_bikes__3[[#This Row],[BILLING_GROUP]]</f>
        <v>1</v>
      </c>
      <c r="AA358" t="str">
        <f>customer_bikes__3[[#This Row],[GPS_ID]]</f>
        <v>NULL</v>
      </c>
      <c r="AB358" t="str">
        <f>customer_bikes__3[[#This Row],[LOCALISATION]]</f>
        <v>NULL</v>
      </c>
      <c r="AC358" t="str">
        <f>customer_bikes__3[[#This Row],[COMMENT_BILLING]]</f>
        <v>NULL</v>
      </c>
      <c r="AD358" t="str">
        <f>customer_bikes__3[[#This Row],[ADDRESS]]</f>
        <v>NULL</v>
      </c>
      <c r="AE358" t="str">
        <f>customer_bikes__3[[#This Row],[DISPLAY_GROUP]]</f>
        <v>1generic</v>
      </c>
      <c r="AG358">
        <f>customer_bikes__3[[#This Row],[TYPE]]</f>
        <v>191</v>
      </c>
      <c r="AH358">
        <f>customer_bikes__3[[#This Row],[ID_1]]</f>
        <v>42</v>
      </c>
      <c r="AI358" s="2">
        <f>customer_bikes__3[[#This Row],[HEU_MAJ]]</f>
        <v>44198.56046296296</v>
      </c>
      <c r="AJ358" s="2">
        <f>customer_bikes__3[[#This Row],[HEU_MAJ]]</f>
        <v>44198.56046296296</v>
      </c>
    </row>
    <row r="359" spans="1:36" x14ac:dyDescent="0.25">
      <c r="A359">
        <f>customer_bikes__3[[#This Row],[ID]]</f>
        <v>272</v>
      </c>
      <c r="B359" t="str">
        <f>customer_bikes__3[[#This Row],[FRAME_NUMBER]]</f>
        <v>FG-001</v>
      </c>
      <c r="C359" t="str">
        <f>customer_bikes__3[[#This Row],[SIZE]]</f>
        <v>M</v>
      </c>
      <c r="D359" t="str">
        <f>customer_bikes__3[[#This Row],[COLOR]]</f>
        <v/>
      </c>
      <c r="E359" t="str">
        <f>customer_bikes__3[[#This Row],[CONTRACT_TYPE]]</f>
        <v>selling</v>
      </c>
      <c r="F359" t="str">
        <f>customer_bikes__3[[#This Row],[CONTRACT_START]]</f>
        <v>2021-04-16</v>
      </c>
      <c r="G359" t="str">
        <f>customer_bikes__3[[#This Row],[CONTRACT_END]]</f>
        <v>NULL</v>
      </c>
      <c r="H359" t="str">
        <f>customer_bikes__3[[#This Row],[ESTIMATED_DELIVERY_DATE]]</f>
        <v>2020-07-20</v>
      </c>
      <c r="I359" t="str">
        <f>customer_bikes__3[[#This Row],[DELIVERY_DATE]]</f>
        <v>2020-07-20</v>
      </c>
      <c r="J359" t="str">
        <f>customer_bikes__3[[#This Row],[SELLING_DATE]]</f>
        <v>2021-04-16</v>
      </c>
      <c r="K359" t="str">
        <f>customer_bikes__3[[#This Row],[MODEL]]</f>
        <v>Cairon T 200 SE 500</v>
      </c>
      <c r="L359" t="str">
        <f>customer_bikes__3[[#This Row],[FRAME_REFERENCE]]</f>
        <v>TBC</v>
      </c>
      <c r="M359" t="str">
        <f>customer_bikes__3[[#This Row],[BIKE_KEY_REFERENCE]]</f>
        <v/>
      </c>
      <c r="N359" t="str">
        <f>customer_bikes__3[[#This Row],[LOCKER_REFERENCE]]</f>
        <v>ML309941</v>
      </c>
      <c r="O359" t="str">
        <f>customer_bikes__3[[#This Row],[PLATE_NUMBER]]</f>
        <v/>
      </c>
      <c r="P359" t="str">
        <f>customer_bikes__3[[#This Row],[BILLING_TYPE]]</f>
        <v>paid</v>
      </c>
      <c r="Q359" t="str">
        <f>customer_bikes__3[[#This Row],[LEASING_PRICE]]</f>
        <v>0</v>
      </c>
      <c r="R359">
        <f>customer_bikes__3[[#This Row],[SOLD_PRICE]]</f>
        <v>1983.47</v>
      </c>
      <c r="S359" t="str">
        <f>customer_bikes__3[[#This Row],[STATUS]]</f>
        <v>OK</v>
      </c>
      <c r="T359" t="str">
        <f>customer_bikes__3[[#This Row],[INSURANCE]]</f>
        <v>N</v>
      </c>
      <c r="U359">
        <f>customer_bikes__3[[#This Row],[INSURANCE_INDIVIDUAL]]</f>
        <v>0</v>
      </c>
      <c r="V359">
        <f>customer_bikes__3[[#This Row],[INSURANCE_CIVIL_RESPONSIBILITY]]</f>
        <v>0</v>
      </c>
      <c r="W359" t="str">
        <f>customer_bikes__3[[#This Row],[INSURANCE_CIVIL_RESPONSIBILITY_CONTRACT]]</f>
        <v>NULL</v>
      </c>
      <c r="X359">
        <f>customer_bikes__3[[#This Row],[BIKE_PRICE]]</f>
        <v>1470.95</v>
      </c>
      <c r="Y359" t="str">
        <f>customer_bikes__3[[#This Row],[BIKE_BUYING_DATE]]</f>
        <v>2019-10-08</v>
      </c>
      <c r="Z359">
        <f>customer_bikes__3[[#This Row],[BILLING_GROUP]]</f>
        <v>1</v>
      </c>
      <c r="AA359" t="str">
        <f>customer_bikes__3[[#This Row],[GPS_ID]]</f>
        <v/>
      </c>
      <c r="AB359" t="str">
        <f>customer_bikes__3[[#This Row],[LOCALISATION]]</f>
        <v>NULL</v>
      </c>
      <c r="AC359" t="str">
        <f>customer_bikes__3[[#This Row],[COMMENT_BILLING]]</f>
        <v>NULL</v>
      </c>
      <c r="AD359" t="str">
        <f>customer_bikes__3[[#This Row],[ADDRESS]]</f>
        <v>NULL</v>
      </c>
      <c r="AE359" t="str">
        <f>customer_bikes__3[[#This Row],[DISPLAY_GROUP]]</f>
        <v>1generic</v>
      </c>
      <c r="AG359">
        <f>customer_bikes__3[[#This Row],[TYPE]]</f>
        <v>63</v>
      </c>
      <c r="AH359">
        <f>customer_bikes__3[[#This Row],[ID_1]]</f>
        <v>357</v>
      </c>
      <c r="AI359" s="2">
        <f>customer_bikes__3[[#This Row],[HEU_MAJ]]</f>
        <v>44515.768796296295</v>
      </c>
      <c r="AJ359" s="2">
        <f>customer_bikes__3[[#This Row],[HEU_MAJ]]</f>
        <v>44515.768796296295</v>
      </c>
    </row>
    <row r="360" spans="1:36" x14ac:dyDescent="0.25">
      <c r="A360">
        <f>customer_bikes__3[[#This Row],[ID]]</f>
        <v>587</v>
      </c>
      <c r="B360" t="str">
        <f>customer_bikes__3[[#This Row],[FRAME_NUMBER]]</f>
        <v>FUN-001</v>
      </c>
      <c r="C360" t="str">
        <f>customer_bikes__3[[#This Row],[SIZE]]</f>
        <v>M</v>
      </c>
      <c r="D360" t="str">
        <f>customer_bikes__3[[#This Row],[COLOR]]</f>
        <v>Rouge</v>
      </c>
      <c r="E360" t="str">
        <f>customer_bikes__3[[#This Row],[CONTRACT_TYPE]]</f>
        <v>selling</v>
      </c>
      <c r="F360" t="str">
        <f>customer_bikes__3[[#This Row],[CONTRACT_START]]</f>
        <v>NULL</v>
      </c>
      <c r="G360" t="str">
        <f>customer_bikes__3[[#This Row],[CONTRACT_END]]</f>
        <v>NULL</v>
      </c>
      <c r="H360" t="str">
        <f>customer_bikes__3[[#This Row],[ESTIMATED_DELIVERY_DATE]]</f>
        <v>2021-05-07</v>
      </c>
      <c r="I360" t="str">
        <f>customer_bikes__3[[#This Row],[DELIVERY_DATE]]</f>
        <v>2021-05-05</v>
      </c>
      <c r="J360" t="str">
        <f>customer_bikes__3[[#This Row],[SELLING_DATE]]</f>
        <v>2021-05-11</v>
      </c>
      <c r="K360" t="str">
        <f>customer_bikes__3[[#This Row],[MODEL]]</f>
        <v>Cairon C 227</v>
      </c>
      <c r="L360" t="str">
        <f>customer_bikes__3[[#This Row],[FRAME_REFERENCE]]</f>
        <v>CCR21000017160</v>
      </c>
      <c r="M360" t="str">
        <f>customer_bikes__3[[#This Row],[BIKE_KEY_REFERENCE]]</f>
        <v>NULL</v>
      </c>
      <c r="N360" t="str">
        <f>customer_bikes__3[[#This Row],[LOCKER_REFERENCE]]</f>
        <v>-</v>
      </c>
      <c r="O360" t="str">
        <f>customer_bikes__3[[#This Row],[PLATE_NUMBER]]</f>
        <v>NULL</v>
      </c>
      <c r="P360" t="str">
        <f>customer_bikes__3[[#This Row],[BILLING_TYPE]]</f>
        <v>monthly</v>
      </c>
      <c r="Q360" t="str">
        <f>customer_bikes__3[[#This Row],[LEASING_PRICE]]</f>
        <v>0</v>
      </c>
      <c r="R360">
        <f>customer_bikes__3[[#This Row],[SOLD_PRICE]]</f>
        <v>1756.16</v>
      </c>
      <c r="S360" t="str">
        <f>customer_bikes__3[[#This Row],[STATUS]]</f>
        <v>OK</v>
      </c>
      <c r="T360" t="str">
        <f>customer_bikes__3[[#This Row],[INSURANCE]]</f>
        <v>N</v>
      </c>
      <c r="U360">
        <f>customer_bikes__3[[#This Row],[INSURANCE_INDIVIDUAL]]</f>
        <v>0</v>
      </c>
      <c r="V360">
        <f>customer_bikes__3[[#This Row],[INSURANCE_CIVIL_RESPONSIBILITY]]</f>
        <v>0</v>
      </c>
      <c r="W360" t="str">
        <f>customer_bikes__3[[#This Row],[INSURANCE_CIVIL_RESPONSIBILITY_CONTRACT]]</f>
        <v>NULL</v>
      </c>
      <c r="X360">
        <f>customer_bikes__3[[#This Row],[BIKE_PRICE]]</f>
        <v>1443.32</v>
      </c>
      <c r="Y360" t="str">
        <f>customer_bikes__3[[#This Row],[BIKE_BUYING_DATE]]</f>
        <v>2021-01-26</v>
      </c>
      <c r="Z360">
        <f>customer_bikes__3[[#This Row],[BILLING_GROUP]]</f>
        <v>1</v>
      </c>
      <c r="AA360" t="str">
        <f>customer_bikes__3[[#This Row],[GPS_ID]]</f>
        <v>-</v>
      </c>
      <c r="AB360" t="str">
        <f>customer_bikes__3[[#This Row],[LOCALISATION]]</f>
        <v>NULL</v>
      </c>
      <c r="AC360" t="str">
        <f>customer_bikes__3[[#This Row],[COMMENT_BILLING]]</f>
        <v>NULL</v>
      </c>
      <c r="AD360" t="str">
        <f>customer_bikes__3[[#This Row],[ADDRESS]]</f>
        <v>KAMEO Bikes</v>
      </c>
      <c r="AE360" t="str">
        <f>customer_bikes__3[[#This Row],[DISPLAY_GROUP]]</f>
        <v>1generic</v>
      </c>
      <c r="AG360">
        <f>customer_bikes__3[[#This Row],[TYPE]]</f>
        <v>289</v>
      </c>
      <c r="AH360">
        <f>customer_bikes__3[[#This Row],[ID_1]]</f>
        <v>341</v>
      </c>
      <c r="AI360" s="2">
        <f>customer_bikes__3[[#This Row],[HEU_MAJ]]</f>
        <v>44327.627372685187</v>
      </c>
      <c r="AJ360" s="2">
        <f>customer_bikes__3[[#This Row],[HEU_MAJ]]</f>
        <v>44327.627372685187</v>
      </c>
    </row>
    <row r="361" spans="1:36" x14ac:dyDescent="0.25">
      <c r="A361">
        <f>customer_bikes__3[[#This Row],[ID]]</f>
        <v>659</v>
      </c>
      <c r="B361" t="str">
        <f>customer_bikes__3[[#This Row],[FRAME_NUMBER]]</f>
        <v>GAMING-001</v>
      </c>
      <c r="C361" t="str">
        <f>customer_bikes__3[[#This Row],[SIZE]]</f>
        <v>M</v>
      </c>
      <c r="D361" t="str">
        <f>customer_bikes__3[[#This Row],[COLOR]]</f>
        <v>Noir</v>
      </c>
      <c r="E361" t="str">
        <f>customer_bikes__3[[#This Row],[CONTRACT_TYPE]]</f>
        <v>leasing</v>
      </c>
      <c r="F361" t="str">
        <f>customer_bikes__3[[#This Row],[CONTRACT_START]]</f>
        <v>2021-12-03</v>
      </c>
      <c r="G361" t="str">
        <f>customer_bikes__3[[#This Row],[CONTRACT_END]]</f>
        <v>2024-12-03</v>
      </c>
      <c r="H361" t="str">
        <f>customer_bikes__3[[#This Row],[ESTIMATED_DELIVERY_DATE]]</f>
        <v>2021-04-30</v>
      </c>
      <c r="I361" t="str">
        <f>customer_bikes__3[[#This Row],[DELIVERY_DATE]]</f>
        <v>2021-07-27</v>
      </c>
      <c r="J361" t="str">
        <f>customer_bikes__3[[#This Row],[SELLING_DATE]]</f>
        <v>NULL</v>
      </c>
      <c r="K361" t="str">
        <f>customer_bikes__3[[#This Row],[MODEL]]</f>
        <v>Brussels-001</v>
      </c>
      <c r="L361" t="str">
        <f>customer_bikes__3[[#This Row],[FRAME_REFERENCE]]</f>
        <v>CDS20552407</v>
      </c>
      <c r="M361" t="str">
        <f>customer_bikes__3[[#This Row],[BIKE_KEY_REFERENCE]]</f>
        <v>342265</v>
      </c>
      <c r="N361" t="str">
        <f>customer_bikes__3[[#This Row],[LOCKER_REFERENCE]]</f>
        <v>-</v>
      </c>
      <c r="O361" t="str">
        <f>customer_bikes__3[[#This Row],[PLATE_NUMBER]]</f>
        <v/>
      </c>
      <c r="P361" t="str">
        <f>customer_bikes__3[[#This Row],[BILLING_TYPE]]</f>
        <v>monthly</v>
      </c>
      <c r="Q361" t="str">
        <f>customer_bikes__3[[#This Row],[LEASING_PRICE]]</f>
        <v>106</v>
      </c>
      <c r="R361">
        <f>customer_bikes__3[[#This Row],[SOLD_PRICE]]</f>
        <v>0</v>
      </c>
      <c r="S361" t="str">
        <f>customer_bikes__3[[#This Row],[STATUS]]</f>
        <v>OK</v>
      </c>
      <c r="T361" t="str">
        <f>customer_bikes__3[[#This Row],[INSURANCE]]</f>
        <v>Y</v>
      </c>
      <c r="U361">
        <f>customer_bikes__3[[#This Row],[INSURANCE_INDIVIDUAL]]</f>
        <v>0</v>
      </c>
      <c r="V361">
        <f>customer_bikes__3[[#This Row],[INSURANCE_CIVIL_RESPONSIBILITY]]</f>
        <v>0</v>
      </c>
      <c r="W361" t="str">
        <f>customer_bikes__3[[#This Row],[INSURANCE_CIVIL_RESPONSIBILITY_CONTRACT]]</f>
        <v>NULL</v>
      </c>
      <c r="X361">
        <f>customer_bikes__3[[#This Row],[BIKE_PRICE]]</f>
        <v>1650</v>
      </c>
      <c r="Y361" t="str">
        <f>customer_bikes__3[[#This Row],[BIKE_BUYING_DATE]]</f>
        <v>2020-10-01</v>
      </c>
      <c r="Z361">
        <f>customer_bikes__3[[#This Row],[BILLING_GROUP]]</f>
        <v>1</v>
      </c>
      <c r="AA361" t="str">
        <f>customer_bikes__3[[#This Row],[GPS_ID]]</f>
        <v>-</v>
      </c>
      <c r="AB361" t="str">
        <f>customer_bikes__3[[#This Row],[LOCALISATION]]</f>
        <v>NULL</v>
      </c>
      <c r="AC361" t="str">
        <f>customer_bikes__3[[#This Row],[COMMENT_BILLING]]</f>
        <v>NULL</v>
      </c>
      <c r="AD361" t="str">
        <f>customer_bikes__3[[#This Row],[ADDRESS]]</f>
        <v>NULL</v>
      </c>
      <c r="AE361" t="str">
        <f>customer_bikes__3[[#This Row],[DISPLAY_GROUP]]</f>
        <v>1generic</v>
      </c>
      <c r="AG361">
        <f>customer_bikes__3[[#This Row],[TYPE]]</f>
        <v>632</v>
      </c>
      <c r="AH361">
        <f>customer_bikes__3[[#This Row],[ID_1]]</f>
        <v>48</v>
      </c>
      <c r="AI361" s="2">
        <f>customer_bikes__3[[#This Row],[HEU_MAJ]]</f>
        <v>44522.572662037041</v>
      </c>
      <c r="AJ361" s="2">
        <f>customer_bikes__3[[#This Row],[HEU_MAJ]]</f>
        <v>44522.572662037041</v>
      </c>
    </row>
    <row r="362" spans="1:36" x14ac:dyDescent="0.25">
      <c r="A362">
        <f>customer_bikes__3[[#This Row],[ID]]</f>
        <v>666</v>
      </c>
      <c r="B362" t="str">
        <f>customer_bikes__3[[#This Row],[FRAME_NUMBER]]</f>
        <v>GAMING-002</v>
      </c>
      <c r="C362" t="str">
        <f>customer_bikes__3[[#This Row],[SIZE]]</f>
        <v>S</v>
      </c>
      <c r="D362" t="str">
        <f>customer_bikes__3[[#This Row],[COLOR]]</f>
        <v>Noir</v>
      </c>
      <c r="E362" t="str">
        <f>customer_bikes__3[[#This Row],[CONTRACT_TYPE]]</f>
        <v>leasing</v>
      </c>
      <c r="F362" t="str">
        <f>customer_bikes__3[[#This Row],[CONTRACT_START]]</f>
        <v>2021-12-03</v>
      </c>
      <c r="G362" t="str">
        <f>customer_bikes__3[[#This Row],[CONTRACT_END]]</f>
        <v>2024-12-03</v>
      </c>
      <c r="H362" t="str">
        <f>customer_bikes__3[[#This Row],[ESTIMATED_DELIVERY_DATE]]</f>
        <v>2021-06-30</v>
      </c>
      <c r="I362" t="str">
        <f>customer_bikes__3[[#This Row],[DELIVERY_DATE]]</f>
        <v>2021-08-04</v>
      </c>
      <c r="J362" t="str">
        <f>customer_bikes__3[[#This Row],[SELLING_DATE]]</f>
        <v>NULL</v>
      </c>
      <c r="K362" t="str">
        <f>customer_bikes__3[[#This Row],[MODEL]]</f>
        <v>Brussels-002</v>
      </c>
      <c r="L362" t="str">
        <f>customer_bikes__3[[#This Row],[FRAME_REFERENCE]]</f>
        <v>CDS20552517</v>
      </c>
      <c r="M362" t="str">
        <f>customer_bikes__3[[#This Row],[BIKE_KEY_REFERENCE]]</f>
        <v>336236</v>
      </c>
      <c r="N362" t="str">
        <f>customer_bikes__3[[#This Row],[LOCKER_REFERENCE]]</f>
        <v>-</v>
      </c>
      <c r="O362" t="str">
        <f>customer_bikes__3[[#This Row],[PLATE_NUMBER]]</f>
        <v/>
      </c>
      <c r="P362" t="str">
        <f>customer_bikes__3[[#This Row],[BILLING_TYPE]]</f>
        <v>monthly</v>
      </c>
      <c r="Q362" t="str">
        <f>customer_bikes__3[[#This Row],[LEASING_PRICE]]</f>
        <v>106</v>
      </c>
      <c r="R362">
        <f>customer_bikes__3[[#This Row],[SOLD_PRICE]]</f>
        <v>0</v>
      </c>
      <c r="S362" t="str">
        <f>customer_bikes__3[[#This Row],[STATUS]]</f>
        <v>OK</v>
      </c>
      <c r="T362" t="str">
        <f>customer_bikes__3[[#This Row],[INSURANCE]]</f>
        <v>Y</v>
      </c>
      <c r="U362">
        <f>customer_bikes__3[[#This Row],[INSURANCE_INDIVIDUAL]]</f>
        <v>0</v>
      </c>
      <c r="V362">
        <f>customer_bikes__3[[#This Row],[INSURANCE_CIVIL_RESPONSIBILITY]]</f>
        <v>0</v>
      </c>
      <c r="W362" t="str">
        <f>customer_bikes__3[[#This Row],[INSURANCE_CIVIL_RESPONSIBILITY_CONTRACT]]</f>
        <v>NULL</v>
      </c>
      <c r="X362">
        <f>customer_bikes__3[[#This Row],[BIKE_PRICE]]</f>
        <v>1650</v>
      </c>
      <c r="Y362" t="str">
        <f>customer_bikes__3[[#This Row],[BIKE_BUYING_DATE]]</f>
        <v>2020-10-01</v>
      </c>
      <c r="Z362">
        <f>customer_bikes__3[[#This Row],[BILLING_GROUP]]</f>
        <v>1</v>
      </c>
      <c r="AA362" t="str">
        <f>customer_bikes__3[[#This Row],[GPS_ID]]</f>
        <v>-</v>
      </c>
      <c r="AB362" t="str">
        <f>customer_bikes__3[[#This Row],[LOCALISATION]]</f>
        <v>NULL</v>
      </c>
      <c r="AC362" t="str">
        <f>customer_bikes__3[[#This Row],[COMMENT_BILLING]]</f>
        <v>NULL</v>
      </c>
      <c r="AD362" t="str">
        <f>customer_bikes__3[[#This Row],[ADDRESS]]</f>
        <v>NULL</v>
      </c>
      <c r="AE362" t="str">
        <f>customer_bikes__3[[#This Row],[DISPLAY_GROUP]]</f>
        <v>1generic</v>
      </c>
      <c r="AG362">
        <f>customer_bikes__3[[#This Row],[TYPE]]</f>
        <v>632</v>
      </c>
      <c r="AH362">
        <f>customer_bikes__3[[#This Row],[ID_1]]</f>
        <v>48</v>
      </c>
      <c r="AI362" s="2">
        <f>customer_bikes__3[[#This Row],[HEU_MAJ]]</f>
        <v>44522.575208333335</v>
      </c>
      <c r="AJ362" s="2">
        <f>customer_bikes__3[[#This Row],[HEU_MAJ]]</f>
        <v>44522.575208333335</v>
      </c>
    </row>
    <row r="363" spans="1:36" x14ac:dyDescent="0.25">
      <c r="A363">
        <f>customer_bikes__3[[#This Row],[ID]]</f>
        <v>660</v>
      </c>
      <c r="B363" t="str">
        <f>customer_bikes__3[[#This Row],[FRAME_NUMBER]]</f>
        <v>GAMING-003</v>
      </c>
      <c r="C363" t="str">
        <f>customer_bikes__3[[#This Row],[SIZE]]</f>
        <v>M</v>
      </c>
      <c r="D363" t="str">
        <f>customer_bikes__3[[#This Row],[COLOR]]</f>
        <v>Noir</v>
      </c>
      <c r="E363" t="str">
        <f>customer_bikes__3[[#This Row],[CONTRACT_TYPE]]</f>
        <v>leasing</v>
      </c>
      <c r="F363" t="str">
        <f>customer_bikes__3[[#This Row],[CONTRACT_START]]</f>
        <v>2021-12-03</v>
      </c>
      <c r="G363" t="str">
        <f>customer_bikes__3[[#This Row],[CONTRACT_END]]</f>
        <v>2024-12-03</v>
      </c>
      <c r="H363" t="str">
        <f>customer_bikes__3[[#This Row],[ESTIMATED_DELIVERY_DATE]]</f>
        <v>2021-05-31</v>
      </c>
      <c r="I363" t="str">
        <f>customer_bikes__3[[#This Row],[DELIVERY_DATE]]</f>
        <v>2021-07-27</v>
      </c>
      <c r="J363" t="str">
        <f>customer_bikes__3[[#This Row],[SELLING_DATE]]</f>
        <v>NULL</v>
      </c>
      <c r="K363" t="str">
        <f>customer_bikes__3[[#This Row],[MODEL]]</f>
        <v>Brussels-003</v>
      </c>
      <c r="L363" t="str">
        <f>customer_bikes__3[[#This Row],[FRAME_REFERENCE]]</f>
        <v>CDS20552255</v>
      </c>
      <c r="M363" t="str">
        <f>customer_bikes__3[[#This Row],[BIKE_KEY_REFERENCE]]</f>
        <v>326125</v>
      </c>
      <c r="N363" t="str">
        <f>customer_bikes__3[[#This Row],[LOCKER_REFERENCE]]</f>
        <v>-</v>
      </c>
      <c r="O363" t="str">
        <f>customer_bikes__3[[#This Row],[PLATE_NUMBER]]</f>
        <v/>
      </c>
      <c r="P363" t="str">
        <f>customer_bikes__3[[#This Row],[BILLING_TYPE]]</f>
        <v>monthly</v>
      </c>
      <c r="Q363" t="str">
        <f>customer_bikes__3[[#This Row],[LEASING_PRICE]]</f>
        <v>106</v>
      </c>
      <c r="R363">
        <f>customer_bikes__3[[#This Row],[SOLD_PRICE]]</f>
        <v>0</v>
      </c>
      <c r="S363" t="str">
        <f>customer_bikes__3[[#This Row],[STATUS]]</f>
        <v>OK</v>
      </c>
      <c r="T363" t="str">
        <f>customer_bikes__3[[#This Row],[INSURANCE]]</f>
        <v>Y</v>
      </c>
      <c r="U363">
        <f>customer_bikes__3[[#This Row],[INSURANCE_INDIVIDUAL]]</f>
        <v>0</v>
      </c>
      <c r="V363">
        <f>customer_bikes__3[[#This Row],[INSURANCE_CIVIL_RESPONSIBILITY]]</f>
        <v>0</v>
      </c>
      <c r="W363" t="str">
        <f>customer_bikes__3[[#This Row],[INSURANCE_CIVIL_RESPONSIBILITY_CONTRACT]]</f>
        <v>NULL</v>
      </c>
      <c r="X363">
        <f>customer_bikes__3[[#This Row],[BIKE_PRICE]]</f>
        <v>1650</v>
      </c>
      <c r="Y363" t="str">
        <f>customer_bikes__3[[#This Row],[BIKE_BUYING_DATE]]</f>
        <v>2020-10-01</v>
      </c>
      <c r="Z363">
        <f>customer_bikes__3[[#This Row],[BILLING_GROUP]]</f>
        <v>1</v>
      </c>
      <c r="AA363" t="str">
        <f>customer_bikes__3[[#This Row],[GPS_ID]]</f>
        <v>-</v>
      </c>
      <c r="AB363" t="str">
        <f>customer_bikes__3[[#This Row],[LOCALISATION]]</f>
        <v>NULL</v>
      </c>
      <c r="AC363" t="str">
        <f>customer_bikes__3[[#This Row],[COMMENT_BILLING]]</f>
        <v>NULL</v>
      </c>
      <c r="AD363" t="str">
        <f>customer_bikes__3[[#This Row],[ADDRESS]]</f>
        <v>NULL</v>
      </c>
      <c r="AE363" t="str">
        <f>customer_bikes__3[[#This Row],[DISPLAY_GROUP]]</f>
        <v>1generic</v>
      </c>
      <c r="AG363">
        <f>customer_bikes__3[[#This Row],[TYPE]]</f>
        <v>632</v>
      </c>
      <c r="AH363">
        <f>customer_bikes__3[[#This Row],[ID_1]]</f>
        <v>48</v>
      </c>
      <c r="AI363" s="2">
        <f>customer_bikes__3[[#This Row],[HEU_MAJ]]</f>
        <v>44522.572835648149</v>
      </c>
      <c r="AJ363" s="2">
        <f>customer_bikes__3[[#This Row],[HEU_MAJ]]</f>
        <v>44522.572835648149</v>
      </c>
    </row>
    <row r="364" spans="1:36" x14ac:dyDescent="0.25">
      <c r="A364">
        <f>customer_bikes__3[[#This Row],[ID]]</f>
        <v>661</v>
      </c>
      <c r="B364" t="str">
        <f>customer_bikes__3[[#This Row],[FRAME_NUMBER]]</f>
        <v>GAMING-004</v>
      </c>
      <c r="C364" t="str">
        <f>customer_bikes__3[[#This Row],[SIZE]]</f>
        <v>M</v>
      </c>
      <c r="D364" t="str">
        <f>customer_bikes__3[[#This Row],[COLOR]]</f>
        <v>Noir</v>
      </c>
      <c r="E364" t="str">
        <f>customer_bikes__3[[#This Row],[CONTRACT_TYPE]]</f>
        <v>leasing</v>
      </c>
      <c r="F364" t="str">
        <f>customer_bikes__3[[#This Row],[CONTRACT_START]]</f>
        <v>2021-12-03</v>
      </c>
      <c r="G364" t="str">
        <f>customer_bikes__3[[#This Row],[CONTRACT_END]]</f>
        <v>2024-12-03</v>
      </c>
      <c r="H364" t="str">
        <f>customer_bikes__3[[#This Row],[ESTIMATED_DELIVERY_DATE]]</f>
        <v>2021-05-31</v>
      </c>
      <c r="I364" t="str">
        <f>customer_bikes__3[[#This Row],[DELIVERY_DATE]]</f>
        <v>2021-07-28</v>
      </c>
      <c r="J364" t="str">
        <f>customer_bikes__3[[#This Row],[SELLING_DATE]]</f>
        <v>NULL</v>
      </c>
      <c r="K364" t="str">
        <f>customer_bikes__3[[#This Row],[MODEL]]</f>
        <v>Brussels-004</v>
      </c>
      <c r="L364" t="str">
        <f>customer_bikes__3[[#This Row],[FRAME_REFERENCE]]</f>
        <v>CDS20552493</v>
      </c>
      <c r="M364" t="str">
        <f>customer_bikes__3[[#This Row],[BIKE_KEY_REFERENCE]]</f>
        <v>316563</v>
      </c>
      <c r="N364" t="str">
        <f>customer_bikes__3[[#This Row],[LOCKER_REFERENCE]]</f>
        <v>-</v>
      </c>
      <c r="O364" t="str">
        <f>customer_bikes__3[[#This Row],[PLATE_NUMBER]]</f>
        <v/>
      </c>
      <c r="P364" t="str">
        <f>customer_bikes__3[[#This Row],[BILLING_TYPE]]</f>
        <v>monthly</v>
      </c>
      <c r="Q364" t="str">
        <f>customer_bikes__3[[#This Row],[LEASING_PRICE]]</f>
        <v>106</v>
      </c>
      <c r="R364">
        <f>customer_bikes__3[[#This Row],[SOLD_PRICE]]</f>
        <v>0</v>
      </c>
      <c r="S364" t="str">
        <f>customer_bikes__3[[#This Row],[STATUS]]</f>
        <v>OK</v>
      </c>
      <c r="T364" t="str">
        <f>customer_bikes__3[[#This Row],[INSURANCE]]</f>
        <v>Y</v>
      </c>
      <c r="U364">
        <f>customer_bikes__3[[#This Row],[INSURANCE_INDIVIDUAL]]</f>
        <v>0</v>
      </c>
      <c r="V364">
        <f>customer_bikes__3[[#This Row],[INSURANCE_CIVIL_RESPONSIBILITY]]</f>
        <v>0</v>
      </c>
      <c r="W364" t="str">
        <f>customer_bikes__3[[#This Row],[INSURANCE_CIVIL_RESPONSIBILITY_CONTRACT]]</f>
        <v>NULL</v>
      </c>
      <c r="X364">
        <f>customer_bikes__3[[#This Row],[BIKE_PRICE]]</f>
        <v>1650</v>
      </c>
      <c r="Y364" t="str">
        <f>customer_bikes__3[[#This Row],[BIKE_BUYING_DATE]]</f>
        <v>2020-10-01</v>
      </c>
      <c r="Z364">
        <f>customer_bikes__3[[#This Row],[BILLING_GROUP]]</f>
        <v>1</v>
      </c>
      <c r="AA364" t="str">
        <f>customer_bikes__3[[#This Row],[GPS_ID]]</f>
        <v>-</v>
      </c>
      <c r="AB364" t="str">
        <f>customer_bikes__3[[#This Row],[LOCALISATION]]</f>
        <v>NULL</v>
      </c>
      <c r="AC364" t="str">
        <f>customer_bikes__3[[#This Row],[COMMENT_BILLING]]</f>
        <v>NULL</v>
      </c>
      <c r="AD364" t="str">
        <f>customer_bikes__3[[#This Row],[ADDRESS]]</f>
        <v>NULL</v>
      </c>
      <c r="AE364" t="str">
        <f>customer_bikes__3[[#This Row],[DISPLAY_GROUP]]</f>
        <v>1generic</v>
      </c>
      <c r="AG364">
        <f>customer_bikes__3[[#This Row],[TYPE]]</f>
        <v>632</v>
      </c>
      <c r="AH364">
        <f>customer_bikes__3[[#This Row],[ID_1]]</f>
        <v>48</v>
      </c>
      <c r="AI364" s="2">
        <f>customer_bikes__3[[#This Row],[HEU_MAJ]]</f>
        <v>44522.572962962964</v>
      </c>
      <c r="AJ364" s="2">
        <f>customer_bikes__3[[#This Row],[HEU_MAJ]]</f>
        <v>44522.572962962964</v>
      </c>
    </row>
    <row r="365" spans="1:36" x14ac:dyDescent="0.25">
      <c r="A365">
        <f>customer_bikes__3[[#This Row],[ID]]</f>
        <v>665</v>
      </c>
      <c r="B365" t="str">
        <f>customer_bikes__3[[#This Row],[FRAME_NUMBER]]</f>
        <v>GAMING-005</v>
      </c>
      <c r="C365" t="str">
        <f>customer_bikes__3[[#This Row],[SIZE]]</f>
        <v>S</v>
      </c>
      <c r="D365" t="str">
        <f>customer_bikes__3[[#This Row],[COLOR]]</f>
        <v>Noir</v>
      </c>
      <c r="E365" t="str">
        <f>customer_bikes__3[[#This Row],[CONTRACT_TYPE]]</f>
        <v>leasing</v>
      </c>
      <c r="F365" t="str">
        <f>customer_bikes__3[[#This Row],[CONTRACT_START]]</f>
        <v>2021-12-03</v>
      </c>
      <c r="G365" t="str">
        <f>customer_bikes__3[[#This Row],[CONTRACT_END]]</f>
        <v>2024-12-03</v>
      </c>
      <c r="H365" t="str">
        <f>customer_bikes__3[[#This Row],[ESTIMATED_DELIVERY_DATE]]</f>
        <v>2021-05-31</v>
      </c>
      <c r="I365" t="str">
        <f>customer_bikes__3[[#This Row],[DELIVERY_DATE]]</f>
        <v>2021-06-30</v>
      </c>
      <c r="J365" t="str">
        <f>customer_bikes__3[[#This Row],[SELLING_DATE]]</f>
        <v>NULL</v>
      </c>
      <c r="K365" t="str">
        <f>customer_bikes__3[[#This Row],[MODEL]]</f>
        <v>Brussels</v>
      </c>
      <c r="L365" t="str">
        <f>customer_bikes__3[[#This Row],[FRAME_REFERENCE]]</f>
        <v>CDS20552274</v>
      </c>
      <c r="M365" t="str">
        <f>customer_bikes__3[[#This Row],[BIKE_KEY_REFERENCE]]</f>
        <v>344623</v>
      </c>
      <c r="N365" t="str">
        <f>customer_bikes__3[[#This Row],[LOCKER_REFERENCE]]</f>
        <v>-</v>
      </c>
      <c r="O365" t="str">
        <f>customer_bikes__3[[#This Row],[PLATE_NUMBER]]</f>
        <v/>
      </c>
      <c r="P365" t="str">
        <f>customer_bikes__3[[#This Row],[BILLING_TYPE]]</f>
        <v>monthly</v>
      </c>
      <c r="Q365" t="str">
        <f>customer_bikes__3[[#This Row],[LEASING_PRICE]]</f>
        <v>106</v>
      </c>
      <c r="R365">
        <f>customer_bikes__3[[#This Row],[SOLD_PRICE]]</f>
        <v>0</v>
      </c>
      <c r="S365" t="str">
        <f>customer_bikes__3[[#This Row],[STATUS]]</f>
        <v>OK</v>
      </c>
      <c r="T365" t="str">
        <f>customer_bikes__3[[#This Row],[INSURANCE]]</f>
        <v>Y</v>
      </c>
      <c r="U365">
        <f>customer_bikes__3[[#This Row],[INSURANCE_INDIVIDUAL]]</f>
        <v>0</v>
      </c>
      <c r="V365">
        <f>customer_bikes__3[[#This Row],[INSURANCE_CIVIL_RESPONSIBILITY]]</f>
        <v>0</v>
      </c>
      <c r="W365" t="str">
        <f>customer_bikes__3[[#This Row],[INSURANCE_CIVIL_RESPONSIBILITY_CONTRACT]]</f>
        <v>NULL</v>
      </c>
      <c r="X365">
        <f>customer_bikes__3[[#This Row],[BIKE_PRICE]]</f>
        <v>1650</v>
      </c>
      <c r="Y365" t="str">
        <f>customer_bikes__3[[#This Row],[BIKE_BUYING_DATE]]</f>
        <v>2020-10-01</v>
      </c>
      <c r="Z365">
        <f>customer_bikes__3[[#This Row],[BILLING_GROUP]]</f>
        <v>1</v>
      </c>
      <c r="AA365" t="str">
        <f>customer_bikes__3[[#This Row],[GPS_ID]]</f>
        <v>-</v>
      </c>
      <c r="AB365" t="str">
        <f>customer_bikes__3[[#This Row],[LOCALISATION]]</f>
        <v>NULL</v>
      </c>
      <c r="AC365" t="str">
        <f>customer_bikes__3[[#This Row],[COMMENT_BILLING]]</f>
        <v>NULL</v>
      </c>
      <c r="AD365" t="str">
        <f>customer_bikes__3[[#This Row],[ADDRESS]]</f>
        <v>NULL</v>
      </c>
      <c r="AE365" t="str">
        <f>customer_bikes__3[[#This Row],[DISPLAY_GROUP]]</f>
        <v>1generic</v>
      </c>
      <c r="AG365">
        <f>customer_bikes__3[[#This Row],[TYPE]]</f>
        <v>632</v>
      </c>
      <c r="AH365">
        <f>customer_bikes__3[[#This Row],[ID_1]]</f>
        <v>48</v>
      </c>
      <c r="AI365" s="2">
        <f>customer_bikes__3[[#This Row],[HEU_MAJ]]</f>
        <v>44522.575173611112</v>
      </c>
      <c r="AJ365" s="2">
        <f>customer_bikes__3[[#This Row],[HEU_MAJ]]</f>
        <v>44522.575173611112</v>
      </c>
    </row>
    <row r="366" spans="1:36" x14ac:dyDescent="0.25">
      <c r="A366">
        <f>customer_bikes__3[[#This Row],[ID]]</f>
        <v>25</v>
      </c>
      <c r="B366" t="str">
        <f>customer_bikes__3[[#This Row],[FRAME_NUMBER]]</f>
        <v>GENE-001</v>
      </c>
      <c r="C366" t="str">
        <f>customer_bikes__3[[#This Row],[SIZE]]</f>
        <v>M</v>
      </c>
      <c r="D366" t="str">
        <f>customer_bikes__3[[#This Row],[COLOR]]</f>
        <v/>
      </c>
      <c r="E366" t="str">
        <f>customer_bikes__3[[#This Row],[CONTRACT_TYPE]]</f>
        <v>selling</v>
      </c>
      <c r="F366" t="str">
        <f>customer_bikes__3[[#This Row],[CONTRACT_START]]</f>
        <v>2021-06-02</v>
      </c>
      <c r="G366" t="str">
        <f>customer_bikes__3[[#This Row],[CONTRACT_END]]</f>
        <v>2021-06-01</v>
      </c>
      <c r="H366" t="str">
        <f>customer_bikes__3[[#This Row],[ESTIMATED_DELIVERY_DATE]]</f>
        <v>NULL</v>
      </c>
      <c r="I366" t="str">
        <f>customer_bikes__3[[#This Row],[DELIVERY_DATE]]</f>
        <v>2019-05-01</v>
      </c>
      <c r="J366" t="str">
        <f>customer_bikes__3[[#This Row],[SELLING_DATE]]</f>
        <v>2021-06-05</v>
      </c>
      <c r="K366" t="str">
        <f>customer_bikes__3[[#This Row],[MODEL]]</f>
        <v>Conway emc 627</v>
      </c>
      <c r="L366" t="str">
        <f>customer_bikes__3[[#This Row],[FRAME_REFERENCE]]</f>
        <v>D9A01865</v>
      </c>
      <c r="M366" t="str">
        <f>customer_bikes__3[[#This Row],[BIKE_KEY_REFERENCE]]</f>
        <v/>
      </c>
      <c r="N366" t="str">
        <f>customer_bikes__3[[#This Row],[LOCKER_REFERENCE]]</f>
        <v/>
      </c>
      <c r="O366" t="str">
        <f>customer_bikes__3[[#This Row],[PLATE_NUMBER]]</f>
        <v/>
      </c>
      <c r="P366" t="str">
        <f>customer_bikes__3[[#This Row],[BILLING_TYPE]]</f>
        <v>paid</v>
      </c>
      <c r="Q366" t="str">
        <f>customer_bikes__3[[#This Row],[LEASING_PRICE]]</f>
        <v>117</v>
      </c>
      <c r="R366">
        <f>customer_bikes__3[[#This Row],[SOLD_PRICE]]</f>
        <v>402</v>
      </c>
      <c r="S366" t="str">
        <f>customer_bikes__3[[#This Row],[STATUS]]</f>
        <v>OK</v>
      </c>
      <c r="T366" t="str">
        <f>customer_bikes__3[[#This Row],[INSURANCE]]</f>
        <v>N</v>
      </c>
      <c r="U366">
        <f>customer_bikes__3[[#This Row],[INSURANCE_INDIVIDUAL]]</f>
        <v>0</v>
      </c>
      <c r="V366">
        <f>customer_bikes__3[[#This Row],[INSURANCE_CIVIL_RESPONSIBILITY]]</f>
        <v>0</v>
      </c>
      <c r="W366" t="str">
        <f>customer_bikes__3[[#This Row],[INSURANCE_CIVIL_RESPONSIBILITY_CONTRACT]]</f>
        <v>NULL</v>
      </c>
      <c r="X366">
        <f>customer_bikes__3[[#This Row],[BIKE_PRICE]]</f>
        <v>1636</v>
      </c>
      <c r="Y366" t="str">
        <f>customer_bikes__3[[#This Row],[BIKE_BUYING_DATE]]</f>
        <v>2019-05-17</v>
      </c>
      <c r="Z366">
        <f>customer_bikes__3[[#This Row],[BILLING_GROUP]]</f>
        <v>1</v>
      </c>
      <c r="AA366" t="str">
        <f>customer_bikes__3[[#This Row],[GPS_ID]]</f>
        <v/>
      </c>
      <c r="AB366" t="str">
        <f>customer_bikes__3[[#This Row],[LOCALISATION]]</f>
        <v>NULL</v>
      </c>
      <c r="AC366" t="str">
        <f>customer_bikes__3[[#This Row],[COMMENT_BILLING]]</f>
        <v>NULL</v>
      </c>
      <c r="AD366" t="str">
        <f>customer_bikes__3[[#This Row],[ADDRESS]]</f>
        <v>NULL</v>
      </c>
      <c r="AE366" t="str">
        <f>customer_bikes__3[[#This Row],[DISPLAY_GROUP]]</f>
        <v>1generic</v>
      </c>
      <c r="AG366">
        <f>customer_bikes__3[[#This Row],[TYPE]]</f>
        <v>17</v>
      </c>
      <c r="AH366">
        <f>customer_bikes__3[[#This Row],[ID_1]]</f>
        <v>431</v>
      </c>
      <c r="AI366" s="2">
        <f>customer_bikes__3[[#This Row],[HEU_MAJ]]</f>
        <v>44352.77648148148</v>
      </c>
      <c r="AJ366" s="2">
        <f>customer_bikes__3[[#This Row],[HEU_MAJ]]</f>
        <v>44352.77648148148</v>
      </c>
    </row>
    <row r="367" spans="1:36" x14ac:dyDescent="0.25">
      <c r="A367">
        <f>customer_bikes__3[[#This Row],[ID]]</f>
        <v>123</v>
      </c>
      <c r="B367" t="str">
        <f>customer_bikes__3[[#This Row],[FRAME_NUMBER]]</f>
        <v>GG-001</v>
      </c>
      <c r="C367" t="str">
        <f>customer_bikes__3[[#This Row],[SIZE]]</f>
        <v>L</v>
      </c>
      <c r="D367" t="str">
        <f>customer_bikes__3[[#This Row],[COLOR]]</f>
        <v>NULL</v>
      </c>
      <c r="E367" t="str">
        <f>customer_bikes__3[[#This Row],[CONTRACT_TYPE]]</f>
        <v>leasing</v>
      </c>
      <c r="F367" t="str">
        <f>customer_bikes__3[[#This Row],[CONTRACT_START]]</f>
        <v>2020-05-02</v>
      </c>
      <c r="G367" t="str">
        <f>customer_bikes__3[[#This Row],[CONTRACT_END]]</f>
        <v>2023-05-02</v>
      </c>
      <c r="H367" t="str">
        <f>customer_bikes__3[[#This Row],[ESTIMATED_DELIVERY_DATE]]</f>
        <v>NULL</v>
      </c>
      <c r="I367" t="str">
        <f>customer_bikes__3[[#This Row],[DELIVERY_DATE]]</f>
        <v>NULL</v>
      </c>
      <c r="J367" t="str">
        <f>customer_bikes__3[[#This Row],[SELLING_DATE]]</f>
        <v>NULL</v>
      </c>
      <c r="K367" t="str">
        <f>customer_bikes__3[[#This Row],[MODEL]]</f>
        <v>Cairon S 727</v>
      </c>
      <c r="L367" t="str">
        <f>customer_bikes__3[[#This Row],[FRAME_REFERENCE]]</f>
        <v>SW190532908</v>
      </c>
      <c r="M367" t="str">
        <f>customer_bikes__3[[#This Row],[BIKE_KEY_REFERENCE]]</f>
        <v>NULL</v>
      </c>
      <c r="N367" t="str">
        <f>customer_bikes__3[[#This Row],[LOCKER_REFERENCE]]</f>
        <v>341146</v>
      </c>
      <c r="O367" t="str">
        <f>customer_bikes__3[[#This Row],[PLATE_NUMBER]]</f>
        <v>NULL</v>
      </c>
      <c r="P367" t="str">
        <f>customer_bikes__3[[#This Row],[BILLING_TYPE]]</f>
        <v>monthly</v>
      </c>
      <c r="Q367" t="str">
        <f>customer_bikes__3[[#This Row],[LEASING_PRICE]]</f>
        <v>120</v>
      </c>
      <c r="R367">
        <f>customer_bikes__3[[#This Row],[SOLD_PRICE]]</f>
        <v>0</v>
      </c>
      <c r="S367" t="str">
        <f>customer_bikes__3[[#This Row],[STATUS]]</f>
        <v>OK</v>
      </c>
      <c r="T367" t="str">
        <f>customer_bikes__3[[#This Row],[INSURANCE]]</f>
        <v>Y</v>
      </c>
      <c r="U367">
        <f>customer_bikes__3[[#This Row],[INSURANCE_INDIVIDUAL]]</f>
        <v>0</v>
      </c>
      <c r="V367">
        <f>customer_bikes__3[[#This Row],[INSURANCE_CIVIL_RESPONSIBILITY]]</f>
        <v>0</v>
      </c>
      <c r="W367" t="str">
        <f>customer_bikes__3[[#This Row],[INSURANCE_CIVIL_RESPONSIBILITY_CONTRACT]]</f>
        <v>NULL</v>
      </c>
      <c r="X367">
        <f>customer_bikes__3[[#This Row],[BIKE_PRICE]]</f>
        <v>2025</v>
      </c>
      <c r="Y367" t="str">
        <f>customer_bikes__3[[#This Row],[BIKE_BUYING_DATE]]</f>
        <v>2020-04-29</v>
      </c>
      <c r="Z367">
        <f>customer_bikes__3[[#This Row],[BILLING_GROUP]]</f>
        <v>1</v>
      </c>
      <c r="AA367" t="str">
        <f>customer_bikes__3[[#This Row],[GPS_ID]]</f>
        <v>NULL</v>
      </c>
      <c r="AB367" t="str">
        <f>customer_bikes__3[[#This Row],[LOCALISATION]]</f>
        <v>NULL</v>
      </c>
      <c r="AC367" t="str">
        <f>customer_bikes__3[[#This Row],[COMMENT_BILLING]]</f>
        <v>NULL</v>
      </c>
      <c r="AD367" t="str">
        <f>customer_bikes__3[[#This Row],[ADDRESS]]</f>
        <v>NULL</v>
      </c>
      <c r="AE367" t="str">
        <f>customer_bikes__3[[#This Row],[DISPLAY_GROUP]]</f>
        <v>1generic</v>
      </c>
      <c r="AG367">
        <f>customer_bikes__3[[#This Row],[TYPE]]</f>
        <v>180</v>
      </c>
      <c r="AH367">
        <f>customer_bikes__3[[#This Row],[ID_1]]</f>
        <v>148</v>
      </c>
      <c r="AI367" s="2">
        <f>customer_bikes__3[[#This Row],[HEU_MAJ]]</f>
        <v>44117.530775462961</v>
      </c>
      <c r="AJ367" s="2">
        <f>customer_bikes__3[[#This Row],[HEU_MAJ]]</f>
        <v>44117.530775462961</v>
      </c>
    </row>
    <row r="368" spans="1:36" x14ac:dyDescent="0.25">
      <c r="A368">
        <f>customer_bikes__3[[#This Row],[ID]]</f>
        <v>426</v>
      </c>
      <c r="B368" t="str">
        <f>customer_bikes__3[[#This Row],[FRAME_NUMBER]]</f>
        <v>GIG-001</v>
      </c>
      <c r="C368" t="str">
        <f>customer_bikes__3[[#This Row],[SIZE]]</f>
        <v>XL</v>
      </c>
      <c r="D368" t="str">
        <f>customer_bikes__3[[#This Row],[COLOR]]</f>
        <v>NULL</v>
      </c>
      <c r="E368" t="str">
        <f>customer_bikes__3[[#This Row],[CONTRACT_TYPE]]</f>
        <v>selling</v>
      </c>
      <c r="F368" t="str">
        <f>customer_bikes__3[[#This Row],[CONTRACT_START]]</f>
        <v>2021-01-31</v>
      </c>
      <c r="G368" t="str">
        <f>customer_bikes__3[[#This Row],[CONTRACT_END]]</f>
        <v>2022-01-31</v>
      </c>
      <c r="H368" t="str">
        <f>customer_bikes__3[[#This Row],[ESTIMATED_DELIVERY_DATE]]</f>
        <v>2021-01-22</v>
      </c>
      <c r="I368" t="str">
        <f>customer_bikes__3[[#This Row],[DELIVERY_DATE]]</f>
        <v>NULL</v>
      </c>
      <c r="J368" t="str">
        <f>customer_bikes__3[[#This Row],[SELLING_DATE]]</f>
        <v>2021-01-31</v>
      </c>
      <c r="K368" t="str">
        <f>customer_bikes__3[[#This Row],[MODEL]]</f>
        <v>Friday 28,1</v>
      </c>
      <c r="L368" t="str">
        <f>customer_bikes__3[[#This Row],[FRAME_REFERENCE]]</f>
        <v>-</v>
      </c>
      <c r="M368" t="str">
        <f>customer_bikes__3[[#This Row],[BIKE_KEY_REFERENCE]]</f>
        <v>NULL</v>
      </c>
      <c r="N368" t="str">
        <f>customer_bikes__3[[#This Row],[LOCKER_REFERENCE]]</f>
        <v>456645</v>
      </c>
      <c r="O368" t="str">
        <f>customer_bikes__3[[#This Row],[PLATE_NUMBER]]</f>
        <v>NULL</v>
      </c>
      <c r="P368" t="str">
        <f>customer_bikes__3[[#This Row],[BILLING_TYPE]]</f>
        <v>paid</v>
      </c>
      <c r="Q368" t="str">
        <f>customer_bikes__3[[#This Row],[LEASING_PRICE]]</f>
        <v>NULL</v>
      </c>
      <c r="R368">
        <f>customer_bikes__3[[#This Row],[SOLD_PRICE]]</f>
        <v>2454</v>
      </c>
      <c r="S368" t="str">
        <f>customer_bikes__3[[#This Row],[STATUS]]</f>
        <v>OK</v>
      </c>
      <c r="T368" t="str">
        <f>customer_bikes__3[[#This Row],[INSURANCE]]</f>
        <v>Y</v>
      </c>
      <c r="U368">
        <f>customer_bikes__3[[#This Row],[INSURANCE_INDIVIDUAL]]</f>
        <v>0</v>
      </c>
      <c r="V368">
        <f>customer_bikes__3[[#This Row],[INSURANCE_CIVIL_RESPONSIBILITY]]</f>
        <v>0</v>
      </c>
      <c r="W368" t="str">
        <f>customer_bikes__3[[#This Row],[INSURANCE_CIVIL_RESPONSIBILITY_CONTRACT]]</f>
        <v>NULL</v>
      </c>
      <c r="X368">
        <f>customer_bikes__3[[#This Row],[BIKE_PRICE]]</f>
        <v>1674.5</v>
      </c>
      <c r="Y368" t="str">
        <f>customer_bikes__3[[#This Row],[BIKE_BUYING_DATE]]</f>
        <v>2021-01-15</v>
      </c>
      <c r="Z368">
        <f>customer_bikes__3[[#This Row],[BILLING_GROUP]]</f>
        <v>1</v>
      </c>
      <c r="AA368" t="str">
        <f>customer_bikes__3[[#This Row],[GPS_ID]]</f>
        <v>NULL</v>
      </c>
      <c r="AB368" t="str">
        <f>customer_bikes__3[[#This Row],[LOCALISATION]]</f>
        <v>NULL</v>
      </c>
      <c r="AC368" t="str">
        <f>customer_bikes__3[[#This Row],[COMMENT_BILLING]]</f>
        <v>NULL</v>
      </c>
      <c r="AD368" t="str">
        <f>customer_bikes__3[[#This Row],[ADDRESS]]</f>
        <v>NULL</v>
      </c>
      <c r="AE368" t="str">
        <f>customer_bikes__3[[#This Row],[DISPLAY_GROUP]]</f>
        <v>1generic</v>
      </c>
      <c r="AG368">
        <f>customer_bikes__3[[#This Row],[TYPE]]</f>
        <v>499</v>
      </c>
      <c r="AH368">
        <f>customer_bikes__3[[#This Row],[ID_1]]</f>
        <v>230</v>
      </c>
      <c r="AI368" s="2">
        <f>customer_bikes__3[[#This Row],[HEU_MAJ]]</f>
        <v>44235.504583333335</v>
      </c>
      <c r="AJ368" s="2">
        <f>customer_bikes__3[[#This Row],[HEU_MAJ]]</f>
        <v>44235.504583333335</v>
      </c>
    </row>
    <row r="369" spans="1:36" x14ac:dyDescent="0.25">
      <c r="A369">
        <f>customer_bikes__3[[#This Row],[ID]]</f>
        <v>273</v>
      </c>
      <c r="B369" t="str">
        <f>customer_bikes__3[[#This Row],[FRAME_NUMBER]]</f>
        <v>GRE - 002</v>
      </c>
      <c r="C369" t="str">
        <f>customer_bikes__3[[#This Row],[SIZE]]</f>
        <v>M</v>
      </c>
      <c r="D369" t="str">
        <f>customer_bikes__3[[#This Row],[COLOR]]</f>
        <v>Rouge</v>
      </c>
      <c r="E369" t="str">
        <f>customer_bikes__3[[#This Row],[CONTRACT_TYPE]]</f>
        <v>selling</v>
      </c>
      <c r="F369" t="str">
        <f>customer_bikes__3[[#This Row],[CONTRACT_START]]</f>
        <v>2021-05-21</v>
      </c>
      <c r="G369" t="str">
        <f>customer_bikes__3[[#This Row],[CONTRACT_END]]</f>
        <v>NULL</v>
      </c>
      <c r="H369" t="str">
        <f>customer_bikes__3[[#This Row],[ESTIMATED_DELIVERY_DATE]]</f>
        <v>2020-07-20</v>
      </c>
      <c r="I369" t="str">
        <f>customer_bikes__3[[#This Row],[DELIVERY_DATE]]</f>
        <v>2020-07-20</v>
      </c>
      <c r="J369" t="str">
        <f>customer_bikes__3[[#This Row],[SELLING_DATE]]</f>
        <v>2021-05-21</v>
      </c>
      <c r="K369" t="str">
        <f>customer_bikes__3[[#This Row],[MODEL]]</f>
        <v>Cairon T 200 SE 500</v>
      </c>
      <c r="L369" t="str">
        <f>customer_bikes__3[[#This Row],[FRAME_REFERENCE]]</f>
        <v>20CAT200WM10455</v>
      </c>
      <c r="M369" t="str">
        <f>customer_bikes__3[[#This Row],[BIKE_KEY_REFERENCE]]</f>
        <v>422565</v>
      </c>
      <c r="N369" t="str">
        <f>customer_bikes__3[[#This Row],[LOCKER_REFERENCE]]</f>
        <v>ML307110</v>
      </c>
      <c r="O369" t="str">
        <f>customer_bikes__3[[#This Row],[PLATE_NUMBER]]</f>
        <v/>
      </c>
      <c r="P369" t="str">
        <f>customer_bikes__3[[#This Row],[BILLING_TYPE]]</f>
        <v>monthly</v>
      </c>
      <c r="Q369" t="str">
        <f>customer_bikes__3[[#This Row],[LEASING_PRICE]]</f>
        <v>0</v>
      </c>
      <c r="R369">
        <f>customer_bikes__3[[#This Row],[SOLD_PRICE]]</f>
        <v>1983.47</v>
      </c>
      <c r="S369" t="str">
        <f>customer_bikes__3[[#This Row],[STATUS]]</f>
        <v>OK</v>
      </c>
      <c r="T369" t="str">
        <f>customer_bikes__3[[#This Row],[INSURANCE]]</f>
        <v>N</v>
      </c>
      <c r="U369">
        <f>customer_bikes__3[[#This Row],[INSURANCE_INDIVIDUAL]]</f>
        <v>0</v>
      </c>
      <c r="V369">
        <f>customer_bikes__3[[#This Row],[INSURANCE_CIVIL_RESPONSIBILITY]]</f>
        <v>0</v>
      </c>
      <c r="W369" t="str">
        <f>customer_bikes__3[[#This Row],[INSURANCE_CIVIL_RESPONSIBILITY_CONTRACT]]</f>
        <v>NULL</v>
      </c>
      <c r="X369">
        <f>customer_bikes__3[[#This Row],[BIKE_PRICE]]</f>
        <v>1470.95</v>
      </c>
      <c r="Y369" t="str">
        <f>customer_bikes__3[[#This Row],[BIKE_BUYING_DATE]]</f>
        <v>2019-10-08</v>
      </c>
      <c r="Z369">
        <f>customer_bikes__3[[#This Row],[BILLING_GROUP]]</f>
        <v>1</v>
      </c>
      <c r="AA369" t="str">
        <f>customer_bikes__3[[#This Row],[GPS_ID]]</f>
        <v/>
      </c>
      <c r="AB369" t="str">
        <f>customer_bikes__3[[#This Row],[LOCALISATION]]</f>
        <v>NULL</v>
      </c>
      <c r="AC369" t="str">
        <f>customer_bikes__3[[#This Row],[COMMENT_BILLING]]</f>
        <v>NULL</v>
      </c>
      <c r="AD369" t="str">
        <f>customer_bikes__3[[#This Row],[ADDRESS]]</f>
        <v>NULL</v>
      </c>
      <c r="AE369" t="str">
        <f>customer_bikes__3[[#This Row],[DISPLAY_GROUP]]</f>
        <v>1generic</v>
      </c>
      <c r="AG369">
        <f>customer_bikes__3[[#This Row],[TYPE]]</f>
        <v>63</v>
      </c>
      <c r="AH369">
        <f>customer_bikes__3[[#This Row],[ID_1]]</f>
        <v>418</v>
      </c>
      <c r="AI369" s="2">
        <f>customer_bikes__3[[#This Row],[HEU_MAJ]]</f>
        <v>44347.59752314815</v>
      </c>
      <c r="AJ369" s="2">
        <f>customer_bikes__3[[#This Row],[HEU_MAJ]]</f>
        <v>44347.59752314815</v>
      </c>
    </row>
    <row r="370" spans="1:36" x14ac:dyDescent="0.25">
      <c r="A370">
        <f>customer_bikes__3[[#This Row],[ID]]</f>
        <v>441</v>
      </c>
      <c r="B370" t="str">
        <f>customer_bikes__3[[#This Row],[FRAME_NUMBER]]</f>
        <v>GRE-001</v>
      </c>
      <c r="C370" t="str">
        <f>customer_bikes__3[[#This Row],[SIZE]]</f>
        <v>M</v>
      </c>
      <c r="D370" t="str">
        <f>customer_bikes__3[[#This Row],[COLOR]]</f>
        <v/>
      </c>
      <c r="E370" t="str">
        <f>customer_bikes__3[[#This Row],[CONTRACT_TYPE]]</f>
        <v>selling</v>
      </c>
      <c r="F370" t="str">
        <f>customer_bikes__3[[#This Row],[CONTRACT_START]]</f>
        <v>2021-04-16</v>
      </c>
      <c r="G370" t="str">
        <f>customer_bikes__3[[#This Row],[CONTRACT_END]]</f>
        <v>NULL</v>
      </c>
      <c r="H370" t="str">
        <f>customer_bikes__3[[#This Row],[ESTIMATED_DELIVERY_DATE]]</f>
        <v>2021-02-05</v>
      </c>
      <c r="I370" t="str">
        <f>customer_bikes__3[[#This Row],[DELIVERY_DATE]]</f>
        <v>2021-04-01</v>
      </c>
      <c r="J370" t="str">
        <f>customer_bikes__3[[#This Row],[SELLING_DATE]]</f>
        <v>2021-04-16</v>
      </c>
      <c r="K370" t="str">
        <f>customer_bikes__3[[#This Row],[MODEL]]</f>
        <v>Samedi 29 Trail 4</v>
      </c>
      <c r="L370" t="str">
        <f>customer_bikes__3[[#This Row],[FRAME_REFERENCE]]</f>
        <v>/</v>
      </c>
      <c r="M370" t="str">
        <f>customer_bikes__3[[#This Row],[BIKE_KEY_REFERENCE]]</f>
        <v/>
      </c>
      <c r="N370" t="str">
        <f>customer_bikes__3[[#This Row],[LOCKER_REFERENCE]]</f>
        <v>/</v>
      </c>
      <c r="O370" t="str">
        <f>customer_bikes__3[[#This Row],[PLATE_NUMBER]]</f>
        <v/>
      </c>
      <c r="P370" t="str">
        <f>customer_bikes__3[[#This Row],[BILLING_TYPE]]</f>
        <v>monthly</v>
      </c>
      <c r="Q370" t="str">
        <f>customer_bikes__3[[#This Row],[LEASING_PRICE]]</f>
        <v>0</v>
      </c>
      <c r="R370">
        <f>customer_bikes__3[[#This Row],[SOLD_PRICE]]</f>
        <v>4379.33</v>
      </c>
      <c r="S370" t="str">
        <f>customer_bikes__3[[#This Row],[STATUS]]</f>
        <v>OK</v>
      </c>
      <c r="T370" t="str">
        <f>customer_bikes__3[[#This Row],[INSURANCE]]</f>
        <v>N</v>
      </c>
      <c r="U370">
        <f>customer_bikes__3[[#This Row],[INSURANCE_INDIVIDUAL]]</f>
        <v>0</v>
      </c>
      <c r="V370">
        <f>customer_bikes__3[[#This Row],[INSURANCE_CIVIL_RESPONSIBILITY]]</f>
        <v>0</v>
      </c>
      <c r="W370" t="str">
        <f>customer_bikes__3[[#This Row],[INSURANCE_CIVIL_RESPONSIBILITY_CONTRACT]]</f>
        <v>NULL</v>
      </c>
      <c r="X370">
        <f>customer_bikes__3[[#This Row],[BIKE_PRICE]]</f>
        <v>2785.5</v>
      </c>
      <c r="Y370" t="str">
        <f>customer_bikes__3[[#This Row],[BIKE_BUYING_DATE]]</f>
        <v>2020-09-01</v>
      </c>
      <c r="Z370">
        <f>customer_bikes__3[[#This Row],[BILLING_GROUP]]</f>
        <v>1</v>
      </c>
      <c r="AA370" t="str">
        <f>customer_bikes__3[[#This Row],[GPS_ID]]</f>
        <v>/</v>
      </c>
      <c r="AB370" t="str">
        <f>customer_bikes__3[[#This Row],[LOCALISATION]]</f>
        <v>NULL</v>
      </c>
      <c r="AC370" t="str">
        <f>customer_bikes__3[[#This Row],[COMMENT_BILLING]]</f>
        <v>NULL</v>
      </c>
      <c r="AD370" t="str">
        <f>customer_bikes__3[[#This Row],[ADDRESS]]</f>
        <v>NULL</v>
      </c>
      <c r="AE370" t="str">
        <f>customer_bikes__3[[#This Row],[DISPLAY_GROUP]]</f>
        <v>1generic</v>
      </c>
      <c r="AG370">
        <f>customer_bikes__3[[#This Row],[TYPE]]</f>
        <v>483</v>
      </c>
      <c r="AH370">
        <f>customer_bikes__3[[#This Row],[ID_1]]</f>
        <v>41</v>
      </c>
      <c r="AI370" s="2">
        <f>customer_bikes__3[[#This Row],[HEU_MAJ]]</f>
        <v>44370.609259259261</v>
      </c>
      <c r="AJ370" s="2">
        <f>customer_bikes__3[[#This Row],[HEU_MAJ]]</f>
        <v>44370.609259259261</v>
      </c>
    </row>
    <row r="371" spans="1:36" x14ac:dyDescent="0.25">
      <c r="A371">
        <f>customer_bikes__3[[#This Row],[ID]]</f>
        <v>49</v>
      </c>
      <c r="B371" t="str">
        <f>customer_bikes__3[[#This Row],[FRAME_NUMBER]]</f>
        <v>GREEN-GO-001</v>
      </c>
      <c r="C371" t="str">
        <f>customer_bikes__3[[#This Row],[SIZE]]</f>
        <v>unique</v>
      </c>
      <c r="D371" t="str">
        <f>customer_bikes__3[[#This Row],[COLOR]]</f>
        <v/>
      </c>
      <c r="E371" t="str">
        <f>customer_bikes__3[[#This Row],[CONTRACT_TYPE]]</f>
        <v>leasing</v>
      </c>
      <c r="F371" t="str">
        <f>customer_bikes__3[[#This Row],[CONTRACT_START]]</f>
        <v>2020-06-01</v>
      </c>
      <c r="G371" t="str">
        <f>customer_bikes__3[[#This Row],[CONTRACT_END]]</f>
        <v>2023-06-01</v>
      </c>
      <c r="H371" t="str">
        <f>customer_bikes__3[[#This Row],[ESTIMATED_DELIVERY_DATE]]</f>
        <v>NULL</v>
      </c>
      <c r="I371" t="str">
        <f>customer_bikes__3[[#This Row],[DELIVERY_DATE]]</f>
        <v>2019-01-29</v>
      </c>
      <c r="J371" t="str">
        <f>customer_bikes__3[[#This Row],[SELLING_DATE]]</f>
        <v>NULL</v>
      </c>
      <c r="K371" t="str">
        <f>customer_bikes__3[[#This Row],[MODEL]]</f>
        <v>Douze G4 traveller</v>
      </c>
      <c r="L371" t="str">
        <f>customer_bikes__3[[#This Row],[FRAME_REFERENCE]]</f>
        <v>P18479097</v>
      </c>
      <c r="M371" t="str">
        <f>customer_bikes__3[[#This Row],[BIKE_KEY_REFERENCE]]</f>
        <v/>
      </c>
      <c r="N371" t="str">
        <f>customer_bikes__3[[#This Row],[LOCKER_REFERENCE]]</f>
        <v/>
      </c>
      <c r="O371" t="str">
        <f>customer_bikes__3[[#This Row],[PLATE_NUMBER]]</f>
        <v/>
      </c>
      <c r="P371" t="str">
        <f>customer_bikes__3[[#This Row],[BILLING_TYPE]]</f>
        <v>monthly</v>
      </c>
      <c r="Q371" t="str">
        <f>customer_bikes__3[[#This Row],[LEASING_PRICE]]</f>
        <v>155</v>
      </c>
      <c r="R371">
        <f>customer_bikes__3[[#This Row],[SOLD_PRICE]]</f>
        <v>0</v>
      </c>
      <c r="S371" t="str">
        <f>customer_bikes__3[[#This Row],[STATUS]]</f>
        <v>OK</v>
      </c>
      <c r="T371" t="str">
        <f>customer_bikes__3[[#This Row],[INSURANCE]]</f>
        <v>N</v>
      </c>
      <c r="U371">
        <f>customer_bikes__3[[#This Row],[INSURANCE_INDIVIDUAL]]</f>
        <v>0</v>
      </c>
      <c r="V371">
        <f>customer_bikes__3[[#This Row],[INSURANCE_CIVIL_RESPONSIBILITY]]</f>
        <v>0</v>
      </c>
      <c r="W371" t="str">
        <f>customer_bikes__3[[#This Row],[INSURANCE_CIVIL_RESPONSIBILITY_CONTRACT]]</f>
        <v>NULL</v>
      </c>
      <c r="X371">
        <f>customer_bikes__3[[#This Row],[BIKE_PRICE]]</f>
        <v>3000</v>
      </c>
      <c r="Y371" t="str">
        <f>customer_bikes__3[[#This Row],[BIKE_BUYING_DATE]]</f>
        <v>2019-01-29</v>
      </c>
      <c r="Z371">
        <f>customer_bikes__3[[#This Row],[BILLING_GROUP]]</f>
        <v>1</v>
      </c>
      <c r="AA371" t="str">
        <f>customer_bikes__3[[#This Row],[GPS_ID]]</f>
        <v/>
      </c>
      <c r="AB371" t="str">
        <f>customer_bikes__3[[#This Row],[LOCALISATION]]</f>
        <v>NULL</v>
      </c>
      <c r="AC371" t="str">
        <f>customer_bikes__3[[#This Row],[COMMENT_BILLING]]</f>
        <v>NULL</v>
      </c>
      <c r="AD371" t="str">
        <f>customer_bikes__3[[#This Row],[ADDRESS]]</f>
        <v>NULL</v>
      </c>
      <c r="AE371" t="str">
        <f>customer_bikes__3[[#This Row],[DISPLAY_GROUP]]</f>
        <v>1generic</v>
      </c>
      <c r="AG371">
        <f>customer_bikes__3[[#This Row],[TYPE]]</f>
        <v>56</v>
      </c>
      <c r="AH371">
        <f>customer_bikes__3[[#This Row],[ID_1]]</f>
        <v>714</v>
      </c>
      <c r="AI371" s="2">
        <f>customer_bikes__3[[#This Row],[HEU_MAJ]]</f>
        <v>44507.841064814813</v>
      </c>
      <c r="AJ371" s="2">
        <f>customer_bikes__3[[#This Row],[HEU_MAJ]]</f>
        <v>44507.841064814813</v>
      </c>
    </row>
    <row r="372" spans="1:36" x14ac:dyDescent="0.25">
      <c r="A372">
        <f>customer_bikes__3[[#This Row],[ID]]</f>
        <v>286</v>
      </c>
      <c r="B372" t="str">
        <f>customer_bikes__3[[#This Row],[FRAME_NUMBER]]</f>
        <v>GV-001</v>
      </c>
      <c r="C372" t="str">
        <f>customer_bikes__3[[#This Row],[SIZE]]</f>
        <v>M</v>
      </c>
      <c r="D372" t="str">
        <f>customer_bikes__3[[#This Row],[COLOR]]</f>
        <v>NULL</v>
      </c>
      <c r="E372" t="str">
        <f>customer_bikes__3[[#This Row],[CONTRACT_TYPE]]</f>
        <v>selling</v>
      </c>
      <c r="F372" t="str">
        <f>customer_bikes__3[[#This Row],[CONTRACT_START]]</f>
        <v>2020-10-05</v>
      </c>
      <c r="G372" t="str">
        <f>customer_bikes__3[[#This Row],[CONTRACT_END]]</f>
        <v>NULL</v>
      </c>
      <c r="H372" t="str">
        <f>customer_bikes__3[[#This Row],[ESTIMATED_DELIVERY_DATE]]</f>
        <v>2020-07-20</v>
      </c>
      <c r="I372" t="str">
        <f>customer_bikes__3[[#This Row],[DELIVERY_DATE]]</f>
        <v>2020-07-20</v>
      </c>
      <c r="J372" t="str">
        <f>customer_bikes__3[[#This Row],[SELLING_DATE]]</f>
        <v>2020-10-05</v>
      </c>
      <c r="K372" t="str">
        <f>customer_bikes__3[[#This Row],[MODEL]]</f>
        <v>Cairon T 200 SE 500</v>
      </c>
      <c r="L372" t="str">
        <f>customer_bikes__3[[#This Row],[FRAME_REFERENCE]]</f>
        <v>20CAT200WM10471</v>
      </c>
      <c r="M372" t="str">
        <f>customer_bikes__3[[#This Row],[BIKE_KEY_REFERENCE]]</f>
        <v>NULL</v>
      </c>
      <c r="N372" t="str">
        <f>customer_bikes__3[[#This Row],[LOCKER_REFERENCE]]</f>
        <v>-</v>
      </c>
      <c r="O372" t="str">
        <f>customer_bikes__3[[#This Row],[PLATE_NUMBER]]</f>
        <v>NULL</v>
      </c>
      <c r="P372" t="str">
        <f>customer_bikes__3[[#This Row],[BILLING_TYPE]]</f>
        <v>paid</v>
      </c>
      <c r="Q372" t="str">
        <f>customer_bikes__3[[#This Row],[LEASING_PRICE]]</f>
        <v>NULL</v>
      </c>
      <c r="R372">
        <f>customer_bikes__3[[#This Row],[SOLD_PRICE]]</f>
        <v>1983.47</v>
      </c>
      <c r="S372" t="str">
        <f>customer_bikes__3[[#This Row],[STATUS]]</f>
        <v>OK</v>
      </c>
      <c r="T372" t="str">
        <f>customer_bikes__3[[#This Row],[INSURANCE]]</f>
        <v>N</v>
      </c>
      <c r="U372">
        <f>customer_bikes__3[[#This Row],[INSURANCE_INDIVIDUAL]]</f>
        <v>0</v>
      </c>
      <c r="V372">
        <f>customer_bikes__3[[#This Row],[INSURANCE_CIVIL_RESPONSIBILITY]]</f>
        <v>0</v>
      </c>
      <c r="W372" t="str">
        <f>customer_bikes__3[[#This Row],[INSURANCE_CIVIL_RESPONSIBILITY_CONTRACT]]</f>
        <v>NULL</v>
      </c>
      <c r="X372">
        <f>customer_bikes__3[[#This Row],[BIKE_PRICE]]</f>
        <v>1470.95</v>
      </c>
      <c r="Y372" t="str">
        <f>customer_bikes__3[[#This Row],[BIKE_BUYING_DATE]]</f>
        <v>2019-10-08</v>
      </c>
      <c r="Z372">
        <f>customer_bikes__3[[#This Row],[BILLING_GROUP]]</f>
        <v>1</v>
      </c>
      <c r="AA372" t="str">
        <f>customer_bikes__3[[#This Row],[GPS_ID]]</f>
        <v>NULL</v>
      </c>
      <c r="AB372" t="str">
        <f>customer_bikes__3[[#This Row],[LOCALISATION]]</f>
        <v>NULL</v>
      </c>
      <c r="AC372" t="str">
        <f>customer_bikes__3[[#This Row],[COMMENT_BILLING]]</f>
        <v>NULL</v>
      </c>
      <c r="AD372" t="str">
        <f>customer_bikes__3[[#This Row],[ADDRESS]]</f>
        <v>NULL</v>
      </c>
      <c r="AE372" t="str">
        <f>customer_bikes__3[[#This Row],[DISPLAY_GROUP]]</f>
        <v>1generic</v>
      </c>
      <c r="AG372">
        <f>customer_bikes__3[[#This Row],[TYPE]]</f>
        <v>63</v>
      </c>
      <c r="AH372">
        <f>customer_bikes__3[[#This Row],[ID_1]]</f>
        <v>246</v>
      </c>
      <c r="AI372" s="2">
        <f>customer_bikes__3[[#This Row],[HEU_MAJ]]</f>
        <v>44109.891921296294</v>
      </c>
      <c r="AJ372" s="2">
        <f>customer_bikes__3[[#This Row],[HEU_MAJ]]</f>
        <v>44109.891921296294</v>
      </c>
    </row>
    <row r="373" spans="1:36" x14ac:dyDescent="0.25">
      <c r="A373">
        <f>customer_bikes__3[[#This Row],[ID]]</f>
        <v>443</v>
      </c>
      <c r="B373" t="str">
        <f>customer_bikes__3[[#This Row],[FRAME_NUMBER]]</f>
        <v>H1AVM00119</v>
      </c>
      <c r="C373" t="str">
        <f>customer_bikes__3[[#This Row],[SIZE]]</f>
        <v>unique</v>
      </c>
      <c r="D373" t="str">
        <f>customer_bikes__3[[#This Row],[COLOR]]</f>
        <v>Noir</v>
      </c>
      <c r="E373" t="str">
        <f>customer_bikes__3[[#This Row],[CONTRACT_TYPE]]</f>
        <v>stock</v>
      </c>
      <c r="F373" t="str">
        <f>customer_bikes__3[[#This Row],[CONTRACT_START]]</f>
        <v>NULL</v>
      </c>
      <c r="G373" t="str">
        <f>customer_bikes__3[[#This Row],[CONTRACT_END]]</f>
        <v>NULL</v>
      </c>
      <c r="H373" t="str">
        <f>customer_bikes__3[[#This Row],[ESTIMATED_DELIVERY_DATE]]</f>
        <v>2021-03-05</v>
      </c>
      <c r="I373" t="str">
        <f>customer_bikes__3[[#This Row],[DELIVERY_DATE]]</f>
        <v>2021-05-10</v>
      </c>
      <c r="J373" t="str">
        <f>customer_bikes__3[[#This Row],[SELLING_DATE]]</f>
        <v>NULL</v>
      </c>
      <c r="K373" t="str">
        <f>customer_bikes__3[[#This Row],[MODEL]]</f>
        <v>Lundi 27,5</v>
      </c>
      <c r="L373" t="str">
        <f>customer_bikes__3[[#This Row],[FRAME_REFERENCE]]</f>
        <v>H1AVM00119</v>
      </c>
      <c r="M373" t="str">
        <f>customer_bikes__3[[#This Row],[BIKE_KEY_REFERENCE]]</f>
        <v/>
      </c>
      <c r="N373" t="str">
        <f>customer_bikes__3[[#This Row],[LOCKER_REFERENCE]]</f>
        <v>/</v>
      </c>
      <c r="O373" t="str">
        <f>customer_bikes__3[[#This Row],[PLATE_NUMBER]]</f>
        <v/>
      </c>
      <c r="P373" t="str">
        <f>customer_bikes__3[[#This Row],[BILLING_TYPE]]</f>
        <v>paid</v>
      </c>
      <c r="Q373" t="str">
        <f>customer_bikes__3[[#This Row],[LEASING_PRICE]]</f>
        <v>0</v>
      </c>
      <c r="R373">
        <f>customer_bikes__3[[#This Row],[SOLD_PRICE]]</f>
        <v>0</v>
      </c>
      <c r="S373" t="str">
        <f>customer_bikes__3[[#This Row],[STATUS]]</f>
        <v>OK</v>
      </c>
      <c r="T373" t="str">
        <f>customer_bikes__3[[#This Row],[INSURANCE]]</f>
        <v>N</v>
      </c>
      <c r="U373">
        <f>customer_bikes__3[[#This Row],[INSURANCE_INDIVIDUAL]]</f>
        <v>0</v>
      </c>
      <c r="V373">
        <f>customer_bikes__3[[#This Row],[INSURANCE_CIVIL_RESPONSIBILITY]]</f>
        <v>0</v>
      </c>
      <c r="W373" t="str">
        <f>customer_bikes__3[[#This Row],[INSURANCE_CIVIL_RESPONSIBILITY_CONTRACT]]</f>
        <v>NULL</v>
      </c>
      <c r="X373">
        <f>customer_bikes__3[[#This Row],[BIKE_PRICE]]</f>
        <v>2065.5</v>
      </c>
      <c r="Y373" t="str">
        <f>customer_bikes__3[[#This Row],[BIKE_BUYING_DATE]]</f>
        <v>2020-09-01</v>
      </c>
      <c r="Z373">
        <f>customer_bikes__3[[#This Row],[BILLING_GROUP]]</f>
        <v>1</v>
      </c>
      <c r="AA373" t="str">
        <f>customer_bikes__3[[#This Row],[GPS_ID]]</f>
        <v>/</v>
      </c>
      <c r="AB373" t="str">
        <f>customer_bikes__3[[#This Row],[LOCALISATION]]</f>
        <v>Sauveniere</v>
      </c>
      <c r="AC373" t="str">
        <f>customer_bikes__3[[#This Row],[COMMENT_BILLING]]</f>
        <v>NULL</v>
      </c>
      <c r="AD373" t="str">
        <f>customer_bikes__3[[#This Row],[ADDRESS]]</f>
        <v>NULL</v>
      </c>
      <c r="AE373" t="str">
        <f>customer_bikes__3[[#This Row],[DISPLAY_GROUP]]</f>
        <v>1generic</v>
      </c>
      <c r="AG373">
        <f>customer_bikes__3[[#This Row],[TYPE]]</f>
        <v>433</v>
      </c>
      <c r="AH373">
        <f>customer_bikes__3[[#This Row],[ID_1]]</f>
        <v>12</v>
      </c>
      <c r="AI373" s="2">
        <f>customer_bikes__3[[#This Row],[HEU_MAJ]]</f>
        <v>44360.661840277775</v>
      </c>
      <c r="AJ373" s="2">
        <f>customer_bikes__3[[#This Row],[HEU_MAJ]]</f>
        <v>44360.661840277775</v>
      </c>
    </row>
    <row r="374" spans="1:36" x14ac:dyDescent="0.25">
      <c r="A374">
        <f>customer_bikes__3[[#This Row],[ID]]</f>
        <v>444</v>
      </c>
      <c r="B374" t="str">
        <f>customer_bikes__3[[#This Row],[FRAME_NUMBER]]</f>
        <v>H1BVM04329</v>
      </c>
      <c r="C374" t="str">
        <f>customer_bikes__3[[#This Row],[SIZE]]</f>
        <v>unique</v>
      </c>
      <c r="D374" t="str">
        <f>customer_bikes__3[[#This Row],[COLOR]]</f>
        <v>Noir</v>
      </c>
      <c r="E374" t="str">
        <f>customer_bikes__3[[#This Row],[CONTRACT_TYPE]]</f>
        <v>stock</v>
      </c>
      <c r="F374" t="str">
        <f>customer_bikes__3[[#This Row],[CONTRACT_START]]</f>
        <v>NULL</v>
      </c>
      <c r="G374" t="str">
        <f>customer_bikes__3[[#This Row],[CONTRACT_END]]</f>
        <v>NULL</v>
      </c>
      <c r="H374" t="str">
        <f>customer_bikes__3[[#This Row],[ESTIMATED_DELIVERY_DATE]]</f>
        <v>2021-03-05</v>
      </c>
      <c r="I374" t="str">
        <f>customer_bikes__3[[#This Row],[DELIVERY_DATE]]</f>
        <v>2021-05-10</v>
      </c>
      <c r="J374" t="str">
        <f>customer_bikes__3[[#This Row],[SELLING_DATE]]</f>
        <v>NULL</v>
      </c>
      <c r="K374" t="str">
        <f>customer_bikes__3[[#This Row],[MODEL]]</f>
        <v>Lundi 27,5</v>
      </c>
      <c r="L374" t="str">
        <f>customer_bikes__3[[#This Row],[FRAME_REFERENCE]]</f>
        <v>H1BVM04329</v>
      </c>
      <c r="M374" t="str">
        <f>customer_bikes__3[[#This Row],[BIKE_KEY_REFERENCE]]</f>
        <v/>
      </c>
      <c r="N374" t="str">
        <f>customer_bikes__3[[#This Row],[LOCKER_REFERENCE]]</f>
        <v>M304270</v>
      </c>
      <c r="O374" t="str">
        <f>customer_bikes__3[[#This Row],[PLATE_NUMBER]]</f>
        <v/>
      </c>
      <c r="P374" t="str">
        <f>customer_bikes__3[[#This Row],[BILLING_TYPE]]</f>
        <v>paid</v>
      </c>
      <c r="Q374" t="str">
        <f>customer_bikes__3[[#This Row],[LEASING_PRICE]]</f>
        <v>0</v>
      </c>
      <c r="R374">
        <f>customer_bikes__3[[#This Row],[SOLD_PRICE]]</f>
        <v>0</v>
      </c>
      <c r="S374" t="str">
        <f>customer_bikes__3[[#This Row],[STATUS]]</f>
        <v>OK</v>
      </c>
      <c r="T374" t="str">
        <f>customer_bikes__3[[#This Row],[INSURANCE]]</f>
        <v>N</v>
      </c>
      <c r="U374">
        <f>customer_bikes__3[[#This Row],[INSURANCE_INDIVIDUAL]]</f>
        <v>0</v>
      </c>
      <c r="V374">
        <f>customer_bikes__3[[#This Row],[INSURANCE_CIVIL_RESPONSIBILITY]]</f>
        <v>0</v>
      </c>
      <c r="W374" t="str">
        <f>customer_bikes__3[[#This Row],[INSURANCE_CIVIL_RESPONSIBILITY_CONTRACT]]</f>
        <v>NULL</v>
      </c>
      <c r="X374">
        <f>customer_bikes__3[[#This Row],[BIKE_PRICE]]</f>
        <v>2065.5</v>
      </c>
      <c r="Y374" t="str">
        <f>customer_bikes__3[[#This Row],[BIKE_BUYING_DATE]]</f>
        <v>2020-09-01</v>
      </c>
      <c r="Z374">
        <f>customer_bikes__3[[#This Row],[BILLING_GROUP]]</f>
        <v>1</v>
      </c>
      <c r="AA374" t="str">
        <f>customer_bikes__3[[#This Row],[GPS_ID]]</f>
        <v>/</v>
      </c>
      <c r="AB374" t="str">
        <f>customer_bikes__3[[#This Row],[LOCALISATION]]</f>
        <v>KAMEO</v>
      </c>
      <c r="AC374" t="str">
        <f>customer_bikes__3[[#This Row],[COMMENT_BILLING]]</f>
        <v>NULL</v>
      </c>
      <c r="AD374" t="str">
        <f>customer_bikes__3[[#This Row],[ADDRESS]]</f>
        <v>NULL</v>
      </c>
      <c r="AE374" t="str">
        <f>customer_bikes__3[[#This Row],[DISPLAY_GROUP]]</f>
        <v>1generic</v>
      </c>
      <c r="AG374">
        <f>customer_bikes__3[[#This Row],[TYPE]]</f>
        <v>433</v>
      </c>
      <c r="AH374">
        <f>customer_bikes__3[[#This Row],[ID_1]]</f>
        <v>12</v>
      </c>
      <c r="AI374" s="2">
        <f>customer_bikes__3[[#This Row],[HEU_MAJ]]</f>
        <v>44502.631342592591</v>
      </c>
      <c r="AJ374" s="2">
        <f>customer_bikes__3[[#This Row],[HEU_MAJ]]</f>
        <v>44502.631342592591</v>
      </c>
    </row>
    <row r="375" spans="1:36" x14ac:dyDescent="0.25">
      <c r="A375">
        <f>customer_bikes__3[[#This Row],[ID]]</f>
        <v>451</v>
      </c>
      <c r="B375" t="str">
        <f>customer_bikes__3[[#This Row],[FRAME_NUMBER]]</f>
        <v>HORUS - 001</v>
      </c>
      <c r="C375" t="str">
        <f>customer_bikes__3[[#This Row],[SIZE]]</f>
        <v>unique</v>
      </c>
      <c r="D375" t="str">
        <f>customer_bikes__3[[#This Row],[COLOR]]</f>
        <v>Noir</v>
      </c>
      <c r="E375" t="str">
        <f>customer_bikes__3[[#This Row],[CONTRACT_TYPE]]</f>
        <v>leasing</v>
      </c>
      <c r="F375" t="str">
        <f>customer_bikes__3[[#This Row],[CONTRACT_START]]</f>
        <v>2021-09-01</v>
      </c>
      <c r="G375" t="str">
        <f>customer_bikes__3[[#This Row],[CONTRACT_END]]</f>
        <v>2024-09-01</v>
      </c>
      <c r="H375" t="str">
        <f>customer_bikes__3[[#This Row],[ESTIMATED_DELIVERY_DATE]]</f>
        <v>2021-05-31</v>
      </c>
      <c r="I375" t="str">
        <f>customer_bikes__3[[#This Row],[DELIVERY_DATE]]</f>
        <v>2021-06-08</v>
      </c>
      <c r="J375" t="str">
        <f>customer_bikes__3[[#This Row],[SELLING_DATE]]</f>
        <v>NULL</v>
      </c>
      <c r="K375" t="str">
        <f>customer_bikes__3[[#This Row],[MODEL]]</f>
        <v>Lundi 27,1</v>
      </c>
      <c r="L375" t="str">
        <f>customer_bikes__3[[#This Row],[FRAME_REFERENCE]]</f>
        <v>H1CVM11849</v>
      </c>
      <c r="M375" t="str">
        <f>customer_bikes__3[[#This Row],[BIKE_KEY_REFERENCE]]</f>
        <v>451561</v>
      </c>
      <c r="N375" t="str">
        <f>customer_bikes__3[[#This Row],[LOCKER_REFERENCE]]</f>
        <v>M309784</v>
      </c>
      <c r="O375" t="str">
        <f>customer_bikes__3[[#This Row],[PLATE_NUMBER]]</f>
        <v/>
      </c>
      <c r="P375" t="str">
        <f>customer_bikes__3[[#This Row],[BILLING_TYPE]]</f>
        <v>monthly</v>
      </c>
      <c r="Q375" t="str">
        <f>customer_bikes__3[[#This Row],[LEASING_PRICE]]</f>
        <v>100</v>
      </c>
      <c r="R375">
        <f>customer_bikes__3[[#This Row],[SOLD_PRICE]]</f>
        <v>0</v>
      </c>
      <c r="S375" t="str">
        <f>customer_bikes__3[[#This Row],[STATUS]]</f>
        <v>OK</v>
      </c>
      <c r="T375" t="str">
        <f>customer_bikes__3[[#This Row],[INSURANCE]]</f>
        <v>N</v>
      </c>
      <c r="U375">
        <f>customer_bikes__3[[#This Row],[INSURANCE_INDIVIDUAL]]</f>
        <v>0</v>
      </c>
      <c r="V375">
        <f>customer_bikes__3[[#This Row],[INSURANCE_CIVIL_RESPONSIBILITY]]</f>
        <v>0</v>
      </c>
      <c r="W375" t="str">
        <f>customer_bikes__3[[#This Row],[INSURANCE_CIVIL_RESPONSIBILITY_CONTRACT]]</f>
        <v>NULL</v>
      </c>
      <c r="X375">
        <f>customer_bikes__3[[#This Row],[BIKE_PRICE]]</f>
        <v>1563.5</v>
      </c>
      <c r="Y375" t="str">
        <f>customer_bikes__3[[#This Row],[BIKE_BUYING_DATE]]</f>
        <v>2020-09-01</v>
      </c>
      <c r="Z375">
        <f>customer_bikes__3[[#This Row],[BILLING_GROUP]]</f>
        <v>1</v>
      </c>
      <c r="AA375" t="str">
        <f>customer_bikes__3[[#This Row],[GPS_ID]]</f>
        <v>/</v>
      </c>
      <c r="AB375" t="str">
        <f>customer_bikes__3[[#This Row],[LOCALISATION]]</f>
        <v>NULL</v>
      </c>
      <c r="AC375" t="str">
        <f>customer_bikes__3[[#This Row],[COMMENT_BILLING]]</f>
        <v>NULL</v>
      </c>
      <c r="AD375" t="str">
        <f>customer_bikes__3[[#This Row],[ADDRESS]]</f>
        <v>NULL</v>
      </c>
      <c r="AE375" t="str">
        <f>customer_bikes__3[[#This Row],[DISPLAY_GROUP]]</f>
        <v>1generic</v>
      </c>
      <c r="AG375">
        <f>customer_bikes__3[[#This Row],[TYPE]]</f>
        <v>431</v>
      </c>
      <c r="AH375">
        <f>customer_bikes__3[[#This Row],[ID_1]]</f>
        <v>623</v>
      </c>
      <c r="AI375" s="2">
        <f>customer_bikes__3[[#This Row],[HEU_MAJ]]</f>
        <v>44565.683321759258</v>
      </c>
      <c r="AJ375" s="2">
        <f>customer_bikes__3[[#This Row],[HEU_MAJ]]</f>
        <v>44565.683321759258</v>
      </c>
    </row>
    <row r="376" spans="1:36" x14ac:dyDescent="0.25">
      <c r="A376">
        <f>customer_bikes__3[[#This Row],[ID]]</f>
        <v>236</v>
      </c>
      <c r="B376" t="str">
        <f>customer_bikes__3[[#This Row],[FRAME_NUMBER]]</f>
        <v>HORUS - 002</v>
      </c>
      <c r="C376" t="str">
        <f>customer_bikes__3[[#This Row],[SIZE]]</f>
        <v>M</v>
      </c>
      <c r="D376" t="str">
        <f>customer_bikes__3[[#This Row],[COLOR]]</f>
        <v>Noir</v>
      </c>
      <c r="E376" t="str">
        <f>customer_bikes__3[[#This Row],[CONTRACT_TYPE]]</f>
        <v>leasing</v>
      </c>
      <c r="F376" t="str">
        <f>customer_bikes__3[[#This Row],[CONTRACT_START]]</f>
        <v>2021-11-29</v>
      </c>
      <c r="G376" t="str">
        <f>customer_bikes__3[[#This Row],[CONTRACT_END]]</f>
        <v>2024-11-29</v>
      </c>
      <c r="H376" t="str">
        <f>customer_bikes__3[[#This Row],[ESTIMATED_DELIVERY_DATE]]</f>
        <v>2020-07-10</v>
      </c>
      <c r="I376" t="str">
        <f>customer_bikes__3[[#This Row],[DELIVERY_DATE]]</f>
        <v>2020-09-23</v>
      </c>
      <c r="J376" t="str">
        <f>customer_bikes__3[[#This Row],[SELLING_DATE]]</f>
        <v>NULL</v>
      </c>
      <c r="K376" t="str">
        <f>customer_bikes__3[[#This Row],[MODEL]]</f>
        <v>Cairon T 200 SE 500</v>
      </c>
      <c r="L376" t="str">
        <f>customer_bikes__3[[#This Row],[FRAME_REFERENCE]]</f>
        <v>20CAT200512949</v>
      </c>
      <c r="M376" t="str">
        <f>customer_bikes__3[[#This Row],[BIKE_KEY_REFERENCE]]</f>
        <v>346526</v>
      </c>
      <c r="N376" t="str">
        <f>customer_bikes__3[[#This Row],[LOCKER_REFERENCE]]</f>
        <v>ML309222</v>
      </c>
      <c r="O376" t="str">
        <f>customer_bikes__3[[#This Row],[PLATE_NUMBER]]</f>
        <v/>
      </c>
      <c r="P376" t="str">
        <f>customer_bikes__3[[#This Row],[BILLING_TYPE]]</f>
        <v>monthly</v>
      </c>
      <c r="Q376" t="str">
        <f>customer_bikes__3[[#This Row],[LEASING_PRICE]]</f>
        <v>92</v>
      </c>
      <c r="R376">
        <f>customer_bikes__3[[#This Row],[SOLD_PRICE]]</f>
        <v>0</v>
      </c>
      <c r="S376" t="str">
        <f>customer_bikes__3[[#This Row],[STATUS]]</f>
        <v>OK</v>
      </c>
      <c r="T376" t="str">
        <f>customer_bikes__3[[#This Row],[INSURANCE]]</f>
        <v>N</v>
      </c>
      <c r="U376">
        <f>customer_bikes__3[[#This Row],[INSURANCE_INDIVIDUAL]]</f>
        <v>0</v>
      </c>
      <c r="V376">
        <f>customer_bikes__3[[#This Row],[INSURANCE_CIVIL_RESPONSIBILITY]]</f>
        <v>0</v>
      </c>
      <c r="W376" t="str">
        <f>customer_bikes__3[[#This Row],[INSURANCE_CIVIL_RESPONSIBILITY_CONTRACT]]</f>
        <v>NULL</v>
      </c>
      <c r="X376">
        <f>customer_bikes__3[[#This Row],[BIKE_PRICE]]</f>
        <v>1470.95</v>
      </c>
      <c r="Y376" t="str">
        <f>customer_bikes__3[[#This Row],[BIKE_BUYING_DATE]]</f>
        <v>2020-10-08</v>
      </c>
      <c r="Z376">
        <f>customer_bikes__3[[#This Row],[BILLING_GROUP]]</f>
        <v>1</v>
      </c>
      <c r="AA376" t="str">
        <f>customer_bikes__3[[#This Row],[GPS_ID]]</f>
        <v/>
      </c>
      <c r="AB376" t="str">
        <f>customer_bikes__3[[#This Row],[LOCALISATION]]</f>
        <v>NULL</v>
      </c>
      <c r="AC376" t="str">
        <f>customer_bikes__3[[#This Row],[COMMENT_BILLING]]</f>
        <v>NULL</v>
      </c>
      <c r="AD376" t="str">
        <f>customer_bikes__3[[#This Row],[ADDRESS]]</f>
        <v>NULL</v>
      </c>
      <c r="AE376" t="str">
        <f>customer_bikes__3[[#This Row],[DISPLAY_GROUP]]</f>
        <v>1generic</v>
      </c>
      <c r="AG376">
        <f>customer_bikes__3[[#This Row],[TYPE]]</f>
        <v>65</v>
      </c>
      <c r="AH376">
        <f>customer_bikes__3[[#This Row],[ID_1]]</f>
        <v>623</v>
      </c>
      <c r="AI376" s="2">
        <f>customer_bikes__3[[#This Row],[HEU_MAJ]]</f>
        <v>44565.683136574073</v>
      </c>
      <c r="AJ376" s="2">
        <f>customer_bikes__3[[#This Row],[HEU_MAJ]]</f>
        <v>44565.683136574073</v>
      </c>
    </row>
    <row r="377" spans="1:36" x14ac:dyDescent="0.25">
      <c r="A377">
        <f>customer_bikes__3[[#This Row],[ID]]</f>
        <v>284</v>
      </c>
      <c r="B377" t="str">
        <f>customer_bikes__3[[#This Row],[FRAME_NUMBER]]</f>
        <v>IAN-001</v>
      </c>
      <c r="C377" t="str">
        <f>customer_bikes__3[[#This Row],[SIZE]]</f>
        <v>M</v>
      </c>
      <c r="D377" t="str">
        <f>customer_bikes__3[[#This Row],[COLOR]]</f>
        <v/>
      </c>
      <c r="E377" t="str">
        <f>customer_bikes__3[[#This Row],[CONTRACT_TYPE]]</f>
        <v>leasing</v>
      </c>
      <c r="F377" t="str">
        <f>customer_bikes__3[[#This Row],[CONTRACT_START]]</f>
        <v>2021-02-13</v>
      </c>
      <c r="G377" t="str">
        <f>customer_bikes__3[[#This Row],[CONTRACT_END]]</f>
        <v>2024-02-13</v>
      </c>
      <c r="H377" t="str">
        <f>customer_bikes__3[[#This Row],[ESTIMATED_DELIVERY_DATE]]</f>
        <v>2020-07-20</v>
      </c>
      <c r="I377" t="str">
        <f>customer_bikes__3[[#This Row],[DELIVERY_DATE]]</f>
        <v>2020-07-20</v>
      </c>
      <c r="J377" t="str">
        <f>customer_bikes__3[[#This Row],[SELLING_DATE]]</f>
        <v>NULL</v>
      </c>
      <c r="K377" t="str">
        <f>customer_bikes__3[[#This Row],[MODEL]]</f>
        <v>Cairon T 200 SE 500</v>
      </c>
      <c r="L377" t="str">
        <f>customer_bikes__3[[#This Row],[FRAME_REFERENCE]]</f>
        <v>20CAT200WM10443</v>
      </c>
      <c r="M377" t="str">
        <f>customer_bikes__3[[#This Row],[BIKE_KEY_REFERENCE]]</f>
        <v/>
      </c>
      <c r="N377" t="str">
        <f>customer_bikes__3[[#This Row],[LOCKER_REFERENCE]]</f>
        <v>413634</v>
      </c>
      <c r="O377" t="str">
        <f>customer_bikes__3[[#This Row],[PLATE_NUMBER]]</f>
        <v/>
      </c>
      <c r="P377" t="str">
        <f>customer_bikes__3[[#This Row],[BILLING_TYPE]]</f>
        <v>monthly</v>
      </c>
      <c r="Q377" t="str">
        <f>customer_bikes__3[[#This Row],[LEASING_PRICE]]</f>
        <v>92</v>
      </c>
      <c r="R377">
        <f>customer_bikes__3[[#This Row],[SOLD_PRICE]]</f>
        <v>0</v>
      </c>
      <c r="S377" t="str">
        <f>customer_bikes__3[[#This Row],[STATUS]]</f>
        <v>OK</v>
      </c>
      <c r="T377" t="str">
        <f>customer_bikes__3[[#This Row],[INSURANCE]]</f>
        <v>Y</v>
      </c>
      <c r="U377">
        <f>customer_bikes__3[[#This Row],[INSURANCE_INDIVIDUAL]]</f>
        <v>0</v>
      </c>
      <c r="V377">
        <f>customer_bikes__3[[#This Row],[INSURANCE_CIVIL_RESPONSIBILITY]]</f>
        <v>0</v>
      </c>
      <c r="W377" t="str">
        <f>customer_bikes__3[[#This Row],[INSURANCE_CIVIL_RESPONSIBILITY_CONTRACT]]</f>
        <v>NULL</v>
      </c>
      <c r="X377">
        <f>customer_bikes__3[[#This Row],[BIKE_PRICE]]</f>
        <v>1470.95</v>
      </c>
      <c r="Y377" t="str">
        <f>customer_bikes__3[[#This Row],[BIKE_BUYING_DATE]]</f>
        <v>2019-10-08</v>
      </c>
      <c r="Z377">
        <f>customer_bikes__3[[#This Row],[BILLING_GROUP]]</f>
        <v>1</v>
      </c>
      <c r="AA377" t="str">
        <f>customer_bikes__3[[#This Row],[GPS_ID]]</f>
        <v/>
      </c>
      <c r="AB377" t="str">
        <f>customer_bikes__3[[#This Row],[LOCALISATION]]</f>
        <v>NULL</v>
      </c>
      <c r="AC377" t="str">
        <f>customer_bikes__3[[#This Row],[COMMENT_BILLING]]</f>
        <v>NULL</v>
      </c>
      <c r="AD377" t="str">
        <f>customer_bikes__3[[#This Row],[ADDRESS]]</f>
        <v>NULL</v>
      </c>
      <c r="AE377" t="str">
        <f>customer_bikes__3[[#This Row],[DISPLAY_GROUP]]</f>
        <v>1generic</v>
      </c>
      <c r="AG377">
        <f>customer_bikes__3[[#This Row],[TYPE]]</f>
        <v>63</v>
      </c>
      <c r="AH377">
        <f>customer_bikes__3[[#This Row],[ID_1]]</f>
        <v>317</v>
      </c>
      <c r="AI377" s="2">
        <f>customer_bikes__3[[#This Row],[HEU_MAJ]]</f>
        <v>44398.652708333335</v>
      </c>
      <c r="AJ377" s="2">
        <f>customer_bikes__3[[#This Row],[HEU_MAJ]]</f>
        <v>44398.652708333335</v>
      </c>
    </row>
    <row r="378" spans="1:36" x14ac:dyDescent="0.25">
      <c r="A378">
        <f>customer_bikes__3[[#This Row],[ID]]</f>
        <v>37</v>
      </c>
      <c r="B378" t="str">
        <f>customer_bikes__3[[#This Row],[FRAME_NUMBER]]</f>
        <v>IDE-001</v>
      </c>
      <c r="C378" t="str">
        <f>customer_bikes__3[[#This Row],[SIZE]]</f>
        <v>L</v>
      </c>
      <c r="D378" t="str">
        <f>customer_bikes__3[[#This Row],[COLOR]]</f>
        <v>NULL</v>
      </c>
      <c r="E378" t="str">
        <f>customer_bikes__3[[#This Row],[CONTRACT_TYPE]]</f>
        <v>renting</v>
      </c>
      <c r="F378" t="str">
        <f>customer_bikes__3[[#This Row],[CONTRACT_START]]</f>
        <v>2019-05-15</v>
      </c>
      <c r="G378" t="str">
        <f>customer_bikes__3[[#This Row],[CONTRACT_END]]</f>
        <v>NULL</v>
      </c>
      <c r="H378" t="str">
        <f>customer_bikes__3[[#This Row],[ESTIMATED_DELIVERY_DATE]]</f>
        <v>NULL</v>
      </c>
      <c r="I378" t="str">
        <f>customer_bikes__3[[#This Row],[DELIVERY_DATE]]</f>
        <v>NULL</v>
      </c>
      <c r="J378" t="str">
        <f>customer_bikes__3[[#This Row],[SELLING_DATE]]</f>
        <v>NULL</v>
      </c>
      <c r="K378" t="str">
        <f>customer_bikes__3[[#This Row],[MODEL]]</f>
        <v>Conway ets 370 Taille L</v>
      </c>
      <c r="L378" t="str">
        <f>customer_bikes__3[[#This Row],[FRAME_REFERENCE]]</f>
        <v>SW180526936</v>
      </c>
      <c r="M378" t="str">
        <f>customer_bikes__3[[#This Row],[BIKE_KEY_REFERENCE]]</f>
        <v>NULL</v>
      </c>
      <c r="N378" t="str">
        <f>customer_bikes__3[[#This Row],[LOCKER_REFERENCE]]</f>
        <v>NULL</v>
      </c>
      <c r="O378" t="str">
        <f>customer_bikes__3[[#This Row],[PLATE_NUMBER]]</f>
        <v>NULL</v>
      </c>
      <c r="P378" t="str">
        <f>customer_bikes__3[[#This Row],[BILLING_TYPE]]</f>
        <v>monthly</v>
      </c>
      <c r="Q378" t="str">
        <f>customer_bikes__3[[#This Row],[LEASING_PRICE]]</f>
        <v>105,42</v>
      </c>
      <c r="R378">
        <f>customer_bikes__3[[#This Row],[SOLD_PRICE]]</f>
        <v>0</v>
      </c>
      <c r="S378" t="str">
        <f>customer_bikes__3[[#This Row],[STATUS]]</f>
        <v>OK</v>
      </c>
      <c r="T378" t="str">
        <f>customer_bikes__3[[#This Row],[INSURANCE]]</f>
        <v>Y</v>
      </c>
      <c r="U378">
        <f>customer_bikes__3[[#This Row],[INSURANCE_INDIVIDUAL]]</f>
        <v>0</v>
      </c>
      <c r="V378">
        <f>customer_bikes__3[[#This Row],[INSURANCE_CIVIL_RESPONSIBILITY]]</f>
        <v>0</v>
      </c>
      <c r="W378" t="str">
        <f>customer_bikes__3[[#This Row],[INSURANCE_CIVIL_RESPONSIBILITY_CONTRACT]]</f>
        <v>NULL</v>
      </c>
      <c r="X378">
        <f>customer_bikes__3[[#This Row],[BIKE_PRICE]]</f>
        <v>1572.96</v>
      </c>
      <c r="Y378" t="str">
        <f>customer_bikes__3[[#This Row],[BIKE_BUYING_DATE]]</f>
        <v>2019-05-03</v>
      </c>
      <c r="Z378">
        <f>customer_bikes__3[[#This Row],[BILLING_GROUP]]</f>
        <v>1</v>
      </c>
      <c r="AA378" t="str">
        <f>customer_bikes__3[[#This Row],[GPS_ID]]</f>
        <v>NULL</v>
      </c>
      <c r="AB378" t="str">
        <f>customer_bikes__3[[#This Row],[LOCALISATION]]</f>
        <v>NULL</v>
      </c>
      <c r="AC378" t="str">
        <f>customer_bikes__3[[#This Row],[COMMENT_BILLING]]</f>
        <v>NULL</v>
      </c>
      <c r="AD378" t="str">
        <f>customer_bikes__3[[#This Row],[ADDRESS]]</f>
        <v>NULL</v>
      </c>
      <c r="AE378" t="str">
        <f>customer_bikes__3[[#This Row],[DISPLAY_GROUP]]</f>
        <v>1generic</v>
      </c>
      <c r="AG378">
        <f>customer_bikes__3[[#This Row],[TYPE]]</f>
        <v>62</v>
      </c>
      <c r="AH378">
        <f>customer_bikes__3[[#This Row],[ID_1]]</f>
        <v>5</v>
      </c>
      <c r="AI378" s="2">
        <f>customer_bikes__3[[#This Row],[HEU_MAJ]]</f>
        <v>44117.535914351851</v>
      </c>
      <c r="AJ378" s="2">
        <f>customer_bikes__3[[#This Row],[HEU_MAJ]]</f>
        <v>44117.535914351851</v>
      </c>
    </row>
    <row r="379" spans="1:36" x14ac:dyDescent="0.25">
      <c r="A379">
        <f>customer_bikes__3[[#This Row],[ID]]</f>
        <v>38</v>
      </c>
      <c r="B379" t="str">
        <f>customer_bikes__3[[#This Row],[FRAME_NUMBER]]</f>
        <v>IDE-002</v>
      </c>
      <c r="C379" t="str">
        <f>customer_bikes__3[[#This Row],[SIZE]]</f>
        <v>S</v>
      </c>
      <c r="D379" t="str">
        <f>customer_bikes__3[[#This Row],[COLOR]]</f>
        <v>NULL</v>
      </c>
      <c r="E379" t="str">
        <f>customer_bikes__3[[#This Row],[CONTRACT_TYPE]]</f>
        <v>renting</v>
      </c>
      <c r="F379" t="str">
        <f>customer_bikes__3[[#This Row],[CONTRACT_START]]</f>
        <v>2019-05-15</v>
      </c>
      <c r="G379" t="str">
        <f>customer_bikes__3[[#This Row],[CONTRACT_END]]</f>
        <v>NULL</v>
      </c>
      <c r="H379" t="str">
        <f>customer_bikes__3[[#This Row],[ESTIMATED_DELIVERY_DATE]]</f>
        <v>NULL</v>
      </c>
      <c r="I379" t="str">
        <f>customer_bikes__3[[#This Row],[DELIVERY_DATE]]</f>
        <v>NULL</v>
      </c>
      <c r="J379" t="str">
        <f>customer_bikes__3[[#This Row],[SELLING_DATE]]</f>
        <v>NULL</v>
      </c>
      <c r="K379" t="str">
        <f>customer_bikes__3[[#This Row],[MODEL]]</f>
        <v>Conway ets 370 Taille S</v>
      </c>
      <c r="L379" t="str">
        <f>customer_bikes__3[[#This Row],[FRAME_REFERENCE]]</f>
        <v>SW180527692</v>
      </c>
      <c r="M379" t="str">
        <f>customer_bikes__3[[#This Row],[BIKE_KEY_REFERENCE]]</f>
        <v>NULL</v>
      </c>
      <c r="N379" t="str">
        <f>customer_bikes__3[[#This Row],[LOCKER_REFERENCE]]</f>
        <v>NULL</v>
      </c>
      <c r="O379" t="str">
        <f>customer_bikes__3[[#This Row],[PLATE_NUMBER]]</f>
        <v>NULL</v>
      </c>
      <c r="P379" t="str">
        <f>customer_bikes__3[[#This Row],[BILLING_TYPE]]</f>
        <v>monthly</v>
      </c>
      <c r="Q379" t="str">
        <f>customer_bikes__3[[#This Row],[LEASING_PRICE]]</f>
        <v>105,42</v>
      </c>
      <c r="R379">
        <f>customer_bikes__3[[#This Row],[SOLD_PRICE]]</f>
        <v>0</v>
      </c>
      <c r="S379" t="str">
        <f>customer_bikes__3[[#This Row],[STATUS]]</f>
        <v>OK</v>
      </c>
      <c r="T379" t="str">
        <f>customer_bikes__3[[#This Row],[INSURANCE]]</f>
        <v>Y</v>
      </c>
      <c r="U379">
        <f>customer_bikes__3[[#This Row],[INSURANCE_INDIVIDUAL]]</f>
        <v>0</v>
      </c>
      <c r="V379">
        <f>customer_bikes__3[[#This Row],[INSURANCE_CIVIL_RESPONSIBILITY]]</f>
        <v>0</v>
      </c>
      <c r="W379" t="str">
        <f>customer_bikes__3[[#This Row],[INSURANCE_CIVIL_RESPONSIBILITY_CONTRACT]]</f>
        <v>NULL</v>
      </c>
      <c r="X379">
        <f>customer_bikes__3[[#This Row],[BIKE_PRICE]]</f>
        <v>1572.96</v>
      </c>
      <c r="Y379" t="str">
        <f>customer_bikes__3[[#This Row],[BIKE_BUYING_DATE]]</f>
        <v>2019-05-03</v>
      </c>
      <c r="Z379">
        <f>customer_bikes__3[[#This Row],[BILLING_GROUP]]</f>
        <v>1</v>
      </c>
      <c r="AA379" t="str">
        <f>customer_bikes__3[[#This Row],[GPS_ID]]</f>
        <v>NULL</v>
      </c>
      <c r="AB379" t="str">
        <f>customer_bikes__3[[#This Row],[LOCALISATION]]</f>
        <v>NULL</v>
      </c>
      <c r="AC379" t="str">
        <f>customer_bikes__3[[#This Row],[COMMENT_BILLING]]</f>
        <v>NULL</v>
      </c>
      <c r="AD379" t="str">
        <f>customer_bikes__3[[#This Row],[ADDRESS]]</f>
        <v>NULL</v>
      </c>
      <c r="AE379" t="str">
        <f>customer_bikes__3[[#This Row],[DISPLAY_GROUP]]</f>
        <v>1generic</v>
      </c>
      <c r="AG379">
        <f>customer_bikes__3[[#This Row],[TYPE]]</f>
        <v>62</v>
      </c>
      <c r="AH379">
        <f>customer_bikes__3[[#This Row],[ID_1]]</f>
        <v>5</v>
      </c>
      <c r="AI379" s="2">
        <f>customer_bikes__3[[#This Row],[HEU_MAJ]]</f>
        <v>43997.444016203706</v>
      </c>
      <c r="AJ379" s="2">
        <f>customer_bikes__3[[#This Row],[HEU_MAJ]]</f>
        <v>43997.444016203706</v>
      </c>
    </row>
    <row r="380" spans="1:36" x14ac:dyDescent="0.25">
      <c r="A380">
        <f>customer_bikes__3[[#This Row],[ID]]</f>
        <v>39</v>
      </c>
      <c r="B380" t="str">
        <f>customer_bikes__3[[#This Row],[FRAME_NUMBER]]</f>
        <v>IDE-003</v>
      </c>
      <c r="C380" t="str">
        <f>customer_bikes__3[[#This Row],[SIZE]]</f>
        <v>unique</v>
      </c>
      <c r="D380" t="str">
        <f>customer_bikes__3[[#This Row],[COLOR]]</f>
        <v>NULL</v>
      </c>
      <c r="E380" t="str">
        <f>customer_bikes__3[[#This Row],[CONTRACT_TYPE]]</f>
        <v>renting</v>
      </c>
      <c r="F380" t="str">
        <f>customer_bikes__3[[#This Row],[CONTRACT_START]]</f>
        <v>2019-05-15</v>
      </c>
      <c r="G380" t="str">
        <f>customer_bikes__3[[#This Row],[CONTRACT_END]]</f>
        <v>NULL</v>
      </c>
      <c r="H380" t="str">
        <f>customer_bikes__3[[#This Row],[ESTIMATED_DELIVERY_DATE]]</f>
        <v>NULL</v>
      </c>
      <c r="I380" t="str">
        <f>customer_bikes__3[[#This Row],[DELIVERY_DATE]]</f>
        <v>NULL</v>
      </c>
      <c r="J380" t="str">
        <f>customer_bikes__3[[#This Row],[SELLING_DATE]]</f>
        <v>NULL</v>
      </c>
      <c r="K380" t="str">
        <f>customer_bikes__3[[#This Row],[MODEL]]</f>
        <v>Ahooga</v>
      </c>
      <c r="L380" t="str">
        <f>customer_bikes__3[[#This Row],[FRAME_REFERENCE]]</f>
        <v>0119</v>
      </c>
      <c r="M380" t="str">
        <f>customer_bikes__3[[#This Row],[BIKE_KEY_REFERENCE]]</f>
        <v>NULL</v>
      </c>
      <c r="N380" t="str">
        <f>customer_bikes__3[[#This Row],[LOCKER_REFERENCE]]</f>
        <v>NULL</v>
      </c>
      <c r="O380" t="str">
        <f>customer_bikes__3[[#This Row],[PLATE_NUMBER]]</f>
        <v>NULL</v>
      </c>
      <c r="P380" t="str">
        <f>customer_bikes__3[[#This Row],[BILLING_TYPE]]</f>
        <v>monthly</v>
      </c>
      <c r="Q380" t="str">
        <f>customer_bikes__3[[#This Row],[LEASING_PRICE]]</f>
        <v>105,42</v>
      </c>
      <c r="R380">
        <f>customer_bikes__3[[#This Row],[SOLD_PRICE]]</f>
        <v>0</v>
      </c>
      <c r="S380" t="str">
        <f>customer_bikes__3[[#This Row],[STATUS]]</f>
        <v>OK</v>
      </c>
      <c r="T380" t="str">
        <f>customer_bikes__3[[#This Row],[INSURANCE]]</f>
        <v>Y</v>
      </c>
      <c r="U380">
        <f>customer_bikes__3[[#This Row],[INSURANCE_INDIVIDUAL]]</f>
        <v>0</v>
      </c>
      <c r="V380">
        <f>customer_bikes__3[[#This Row],[INSURANCE_CIVIL_RESPONSIBILITY]]</f>
        <v>0</v>
      </c>
      <c r="W380" t="str">
        <f>customer_bikes__3[[#This Row],[INSURANCE_CIVIL_RESPONSIBILITY_CONTRACT]]</f>
        <v>NULL</v>
      </c>
      <c r="X380">
        <f>customer_bikes__3[[#This Row],[BIKE_PRICE]]</f>
        <v>1568.3</v>
      </c>
      <c r="Y380" t="str">
        <f>customer_bikes__3[[#This Row],[BIKE_BUYING_DATE]]</f>
        <v>2019-05-29</v>
      </c>
      <c r="Z380">
        <f>customer_bikes__3[[#This Row],[BILLING_GROUP]]</f>
        <v>1</v>
      </c>
      <c r="AA380" t="str">
        <f>customer_bikes__3[[#This Row],[GPS_ID]]</f>
        <v>NULL</v>
      </c>
      <c r="AB380" t="str">
        <f>customer_bikes__3[[#This Row],[LOCALISATION]]</f>
        <v>NULL</v>
      </c>
      <c r="AC380" t="str">
        <f>customer_bikes__3[[#This Row],[COMMENT_BILLING]]</f>
        <v>NULL</v>
      </c>
      <c r="AD380" t="str">
        <f>customer_bikes__3[[#This Row],[ADDRESS]]</f>
        <v>NULL</v>
      </c>
      <c r="AE380" t="str">
        <f>customer_bikes__3[[#This Row],[DISPLAY_GROUP]]</f>
        <v>1generic</v>
      </c>
      <c r="AG380">
        <f>customer_bikes__3[[#This Row],[TYPE]]</f>
        <v>132</v>
      </c>
      <c r="AH380">
        <f>customer_bikes__3[[#This Row],[ID_1]]</f>
        <v>5</v>
      </c>
      <c r="AI380" s="2">
        <f>customer_bikes__3[[#This Row],[HEU_MAJ]]</f>
        <v>44158.728576388887</v>
      </c>
      <c r="AJ380" s="2">
        <f>customer_bikes__3[[#This Row],[HEU_MAJ]]</f>
        <v>44158.728576388887</v>
      </c>
    </row>
    <row r="381" spans="1:36" x14ac:dyDescent="0.25">
      <c r="A381">
        <f>customer_bikes__3[[#This Row],[ID]]</f>
        <v>87</v>
      </c>
      <c r="B381" t="str">
        <f>customer_bikes__3[[#This Row],[FRAME_NUMBER]]</f>
        <v>IDE-004</v>
      </c>
      <c r="C381" t="str">
        <f>customer_bikes__3[[#This Row],[SIZE]]</f>
        <v>S</v>
      </c>
      <c r="D381" t="str">
        <f>customer_bikes__3[[#This Row],[COLOR]]</f>
        <v>NULL</v>
      </c>
      <c r="E381" t="str">
        <f>customer_bikes__3[[#This Row],[CONTRACT_TYPE]]</f>
        <v>renting</v>
      </c>
      <c r="F381" t="str">
        <f>customer_bikes__3[[#This Row],[CONTRACT_START]]</f>
        <v>2019-05-15</v>
      </c>
      <c r="G381" t="str">
        <f>customer_bikes__3[[#This Row],[CONTRACT_END]]</f>
        <v>NULL</v>
      </c>
      <c r="H381" t="str">
        <f>customer_bikes__3[[#This Row],[ESTIMATED_DELIVERY_DATE]]</f>
        <v>NULL</v>
      </c>
      <c r="I381" t="str">
        <f>customer_bikes__3[[#This Row],[DELIVERY_DATE]]</f>
        <v>NULL</v>
      </c>
      <c r="J381" t="str">
        <f>customer_bikes__3[[#This Row],[SELLING_DATE]]</f>
        <v>NULL</v>
      </c>
      <c r="K381" t="str">
        <f>customer_bikes__3[[#This Row],[MODEL]]</f>
        <v>Conway ets 370 Taille S</v>
      </c>
      <c r="L381" t="str">
        <f>customer_bikes__3[[#This Row],[FRAME_REFERENCE]]</f>
        <v>SW180527885</v>
      </c>
      <c r="M381" t="str">
        <f>customer_bikes__3[[#This Row],[BIKE_KEY_REFERENCE]]</f>
        <v>NULL</v>
      </c>
      <c r="N381" t="str">
        <f>customer_bikes__3[[#This Row],[LOCKER_REFERENCE]]</f>
        <v>NULL</v>
      </c>
      <c r="O381" t="str">
        <f>customer_bikes__3[[#This Row],[PLATE_NUMBER]]</f>
        <v>NULL</v>
      </c>
      <c r="P381" t="str">
        <f>customer_bikes__3[[#This Row],[BILLING_TYPE]]</f>
        <v>monthly</v>
      </c>
      <c r="Q381" t="str">
        <f>customer_bikes__3[[#This Row],[LEASING_PRICE]]</f>
        <v>105,42</v>
      </c>
      <c r="R381">
        <f>customer_bikes__3[[#This Row],[SOLD_PRICE]]</f>
        <v>0</v>
      </c>
      <c r="S381" t="str">
        <f>customer_bikes__3[[#This Row],[STATUS]]</f>
        <v>OK</v>
      </c>
      <c r="T381" t="str">
        <f>customer_bikes__3[[#This Row],[INSURANCE]]</f>
        <v>Y</v>
      </c>
      <c r="U381">
        <f>customer_bikes__3[[#This Row],[INSURANCE_INDIVIDUAL]]</f>
        <v>0</v>
      </c>
      <c r="V381">
        <f>customer_bikes__3[[#This Row],[INSURANCE_CIVIL_RESPONSIBILITY]]</f>
        <v>0</v>
      </c>
      <c r="W381" t="str">
        <f>customer_bikes__3[[#This Row],[INSURANCE_CIVIL_RESPONSIBILITY_CONTRACT]]</f>
        <v>NULL</v>
      </c>
      <c r="X381">
        <f>customer_bikes__3[[#This Row],[BIKE_PRICE]]</f>
        <v>1572.96</v>
      </c>
      <c r="Y381" t="str">
        <f>customer_bikes__3[[#This Row],[BIKE_BUYING_DATE]]</f>
        <v>2019-05-03</v>
      </c>
      <c r="Z381">
        <f>customer_bikes__3[[#This Row],[BILLING_GROUP]]</f>
        <v>1</v>
      </c>
      <c r="AA381" t="str">
        <f>customer_bikes__3[[#This Row],[GPS_ID]]</f>
        <v>NULL</v>
      </c>
      <c r="AB381" t="str">
        <f>customer_bikes__3[[#This Row],[LOCALISATION]]</f>
        <v>NULL</v>
      </c>
      <c r="AC381" t="str">
        <f>customer_bikes__3[[#This Row],[COMMENT_BILLING]]</f>
        <v>NULL</v>
      </c>
      <c r="AD381" t="str">
        <f>customer_bikes__3[[#This Row],[ADDRESS]]</f>
        <v>NULL</v>
      </c>
      <c r="AE381" t="str">
        <f>customer_bikes__3[[#This Row],[DISPLAY_GROUP]]</f>
        <v>1generic</v>
      </c>
      <c r="AG381">
        <f>customer_bikes__3[[#This Row],[TYPE]]</f>
        <v>62</v>
      </c>
      <c r="AH381">
        <f>customer_bikes__3[[#This Row],[ID_1]]</f>
        <v>5</v>
      </c>
      <c r="AI381" s="2">
        <f>customer_bikes__3[[#This Row],[HEU_MAJ]]</f>
        <v>44158.728888888887</v>
      </c>
      <c r="AJ381" s="2">
        <f>customer_bikes__3[[#This Row],[HEU_MAJ]]</f>
        <v>44158.728888888887</v>
      </c>
    </row>
    <row r="382" spans="1:36" x14ac:dyDescent="0.25">
      <c r="A382">
        <f>customer_bikes__3[[#This Row],[ID]]</f>
        <v>88</v>
      </c>
      <c r="B382" t="str">
        <f>customer_bikes__3[[#This Row],[FRAME_NUMBER]]</f>
        <v>IDE-005</v>
      </c>
      <c r="C382" t="str">
        <f>customer_bikes__3[[#This Row],[SIZE]]</f>
        <v>L</v>
      </c>
      <c r="D382" t="str">
        <f>customer_bikes__3[[#This Row],[COLOR]]</f>
        <v>NULL</v>
      </c>
      <c r="E382" t="str">
        <f>customer_bikes__3[[#This Row],[CONTRACT_TYPE]]</f>
        <v>renting</v>
      </c>
      <c r="F382" t="str">
        <f>customer_bikes__3[[#This Row],[CONTRACT_START]]</f>
        <v>2019-05-15</v>
      </c>
      <c r="G382" t="str">
        <f>customer_bikes__3[[#This Row],[CONTRACT_END]]</f>
        <v>NULL</v>
      </c>
      <c r="H382" t="str">
        <f>customer_bikes__3[[#This Row],[ESTIMATED_DELIVERY_DATE]]</f>
        <v>NULL</v>
      </c>
      <c r="I382" t="str">
        <f>customer_bikes__3[[#This Row],[DELIVERY_DATE]]</f>
        <v>NULL</v>
      </c>
      <c r="J382" t="str">
        <f>customer_bikes__3[[#This Row],[SELLING_DATE]]</f>
        <v>NULL</v>
      </c>
      <c r="K382" t="str">
        <f>customer_bikes__3[[#This Row],[MODEL]]</f>
        <v xml:space="preserve">Conway ets 370 Taille L </v>
      </c>
      <c r="L382" t="str">
        <f>customer_bikes__3[[#This Row],[FRAME_REFERENCE]]</f>
        <v>SW180628145</v>
      </c>
      <c r="M382" t="str">
        <f>customer_bikes__3[[#This Row],[BIKE_KEY_REFERENCE]]</f>
        <v>NULL</v>
      </c>
      <c r="N382" t="str">
        <f>customer_bikes__3[[#This Row],[LOCKER_REFERENCE]]</f>
        <v>NULL</v>
      </c>
      <c r="O382" t="str">
        <f>customer_bikes__3[[#This Row],[PLATE_NUMBER]]</f>
        <v>NULL</v>
      </c>
      <c r="P382" t="str">
        <f>customer_bikes__3[[#This Row],[BILLING_TYPE]]</f>
        <v>monthly</v>
      </c>
      <c r="Q382" t="str">
        <f>customer_bikes__3[[#This Row],[LEASING_PRICE]]</f>
        <v>105,42</v>
      </c>
      <c r="R382">
        <f>customer_bikes__3[[#This Row],[SOLD_PRICE]]</f>
        <v>0</v>
      </c>
      <c r="S382" t="str">
        <f>customer_bikes__3[[#This Row],[STATUS]]</f>
        <v>OK</v>
      </c>
      <c r="T382" t="str">
        <f>customer_bikes__3[[#This Row],[INSURANCE]]</f>
        <v>Y</v>
      </c>
      <c r="U382">
        <f>customer_bikes__3[[#This Row],[INSURANCE_INDIVIDUAL]]</f>
        <v>0</v>
      </c>
      <c r="V382">
        <f>customer_bikes__3[[#This Row],[INSURANCE_CIVIL_RESPONSIBILITY]]</f>
        <v>0</v>
      </c>
      <c r="W382" t="str">
        <f>customer_bikes__3[[#This Row],[INSURANCE_CIVIL_RESPONSIBILITY_CONTRACT]]</f>
        <v>NULL</v>
      </c>
      <c r="X382">
        <f>customer_bikes__3[[#This Row],[BIKE_PRICE]]</f>
        <v>1572.96</v>
      </c>
      <c r="Y382" t="str">
        <f>customer_bikes__3[[#This Row],[BIKE_BUYING_DATE]]</f>
        <v>2019-05-03</v>
      </c>
      <c r="Z382">
        <f>customer_bikes__3[[#This Row],[BILLING_GROUP]]</f>
        <v>1</v>
      </c>
      <c r="AA382" t="str">
        <f>customer_bikes__3[[#This Row],[GPS_ID]]</f>
        <v>NULL</v>
      </c>
      <c r="AB382" t="str">
        <f>customer_bikes__3[[#This Row],[LOCALISATION]]</f>
        <v>NULL</v>
      </c>
      <c r="AC382" t="str">
        <f>customer_bikes__3[[#This Row],[COMMENT_BILLING]]</f>
        <v>NULL</v>
      </c>
      <c r="AD382" t="str">
        <f>customer_bikes__3[[#This Row],[ADDRESS]]</f>
        <v>NULL</v>
      </c>
      <c r="AE382" t="str">
        <f>customer_bikes__3[[#This Row],[DISPLAY_GROUP]]</f>
        <v>1generic</v>
      </c>
      <c r="AG382">
        <f>customer_bikes__3[[#This Row],[TYPE]]</f>
        <v>62</v>
      </c>
      <c r="AH382">
        <f>customer_bikes__3[[#This Row],[ID_1]]</f>
        <v>5</v>
      </c>
      <c r="AI382" s="2">
        <f>customer_bikes__3[[#This Row],[HEU_MAJ]]</f>
        <v>44158.729050925926</v>
      </c>
      <c r="AJ382" s="2">
        <f>customer_bikes__3[[#This Row],[HEU_MAJ]]</f>
        <v>44158.729050925926</v>
      </c>
    </row>
    <row r="383" spans="1:36" x14ac:dyDescent="0.25">
      <c r="A383">
        <f>customer_bikes__3[[#This Row],[ID]]</f>
        <v>90</v>
      </c>
      <c r="B383" t="str">
        <f>customer_bikes__3[[#This Row],[FRAME_NUMBER]]</f>
        <v>IDE-006</v>
      </c>
      <c r="C383" t="str">
        <f>customer_bikes__3[[#This Row],[SIZE]]</f>
        <v>unique</v>
      </c>
      <c r="D383" t="str">
        <f>customer_bikes__3[[#This Row],[COLOR]]</f>
        <v>NULL</v>
      </c>
      <c r="E383" t="str">
        <f>customer_bikes__3[[#This Row],[CONTRACT_TYPE]]</f>
        <v>renting</v>
      </c>
      <c r="F383" t="str">
        <f>customer_bikes__3[[#This Row],[CONTRACT_START]]</f>
        <v>2019-05-15</v>
      </c>
      <c r="G383" t="str">
        <f>customer_bikes__3[[#This Row],[CONTRACT_END]]</f>
        <v>NULL</v>
      </c>
      <c r="H383" t="str">
        <f>customer_bikes__3[[#This Row],[ESTIMATED_DELIVERY_DATE]]</f>
        <v>NULL</v>
      </c>
      <c r="I383" t="str">
        <f>customer_bikes__3[[#This Row],[DELIVERY_DATE]]</f>
        <v>NULL</v>
      </c>
      <c r="J383" t="str">
        <f>customer_bikes__3[[#This Row],[SELLING_DATE]]</f>
        <v>NULL</v>
      </c>
      <c r="K383" t="str">
        <f>customer_bikes__3[[#This Row],[MODEL]]</f>
        <v>Ahooga</v>
      </c>
      <c r="L383" t="str">
        <f>customer_bikes__3[[#This Row],[FRAME_REFERENCE]]</f>
        <v>0175</v>
      </c>
      <c r="M383" t="str">
        <f>customer_bikes__3[[#This Row],[BIKE_KEY_REFERENCE]]</f>
        <v>NULL</v>
      </c>
      <c r="N383" t="str">
        <f>customer_bikes__3[[#This Row],[LOCKER_REFERENCE]]</f>
        <v>NULL</v>
      </c>
      <c r="O383" t="str">
        <f>customer_bikes__3[[#This Row],[PLATE_NUMBER]]</f>
        <v>NULL</v>
      </c>
      <c r="P383" t="str">
        <f>customer_bikes__3[[#This Row],[BILLING_TYPE]]</f>
        <v>monthly</v>
      </c>
      <c r="Q383" t="str">
        <f>customer_bikes__3[[#This Row],[LEASING_PRICE]]</f>
        <v>105,42</v>
      </c>
      <c r="R383">
        <f>customer_bikes__3[[#This Row],[SOLD_PRICE]]</f>
        <v>0</v>
      </c>
      <c r="S383" t="str">
        <f>customer_bikes__3[[#This Row],[STATUS]]</f>
        <v>OK</v>
      </c>
      <c r="T383" t="str">
        <f>customer_bikes__3[[#This Row],[INSURANCE]]</f>
        <v>Y</v>
      </c>
      <c r="U383">
        <f>customer_bikes__3[[#This Row],[INSURANCE_INDIVIDUAL]]</f>
        <v>0</v>
      </c>
      <c r="V383">
        <f>customer_bikes__3[[#This Row],[INSURANCE_CIVIL_RESPONSIBILITY]]</f>
        <v>0</v>
      </c>
      <c r="W383" t="str">
        <f>customer_bikes__3[[#This Row],[INSURANCE_CIVIL_RESPONSIBILITY_CONTRACT]]</f>
        <v>NULL</v>
      </c>
      <c r="X383">
        <f>customer_bikes__3[[#This Row],[BIKE_PRICE]]</f>
        <v>1568.3</v>
      </c>
      <c r="Y383" t="str">
        <f>customer_bikes__3[[#This Row],[BIKE_BUYING_DATE]]</f>
        <v>2019-05-29</v>
      </c>
      <c r="Z383">
        <f>customer_bikes__3[[#This Row],[BILLING_GROUP]]</f>
        <v>1</v>
      </c>
      <c r="AA383" t="str">
        <f>customer_bikes__3[[#This Row],[GPS_ID]]</f>
        <v>NULL</v>
      </c>
      <c r="AB383" t="str">
        <f>customer_bikes__3[[#This Row],[LOCALISATION]]</f>
        <v>NULL</v>
      </c>
      <c r="AC383" t="str">
        <f>customer_bikes__3[[#This Row],[COMMENT_BILLING]]</f>
        <v>NULL</v>
      </c>
      <c r="AD383" t="str">
        <f>customer_bikes__3[[#This Row],[ADDRESS]]</f>
        <v>NULL</v>
      </c>
      <c r="AE383" t="str">
        <f>customer_bikes__3[[#This Row],[DISPLAY_GROUP]]</f>
        <v>1generic</v>
      </c>
      <c r="AG383">
        <f>customer_bikes__3[[#This Row],[TYPE]]</f>
        <v>132</v>
      </c>
      <c r="AH383">
        <f>customer_bikes__3[[#This Row],[ID_1]]</f>
        <v>5</v>
      </c>
      <c r="AI383" s="2">
        <f>customer_bikes__3[[#This Row],[HEU_MAJ]]</f>
        <v>44158.729259259257</v>
      </c>
      <c r="AJ383" s="2">
        <f>customer_bikes__3[[#This Row],[HEU_MAJ]]</f>
        <v>44158.729259259257</v>
      </c>
    </row>
    <row r="384" spans="1:36" x14ac:dyDescent="0.25">
      <c r="A384">
        <f>customer_bikes__3[[#This Row],[ID]]</f>
        <v>89</v>
      </c>
      <c r="B384" t="str">
        <f>customer_bikes__3[[#This Row],[FRAME_NUMBER]]</f>
        <v>IDE-007</v>
      </c>
      <c r="C384" t="str">
        <f>customer_bikes__3[[#This Row],[SIZE]]</f>
        <v>M</v>
      </c>
      <c r="D384" t="str">
        <f>customer_bikes__3[[#This Row],[COLOR]]</f>
        <v>NULL</v>
      </c>
      <c r="E384" t="str">
        <f>customer_bikes__3[[#This Row],[CONTRACT_TYPE]]</f>
        <v>renting</v>
      </c>
      <c r="F384" t="str">
        <f>customer_bikes__3[[#This Row],[CONTRACT_START]]</f>
        <v>2019-05-15</v>
      </c>
      <c r="G384" t="str">
        <f>customer_bikes__3[[#This Row],[CONTRACT_END]]</f>
        <v>NULL</v>
      </c>
      <c r="H384" t="str">
        <f>customer_bikes__3[[#This Row],[ESTIMATED_DELIVERY_DATE]]</f>
        <v>NULL</v>
      </c>
      <c r="I384" t="str">
        <f>customer_bikes__3[[#This Row],[DELIVERY_DATE]]</f>
        <v>NULL</v>
      </c>
      <c r="J384" t="str">
        <f>customer_bikes__3[[#This Row],[SELLING_DATE]]</f>
        <v>NULL</v>
      </c>
      <c r="K384" t="str">
        <f>customer_bikes__3[[#This Row],[MODEL]]</f>
        <v xml:space="preserve">Conway ets 370 Taille M </v>
      </c>
      <c r="L384" t="str">
        <f>customer_bikes__3[[#This Row],[FRAME_REFERENCE]]</f>
        <v>SW180628270</v>
      </c>
      <c r="M384" t="str">
        <f>customer_bikes__3[[#This Row],[BIKE_KEY_REFERENCE]]</f>
        <v>NULL</v>
      </c>
      <c r="N384" t="str">
        <f>customer_bikes__3[[#This Row],[LOCKER_REFERENCE]]</f>
        <v>NULL</v>
      </c>
      <c r="O384" t="str">
        <f>customer_bikes__3[[#This Row],[PLATE_NUMBER]]</f>
        <v>NULL</v>
      </c>
      <c r="P384" t="str">
        <f>customer_bikes__3[[#This Row],[BILLING_TYPE]]</f>
        <v>monthly</v>
      </c>
      <c r="Q384" t="str">
        <f>customer_bikes__3[[#This Row],[LEASING_PRICE]]</f>
        <v>105,42</v>
      </c>
      <c r="R384">
        <f>customer_bikes__3[[#This Row],[SOLD_PRICE]]</f>
        <v>0</v>
      </c>
      <c r="S384" t="str">
        <f>customer_bikes__3[[#This Row],[STATUS]]</f>
        <v>OK</v>
      </c>
      <c r="T384" t="str">
        <f>customer_bikes__3[[#This Row],[INSURANCE]]</f>
        <v>Y</v>
      </c>
      <c r="U384">
        <f>customer_bikes__3[[#This Row],[INSURANCE_INDIVIDUAL]]</f>
        <v>0</v>
      </c>
      <c r="V384">
        <f>customer_bikes__3[[#This Row],[INSURANCE_CIVIL_RESPONSIBILITY]]</f>
        <v>0</v>
      </c>
      <c r="W384" t="str">
        <f>customer_bikes__3[[#This Row],[INSURANCE_CIVIL_RESPONSIBILITY_CONTRACT]]</f>
        <v>NULL</v>
      </c>
      <c r="X384">
        <f>customer_bikes__3[[#This Row],[BIKE_PRICE]]</f>
        <v>1572.96</v>
      </c>
      <c r="Y384" t="str">
        <f>customer_bikes__3[[#This Row],[BIKE_BUYING_DATE]]</f>
        <v>2019-04-09</v>
      </c>
      <c r="Z384">
        <f>customer_bikes__3[[#This Row],[BILLING_GROUP]]</f>
        <v>1</v>
      </c>
      <c r="AA384" t="str">
        <f>customer_bikes__3[[#This Row],[GPS_ID]]</f>
        <v>NULL</v>
      </c>
      <c r="AB384" t="str">
        <f>customer_bikes__3[[#This Row],[LOCALISATION]]</f>
        <v>NULL</v>
      </c>
      <c r="AC384" t="str">
        <f>customer_bikes__3[[#This Row],[COMMENT_BILLING]]</f>
        <v>NULL</v>
      </c>
      <c r="AD384" t="str">
        <f>customer_bikes__3[[#This Row],[ADDRESS]]</f>
        <v>NULL</v>
      </c>
      <c r="AE384" t="str">
        <f>customer_bikes__3[[#This Row],[DISPLAY_GROUP]]</f>
        <v>1generic</v>
      </c>
      <c r="AG384">
        <f>customer_bikes__3[[#This Row],[TYPE]]</f>
        <v>62</v>
      </c>
      <c r="AH384">
        <f>customer_bikes__3[[#This Row],[ID_1]]</f>
        <v>5</v>
      </c>
      <c r="AI384" s="2">
        <f>customer_bikes__3[[#This Row],[HEU_MAJ]]</f>
        <v>44117.5315625</v>
      </c>
      <c r="AJ384" s="2">
        <f>customer_bikes__3[[#This Row],[HEU_MAJ]]</f>
        <v>44117.5315625</v>
      </c>
    </row>
    <row r="385" spans="1:36" x14ac:dyDescent="0.25">
      <c r="A385">
        <f>customer_bikes__3[[#This Row],[ID]]</f>
        <v>404</v>
      </c>
      <c r="B385" t="str">
        <f>customer_bikes__3[[#This Row],[FRAME_NUMBER]]</f>
        <v>IEM - 001</v>
      </c>
      <c r="C385" t="str">
        <f>customer_bikes__3[[#This Row],[SIZE]]</f>
        <v>-</v>
      </c>
      <c r="D385" t="str">
        <f>customer_bikes__3[[#This Row],[COLOR]]</f>
        <v>-</v>
      </c>
      <c r="E385" t="str">
        <f>customer_bikes__3[[#This Row],[CONTRACT_TYPE]]</f>
        <v>leasing</v>
      </c>
      <c r="F385" t="str">
        <f>customer_bikes__3[[#This Row],[CONTRACT_START]]</f>
        <v>2021-02-19</v>
      </c>
      <c r="G385" t="str">
        <f>customer_bikes__3[[#This Row],[CONTRACT_END]]</f>
        <v>2024-02-19</v>
      </c>
      <c r="H385" t="str">
        <f>customer_bikes__3[[#This Row],[ESTIMATED_DELIVERY_DATE]]</f>
        <v>2021-02-20</v>
      </c>
      <c r="I385" t="str">
        <f>customer_bikes__3[[#This Row],[DELIVERY_DATE]]</f>
        <v>NULL</v>
      </c>
      <c r="J385" t="str">
        <f>customer_bikes__3[[#This Row],[SELLING_DATE]]</f>
        <v>NULL</v>
      </c>
      <c r="K385" t="str">
        <f>customer_bikes__3[[#This Row],[MODEL]]</f>
        <v>Hydric 12_i</v>
      </c>
      <c r="L385" t="str">
        <f>customer_bikes__3[[#This Row],[FRAME_REFERENCE]]</f>
        <v>20HYDRIC121039</v>
      </c>
      <c r="M385" t="str">
        <f>customer_bikes__3[[#This Row],[BIKE_KEY_REFERENCE]]</f>
        <v>NULL</v>
      </c>
      <c r="N385" t="str">
        <f>customer_bikes__3[[#This Row],[LOCKER_REFERENCE]]</f>
        <v>-</v>
      </c>
      <c r="O385" t="str">
        <f>customer_bikes__3[[#This Row],[PLATE_NUMBER]]</f>
        <v>NULL</v>
      </c>
      <c r="P385" t="str">
        <f>customer_bikes__3[[#This Row],[BILLING_TYPE]]</f>
        <v>annual</v>
      </c>
      <c r="Q385" t="str">
        <f>customer_bikes__3[[#This Row],[LEASING_PRICE]]</f>
        <v>1400</v>
      </c>
      <c r="R385">
        <f>customer_bikes__3[[#This Row],[SOLD_PRICE]]</f>
        <v>0</v>
      </c>
      <c r="S385" t="str">
        <f>customer_bikes__3[[#This Row],[STATUS]]</f>
        <v>OK</v>
      </c>
      <c r="T385" t="str">
        <f>customer_bikes__3[[#This Row],[INSURANCE]]</f>
        <v>Y</v>
      </c>
      <c r="U385">
        <f>customer_bikes__3[[#This Row],[INSURANCE_INDIVIDUAL]]</f>
        <v>0</v>
      </c>
      <c r="V385">
        <f>customer_bikes__3[[#This Row],[INSURANCE_CIVIL_RESPONSIBILITY]]</f>
        <v>0</v>
      </c>
      <c r="W385" t="str">
        <f>customer_bikes__3[[#This Row],[INSURANCE_CIVIL_RESPONSIBILITY_CONTRACT]]</f>
        <v>NULL</v>
      </c>
      <c r="X385">
        <f>customer_bikes__3[[#This Row],[BIKE_PRICE]]</f>
        <v>1768</v>
      </c>
      <c r="Y385" t="str">
        <f>customer_bikes__3[[#This Row],[BIKE_BUYING_DATE]]</f>
        <v>2020-11-19</v>
      </c>
      <c r="Z385">
        <f>customer_bikes__3[[#This Row],[BILLING_GROUP]]</f>
        <v>1</v>
      </c>
      <c r="AA385" t="str">
        <f>customer_bikes__3[[#This Row],[GPS_ID]]</f>
        <v>-</v>
      </c>
      <c r="AB385" t="str">
        <f>customer_bikes__3[[#This Row],[LOCALISATION]]</f>
        <v>NULL</v>
      </c>
      <c r="AC385" t="str">
        <f>customer_bikes__3[[#This Row],[COMMENT_BILLING]]</f>
        <v>NULL</v>
      </c>
      <c r="AD385" t="str">
        <f>customer_bikes__3[[#This Row],[ADDRESS]]</f>
        <v>NULL</v>
      </c>
      <c r="AE385" t="str">
        <f>customer_bikes__3[[#This Row],[DISPLAY_GROUP]]</f>
        <v>1generic</v>
      </c>
      <c r="AG385">
        <f>customer_bikes__3[[#This Row],[TYPE]]</f>
        <v>213</v>
      </c>
      <c r="AH385">
        <f>customer_bikes__3[[#This Row],[ID_1]]</f>
        <v>242</v>
      </c>
      <c r="AI385" s="2">
        <f>customer_bikes__3[[#This Row],[HEU_MAJ]]</f>
        <v>44249.609837962962</v>
      </c>
      <c r="AJ385" s="2">
        <f>customer_bikes__3[[#This Row],[HEU_MAJ]]</f>
        <v>44249.609837962962</v>
      </c>
    </row>
    <row r="386" spans="1:36" x14ac:dyDescent="0.25">
      <c r="A386">
        <f>customer_bikes__3[[#This Row],[ID]]</f>
        <v>403</v>
      </c>
      <c r="B386" t="str">
        <f>customer_bikes__3[[#This Row],[FRAME_NUMBER]]</f>
        <v>IEM - 002</v>
      </c>
      <c r="C386" t="str">
        <f>customer_bikes__3[[#This Row],[SIZE]]</f>
        <v>L</v>
      </c>
      <c r="D386" t="str">
        <f>customer_bikes__3[[#This Row],[COLOR]]</f>
        <v>Bleu/Noir</v>
      </c>
      <c r="E386" t="str">
        <f>customer_bikes__3[[#This Row],[CONTRACT_TYPE]]</f>
        <v>leasing</v>
      </c>
      <c r="F386" t="str">
        <f>customer_bikes__3[[#This Row],[CONTRACT_START]]</f>
        <v>2021-03-25</v>
      </c>
      <c r="G386" t="str">
        <f>customer_bikes__3[[#This Row],[CONTRACT_END]]</f>
        <v>2024-03-25</v>
      </c>
      <c r="H386" t="str">
        <f>customer_bikes__3[[#This Row],[ESTIMATED_DELIVERY_DATE]]</f>
        <v>2021-03-15</v>
      </c>
      <c r="I386" t="str">
        <f>customer_bikes__3[[#This Row],[DELIVERY_DATE]]</f>
        <v>NULL</v>
      </c>
      <c r="J386" t="str">
        <f>customer_bikes__3[[#This Row],[SELLING_DATE]]</f>
        <v>NULL</v>
      </c>
      <c r="K386" t="str">
        <f>customer_bikes__3[[#This Row],[MODEL]]</f>
        <v>e adventure 125</v>
      </c>
      <c r="L386" t="str">
        <f>customer_bikes__3[[#This Row],[FRAME_REFERENCE]]</f>
        <v>TBC</v>
      </c>
      <c r="M386" t="str">
        <f>customer_bikes__3[[#This Row],[BIKE_KEY_REFERENCE]]</f>
        <v>NULL</v>
      </c>
      <c r="N386" t="str">
        <f>customer_bikes__3[[#This Row],[LOCKER_REFERENCE]]</f>
        <v>TBC</v>
      </c>
      <c r="O386" t="str">
        <f>customer_bikes__3[[#This Row],[PLATE_NUMBER]]</f>
        <v>NULL</v>
      </c>
      <c r="P386" t="str">
        <f>customer_bikes__3[[#This Row],[BILLING_TYPE]]</f>
        <v>annual</v>
      </c>
      <c r="Q386" t="str">
        <f>customer_bikes__3[[#This Row],[LEASING_PRICE]]</f>
        <v>1629,96</v>
      </c>
      <c r="R386">
        <f>customer_bikes__3[[#This Row],[SOLD_PRICE]]</f>
        <v>0</v>
      </c>
      <c r="S386" t="str">
        <f>customer_bikes__3[[#This Row],[STATUS]]</f>
        <v>OK</v>
      </c>
      <c r="T386" t="str">
        <f>customer_bikes__3[[#This Row],[INSURANCE]]</f>
        <v>Y</v>
      </c>
      <c r="U386">
        <f>customer_bikes__3[[#This Row],[INSURANCE_INDIVIDUAL]]</f>
        <v>0</v>
      </c>
      <c r="V386">
        <f>customer_bikes__3[[#This Row],[INSURANCE_CIVIL_RESPONSIBILITY]]</f>
        <v>0</v>
      </c>
      <c r="W386" t="str">
        <f>customer_bikes__3[[#This Row],[INSURANCE_CIVIL_RESPONSIBILITY_CONTRACT]]</f>
        <v>NULL</v>
      </c>
      <c r="X386">
        <f>customer_bikes__3[[#This Row],[BIKE_PRICE]]</f>
        <v>2180</v>
      </c>
      <c r="Y386" t="str">
        <f>customer_bikes__3[[#This Row],[BIKE_BUYING_DATE]]</f>
        <v>2020-11-19</v>
      </c>
      <c r="Z386">
        <f>customer_bikes__3[[#This Row],[BILLING_GROUP]]</f>
        <v>1</v>
      </c>
      <c r="AA386" t="str">
        <f>customer_bikes__3[[#This Row],[GPS_ID]]</f>
        <v>NULL</v>
      </c>
      <c r="AB386" t="str">
        <f>customer_bikes__3[[#This Row],[LOCALISATION]]</f>
        <v>NULL</v>
      </c>
      <c r="AC386" t="str">
        <f>customer_bikes__3[[#This Row],[COMMENT_BILLING]]</f>
        <v>NULL</v>
      </c>
      <c r="AD386" t="str">
        <f>customer_bikes__3[[#This Row],[ADDRESS]]</f>
        <v>NULL</v>
      </c>
      <c r="AE386" t="str">
        <f>customer_bikes__3[[#This Row],[DISPLAY_GROUP]]</f>
        <v>1generic</v>
      </c>
      <c r="AG386">
        <f>customer_bikes__3[[#This Row],[TYPE]]</f>
        <v>227</v>
      </c>
      <c r="AH386">
        <f>customer_bikes__3[[#This Row],[ID_1]]</f>
        <v>242</v>
      </c>
      <c r="AI386" s="2">
        <f>customer_bikes__3[[#This Row],[HEU_MAJ]]</f>
        <v>44281.595497685186</v>
      </c>
      <c r="AJ386" s="2">
        <f>customer_bikes__3[[#This Row],[HEU_MAJ]]</f>
        <v>44281.595497685186</v>
      </c>
    </row>
    <row r="387" spans="1:36" x14ac:dyDescent="0.25">
      <c r="A387">
        <f>customer_bikes__3[[#This Row],[ID]]</f>
        <v>567</v>
      </c>
      <c r="B387" t="str">
        <f>customer_bikes__3[[#This Row],[FRAME_NUMBER]]</f>
        <v>IEM-003</v>
      </c>
      <c r="C387" t="str">
        <f>customer_bikes__3[[#This Row],[SIZE]]</f>
        <v>XL</v>
      </c>
      <c r="D387" t="str">
        <f>customer_bikes__3[[#This Row],[COLOR]]</f>
        <v>Bleu/Noir</v>
      </c>
      <c r="E387" t="str">
        <f>customer_bikes__3[[#This Row],[CONTRACT_TYPE]]</f>
        <v>leasing</v>
      </c>
      <c r="F387" t="str">
        <f>customer_bikes__3[[#This Row],[CONTRACT_START]]</f>
        <v>2021-08-06</v>
      </c>
      <c r="G387" t="str">
        <f>customer_bikes__3[[#This Row],[CONTRACT_END]]</f>
        <v>2024-08-06</v>
      </c>
      <c r="H387" t="str">
        <f>customer_bikes__3[[#This Row],[ESTIMATED_DELIVERY_DATE]]</f>
        <v>2021-08-11</v>
      </c>
      <c r="I387" t="str">
        <f>customer_bikes__3[[#This Row],[DELIVERY_DATE]]</f>
        <v>2021-08-05</v>
      </c>
      <c r="J387" t="str">
        <f>customer_bikes__3[[#This Row],[SELLING_DATE]]</f>
        <v>NULL</v>
      </c>
      <c r="K387" t="str">
        <f>customer_bikes__3[[#This Row],[MODEL]]</f>
        <v>Xyron S 527</v>
      </c>
      <c r="L387" t="str">
        <f>customer_bikes__3[[#This Row],[FRAME_REFERENCE]]</f>
        <v>CSW210100009723</v>
      </c>
      <c r="M387" t="str">
        <f>customer_bikes__3[[#This Row],[BIKE_KEY_REFERENCE]]</f>
        <v>ABUS 325316</v>
      </c>
      <c r="N387" t="str">
        <f>customer_bikes__3[[#This Row],[LOCKER_REFERENCE]]</f>
        <v>AXA 2797V</v>
      </c>
      <c r="O387" t="str">
        <f>customer_bikes__3[[#This Row],[PLATE_NUMBER]]</f>
        <v/>
      </c>
      <c r="P387" t="str">
        <f>customer_bikes__3[[#This Row],[BILLING_TYPE]]</f>
        <v>annual</v>
      </c>
      <c r="Q387" t="str">
        <f>customer_bikes__3[[#This Row],[LEASING_PRICE]]</f>
        <v>2099,7</v>
      </c>
      <c r="R387">
        <f>customer_bikes__3[[#This Row],[SOLD_PRICE]]</f>
        <v>0</v>
      </c>
      <c r="S387" t="str">
        <f>customer_bikes__3[[#This Row],[STATUS]]</f>
        <v>OK</v>
      </c>
      <c r="T387" t="str">
        <f>customer_bikes__3[[#This Row],[INSURANCE]]</f>
        <v>N</v>
      </c>
      <c r="U387">
        <f>customer_bikes__3[[#This Row],[INSURANCE_INDIVIDUAL]]</f>
        <v>0</v>
      </c>
      <c r="V387">
        <f>customer_bikes__3[[#This Row],[INSURANCE_CIVIL_RESPONSIBILITY]]</f>
        <v>0</v>
      </c>
      <c r="W387" t="str">
        <f>customer_bikes__3[[#This Row],[INSURANCE_CIVIL_RESPONSIBILITY_CONTRACT]]</f>
        <v>NULL</v>
      </c>
      <c r="X387">
        <f>customer_bikes__3[[#This Row],[BIKE_PRICE]]</f>
        <v>3132.99</v>
      </c>
      <c r="Y387" t="str">
        <f>customer_bikes__3[[#This Row],[BIKE_BUYING_DATE]]</f>
        <v>2021-01-14</v>
      </c>
      <c r="Z387">
        <f>customer_bikes__3[[#This Row],[BILLING_GROUP]]</f>
        <v>1</v>
      </c>
      <c r="AA387" t="str">
        <f>customer_bikes__3[[#This Row],[GPS_ID]]</f>
        <v>-</v>
      </c>
      <c r="AB387" t="str">
        <f>customer_bikes__3[[#This Row],[LOCALISATION]]</f>
        <v>NULL</v>
      </c>
      <c r="AC387" t="str">
        <f>customer_bikes__3[[#This Row],[COMMENT_BILLING]]</f>
        <v>NULL</v>
      </c>
      <c r="AD387" t="str">
        <f>customer_bikes__3[[#This Row],[ADDRESS]]</f>
        <v>NULL</v>
      </c>
      <c r="AE387" t="str">
        <f>customer_bikes__3[[#This Row],[DISPLAY_GROUP]]</f>
        <v>1generic</v>
      </c>
      <c r="AG387">
        <f>customer_bikes__3[[#This Row],[TYPE]]</f>
        <v>347</v>
      </c>
      <c r="AH387">
        <f>customer_bikes__3[[#This Row],[ID_1]]</f>
        <v>242</v>
      </c>
      <c r="AI387" s="2">
        <f>customer_bikes__3[[#This Row],[HEU_MAJ]]</f>
        <v>44415.445219907408</v>
      </c>
      <c r="AJ387" s="2">
        <f>customer_bikes__3[[#This Row],[HEU_MAJ]]</f>
        <v>44415.445219907408</v>
      </c>
    </row>
    <row r="388" spans="1:36" x14ac:dyDescent="0.25">
      <c r="A388">
        <f>customer_bikes__3[[#This Row],[ID]]</f>
        <v>706</v>
      </c>
      <c r="B388" t="str">
        <f>customer_bikes__3[[#This Row],[FRAME_NUMBER]]</f>
        <v>Ikigai-001</v>
      </c>
      <c r="C388" t="str">
        <f>customer_bikes__3[[#This Row],[SIZE]]</f>
        <v>unique</v>
      </c>
      <c r="D388" t="str">
        <f>customer_bikes__3[[#This Row],[COLOR]]</f>
        <v>Anthracite gray</v>
      </c>
      <c r="E388" t="str">
        <f>customer_bikes__3[[#This Row],[CONTRACT_TYPE]]</f>
        <v>leasing</v>
      </c>
      <c r="F388" t="str">
        <f>customer_bikes__3[[#This Row],[CONTRACT_START]]</f>
        <v>2022-01-26</v>
      </c>
      <c r="G388" t="str">
        <f>customer_bikes__3[[#This Row],[CONTRACT_END]]</f>
        <v>2025-01-26</v>
      </c>
      <c r="H388" t="str">
        <f>customer_bikes__3[[#This Row],[ESTIMATED_DELIVERY_DATE]]</f>
        <v>2021-11-26</v>
      </c>
      <c r="I388" t="str">
        <f>customer_bikes__3[[#This Row],[DELIVERY_DATE]]</f>
        <v>2021-11-26</v>
      </c>
      <c r="J388" t="str">
        <f>customer_bikes__3[[#This Row],[SELLING_DATE]]</f>
        <v>NULL</v>
      </c>
      <c r="K388" t="str">
        <f>customer_bikes__3[[#This Row],[MODEL]]</f>
        <v>Boost E 10D performance</v>
      </c>
      <c r="L388" t="str">
        <f>customer_bikes__3[[#This Row],[FRAME_REFERENCE]]</f>
        <v>WNBC00580</v>
      </c>
      <c r="M388" t="str">
        <f>customer_bikes__3[[#This Row],[BIKE_KEY_REFERENCE]]</f>
        <v>ABUS 365651</v>
      </c>
      <c r="N388" t="str">
        <f>customer_bikes__3[[#This Row],[LOCKER_REFERENCE]]</f>
        <v>ABUS T82 3355</v>
      </c>
      <c r="O388" t="str">
        <f>customer_bikes__3[[#This Row],[PLATE_NUMBER]]</f>
        <v/>
      </c>
      <c r="P388" t="str">
        <f>customer_bikes__3[[#This Row],[BILLING_TYPE]]</f>
        <v>monthly</v>
      </c>
      <c r="Q388" t="str">
        <f>customer_bikes__3[[#This Row],[LEASING_PRICE]]</f>
        <v>143</v>
      </c>
      <c r="R388">
        <f>customer_bikes__3[[#This Row],[SOLD_PRICE]]</f>
        <v>0</v>
      </c>
      <c r="S388" t="str">
        <f>customer_bikes__3[[#This Row],[STATUS]]</f>
        <v>OK</v>
      </c>
      <c r="T388" t="str">
        <f>customer_bikes__3[[#This Row],[INSURANCE]]</f>
        <v>N</v>
      </c>
      <c r="U388">
        <f>customer_bikes__3[[#This Row],[INSURANCE_INDIVIDUAL]]</f>
        <v>0</v>
      </c>
      <c r="V388">
        <f>customer_bikes__3[[#This Row],[INSURANCE_CIVIL_RESPONSIBILITY]]</f>
        <v>0</v>
      </c>
      <c r="W388" t="str">
        <f>customer_bikes__3[[#This Row],[INSURANCE_CIVIL_RESPONSIBILITY_CONTRACT]]</f>
        <v>NULL</v>
      </c>
      <c r="X388">
        <f>customer_bikes__3[[#This Row],[BIKE_PRICE]]</f>
        <v>2478.9899999999998</v>
      </c>
      <c r="Y388" t="str">
        <f>customer_bikes__3[[#This Row],[BIKE_BUYING_DATE]]</f>
        <v>2021-10-01</v>
      </c>
      <c r="Z388">
        <f>customer_bikes__3[[#This Row],[BILLING_GROUP]]</f>
        <v>1</v>
      </c>
      <c r="AA388" t="str">
        <f>customer_bikes__3[[#This Row],[GPS_ID]]</f>
        <v/>
      </c>
      <c r="AB388" t="str">
        <f>customer_bikes__3[[#This Row],[LOCALISATION]]</f>
        <v>NULL</v>
      </c>
      <c r="AC388" t="str">
        <f>customer_bikes__3[[#This Row],[COMMENT_BILLING]]</f>
        <v>NULL</v>
      </c>
      <c r="AD388" t="str">
        <f>customer_bikes__3[[#This Row],[ADDRESS]]</f>
        <v>NULL</v>
      </c>
      <c r="AE388" t="str">
        <f>customer_bikes__3[[#This Row],[DISPLAY_GROUP]]</f>
        <v>1generic</v>
      </c>
      <c r="AG388">
        <f>customer_bikes__3[[#This Row],[TYPE]]</f>
        <v>221</v>
      </c>
      <c r="AH388">
        <f>customer_bikes__3[[#This Row],[ID_1]]</f>
        <v>757</v>
      </c>
      <c r="AI388" s="2">
        <f>customer_bikes__3[[#This Row],[HEU_MAJ]]</f>
        <v>44589.474791666667</v>
      </c>
      <c r="AJ388" s="2">
        <f>customer_bikes__3[[#This Row],[HEU_MAJ]]</f>
        <v>44589.474791666667</v>
      </c>
    </row>
    <row r="389" spans="1:36" x14ac:dyDescent="0.25">
      <c r="A389">
        <f>customer_bikes__3[[#This Row],[ID]]</f>
        <v>598</v>
      </c>
      <c r="B389" t="str">
        <f>customer_bikes__3[[#This Row],[FRAME_NUMBER]]</f>
        <v>IMCYSE-001</v>
      </c>
      <c r="C389" t="str">
        <f>customer_bikes__3[[#This Row],[SIZE]]</f>
        <v>L</v>
      </c>
      <c r="D389" t="str">
        <f>customer_bikes__3[[#This Row],[COLOR]]</f>
        <v>Platin mat / black</v>
      </c>
      <c r="E389" t="str">
        <f>customer_bikes__3[[#This Row],[CONTRACT_TYPE]]</f>
        <v>leasing</v>
      </c>
      <c r="F389" t="str">
        <f>customer_bikes__3[[#This Row],[CONTRACT_START]]</f>
        <v>2021-12-01</v>
      </c>
      <c r="G389" t="str">
        <f>customer_bikes__3[[#This Row],[CONTRACT_END]]</f>
        <v>2024-12-01</v>
      </c>
      <c r="H389" t="str">
        <f>customer_bikes__3[[#This Row],[ESTIMATED_DELIVERY_DATE]]</f>
        <v>2021-08-13</v>
      </c>
      <c r="I389" t="str">
        <f>customer_bikes__3[[#This Row],[DELIVERY_DATE]]</f>
        <v>2021-08-11</v>
      </c>
      <c r="J389" t="str">
        <f>customer_bikes__3[[#This Row],[SELLING_DATE]]</f>
        <v>NULL</v>
      </c>
      <c r="K389" t="str">
        <f>customer_bikes__3[[#This Row],[MODEL]]</f>
        <v>Cairon C 427</v>
      </c>
      <c r="L389" t="str">
        <f>customer_bikes__3[[#This Row],[FRAME_REFERENCE]]</f>
        <v>CMA210700000632</v>
      </c>
      <c r="M389" t="str">
        <f>customer_bikes__3[[#This Row],[BIKE_KEY_REFERENCE]]</f>
        <v>322463</v>
      </c>
      <c r="N389" t="str">
        <f>customer_bikes__3[[#This Row],[LOCKER_REFERENCE]]</f>
        <v>-1111V</v>
      </c>
      <c r="O389" t="str">
        <f>customer_bikes__3[[#This Row],[PLATE_NUMBER]]</f>
        <v/>
      </c>
      <c r="P389" t="str">
        <f>customer_bikes__3[[#This Row],[BILLING_TYPE]]</f>
        <v>monthly</v>
      </c>
      <c r="Q389" t="str">
        <f>customer_bikes__3[[#This Row],[LEASING_PRICE]]</f>
        <v>112</v>
      </c>
      <c r="R389">
        <f>customer_bikes__3[[#This Row],[SOLD_PRICE]]</f>
        <v>0</v>
      </c>
      <c r="S389" t="str">
        <f>customer_bikes__3[[#This Row],[STATUS]]</f>
        <v>OK</v>
      </c>
      <c r="T389" t="str">
        <f>customer_bikes__3[[#This Row],[INSURANCE]]</f>
        <v>N</v>
      </c>
      <c r="U389">
        <f>customer_bikes__3[[#This Row],[INSURANCE_INDIVIDUAL]]</f>
        <v>0</v>
      </c>
      <c r="V389">
        <f>customer_bikes__3[[#This Row],[INSURANCE_CIVIL_RESPONSIBILITY]]</f>
        <v>0</v>
      </c>
      <c r="W389" t="str">
        <f>customer_bikes__3[[#This Row],[INSURANCE_CIVIL_RESPONSIBILITY_CONTRACT]]</f>
        <v>NULL</v>
      </c>
      <c r="X389">
        <f>customer_bikes__3[[#This Row],[BIKE_PRICE]]</f>
        <v>1793.38</v>
      </c>
      <c r="Y389" t="str">
        <f>customer_bikes__3[[#This Row],[BIKE_BUYING_DATE]]</f>
        <v>2021-01-26</v>
      </c>
      <c r="Z389">
        <f>customer_bikes__3[[#This Row],[BILLING_GROUP]]</f>
        <v>1</v>
      </c>
      <c r="AA389" t="str">
        <f>customer_bikes__3[[#This Row],[GPS_ID]]</f>
        <v>-</v>
      </c>
      <c r="AB389" t="str">
        <f>customer_bikes__3[[#This Row],[LOCALISATION]]</f>
        <v>NULL</v>
      </c>
      <c r="AC389" t="str">
        <f>customer_bikes__3[[#This Row],[COMMENT_BILLING]]</f>
        <v>NULL</v>
      </c>
      <c r="AD389" t="str">
        <f>customer_bikes__3[[#This Row],[ADDRESS]]</f>
        <v>NULL</v>
      </c>
      <c r="AE389" t="str">
        <f>customer_bikes__3[[#This Row],[DISPLAY_GROUP]]</f>
        <v>1generic</v>
      </c>
      <c r="AG389">
        <f>customer_bikes__3[[#This Row],[TYPE]]</f>
        <v>373</v>
      </c>
      <c r="AH389">
        <f>customer_bikes__3[[#This Row],[ID_1]]</f>
        <v>682</v>
      </c>
      <c r="AI389" s="2">
        <f>customer_bikes__3[[#This Row],[HEU_MAJ]]</f>
        <v>44537.433923611112</v>
      </c>
      <c r="AJ389" s="2">
        <f>customer_bikes__3[[#This Row],[HEU_MAJ]]</f>
        <v>44537.433923611112</v>
      </c>
    </row>
    <row r="390" spans="1:36" x14ac:dyDescent="0.25">
      <c r="A390">
        <f>customer_bikes__3[[#This Row],[ID]]</f>
        <v>642</v>
      </c>
      <c r="B390" t="str">
        <f>customer_bikes__3[[#This Row],[FRAME_NUMBER]]</f>
        <v>Immat : SBMJ 523</v>
      </c>
      <c r="C390" t="str">
        <f>customer_bikes__3[[#This Row],[SIZE]]</f>
        <v>L</v>
      </c>
      <c r="D390" t="str">
        <f>customer_bikes__3[[#This Row],[COLOR]]</f>
        <v>Noir</v>
      </c>
      <c r="E390" t="str">
        <f>customer_bikes__3[[#This Row],[CONTRACT_TYPE]]</f>
        <v>leasing</v>
      </c>
      <c r="F390" t="str">
        <f>customer_bikes__3[[#This Row],[CONTRACT_START]]</f>
        <v>2021-06-23</v>
      </c>
      <c r="G390" t="str">
        <f>customer_bikes__3[[#This Row],[CONTRACT_END]]</f>
        <v>2024-06-23</v>
      </c>
      <c r="H390" t="str">
        <f>customer_bikes__3[[#This Row],[ESTIMATED_DELIVERY_DATE]]</f>
        <v>0000-00-00</v>
      </c>
      <c r="I390" t="str">
        <f>customer_bikes__3[[#This Row],[DELIVERY_DATE]]</f>
        <v>2021-03-03</v>
      </c>
      <c r="J390" t="str">
        <f>customer_bikes__3[[#This Row],[SELLING_DATE]]</f>
        <v>NULL</v>
      </c>
      <c r="K390" t="str">
        <f>customer_bikes__3[[#This Row],[MODEL]]</f>
        <v>XD3 speed</v>
      </c>
      <c r="L390" t="str">
        <f>customer_bikes__3[[#This Row],[FRAME_REFERENCE]]</f>
        <v>WEUHNF2BXKCX02763</v>
      </c>
      <c r="M390" t="str">
        <f>customer_bikes__3[[#This Row],[BIKE_KEY_REFERENCE]]</f>
        <v>562163</v>
      </c>
      <c r="N390" t="str">
        <f>customer_bikes__3[[#This Row],[LOCKER_REFERENCE]]</f>
        <v>ABUS 562163</v>
      </c>
      <c r="O390" t="str">
        <f>customer_bikes__3[[#This Row],[PLATE_NUMBER]]</f>
        <v>SBMJ523</v>
      </c>
      <c r="P390" t="str">
        <f>customer_bikes__3[[#This Row],[BILLING_TYPE]]</f>
        <v>monthly</v>
      </c>
      <c r="Q390" t="str">
        <f>customer_bikes__3[[#This Row],[LEASING_PRICE]]</f>
        <v>166</v>
      </c>
      <c r="R390">
        <f>customer_bikes__3[[#This Row],[SOLD_PRICE]]</f>
        <v>0</v>
      </c>
      <c r="S390" t="str">
        <f>customer_bikes__3[[#This Row],[STATUS]]</f>
        <v>OK</v>
      </c>
      <c r="T390" t="str">
        <f>customer_bikes__3[[#This Row],[INSURANCE]]</f>
        <v>N</v>
      </c>
      <c r="U390">
        <f>customer_bikes__3[[#This Row],[INSURANCE_INDIVIDUAL]]</f>
        <v>0</v>
      </c>
      <c r="V390">
        <f>customer_bikes__3[[#This Row],[INSURANCE_CIVIL_RESPONSIBILITY]]</f>
        <v>1</v>
      </c>
      <c r="W390" t="str">
        <f>customer_bikes__3[[#This Row],[INSURANCE_CIVIL_RESPONSIBILITY_CONTRACT]]</f>
        <v>MA33008363</v>
      </c>
      <c r="X390">
        <f>customer_bikes__3[[#This Row],[BIKE_PRICE]]</f>
        <v>2775</v>
      </c>
      <c r="Y390" t="str">
        <f>customer_bikes__3[[#This Row],[BIKE_BUYING_DATE]]</f>
        <v>2021-02-01</v>
      </c>
      <c r="Z390">
        <f>customer_bikes__3[[#This Row],[BILLING_GROUP]]</f>
        <v>1</v>
      </c>
      <c r="AA390" t="str">
        <f>customer_bikes__3[[#This Row],[GPS_ID]]</f>
        <v/>
      </c>
      <c r="AB390" t="str">
        <f>customer_bikes__3[[#This Row],[LOCALISATION]]</f>
        <v>NULL</v>
      </c>
      <c r="AC390" t="str">
        <f>customer_bikes__3[[#This Row],[COMMENT_BILLING]]</f>
        <v>NULL</v>
      </c>
      <c r="AD390" t="str">
        <f>customer_bikes__3[[#This Row],[ADDRESS]]</f>
        <v>rue Hauzeur 17, 4031 Angleur</v>
      </c>
      <c r="AE390" t="str">
        <f>customer_bikes__3[[#This Row],[DISPLAY_GROUP]]</f>
        <v>1generic</v>
      </c>
      <c r="AG390">
        <f>customer_bikes__3[[#This Row],[TYPE]]</f>
        <v>53</v>
      </c>
      <c r="AH390">
        <f>customer_bikes__3[[#This Row],[ID_1]]</f>
        <v>444</v>
      </c>
      <c r="AI390" s="2">
        <f>customer_bikes__3[[#This Row],[HEU_MAJ]]</f>
        <v>44475.401018518518</v>
      </c>
      <c r="AJ390" s="2">
        <f>customer_bikes__3[[#This Row],[HEU_MAJ]]</f>
        <v>44475.401018518518</v>
      </c>
    </row>
    <row r="391" spans="1:36" x14ac:dyDescent="0.25">
      <c r="A391">
        <f>customer_bikes__3[[#This Row],[ID]]</f>
        <v>40</v>
      </c>
      <c r="B391" t="str">
        <f>customer_bikes__3[[#This Row],[FRAME_NUMBER]]</f>
        <v>INF-001</v>
      </c>
      <c r="C391" t="str">
        <f>customer_bikes__3[[#This Row],[SIZE]]</f>
        <v>L</v>
      </c>
      <c r="D391" t="str">
        <f>customer_bikes__3[[#This Row],[COLOR]]</f>
        <v/>
      </c>
      <c r="E391" t="str">
        <f>customer_bikes__3[[#This Row],[CONTRACT_TYPE]]</f>
        <v>leasing</v>
      </c>
      <c r="F391" t="str">
        <f>customer_bikes__3[[#This Row],[CONTRACT_START]]</f>
        <v>2019-07-21</v>
      </c>
      <c r="G391" t="str">
        <f>customer_bikes__3[[#This Row],[CONTRACT_END]]</f>
        <v>2022-07-21</v>
      </c>
      <c r="H391" t="str">
        <f>customer_bikes__3[[#This Row],[ESTIMATED_DELIVERY_DATE]]</f>
        <v>NULL</v>
      </c>
      <c r="I391" t="str">
        <f>customer_bikes__3[[#This Row],[DELIVERY_DATE]]</f>
        <v>2019-05-20</v>
      </c>
      <c r="J391" t="str">
        <f>customer_bikes__3[[#This Row],[SELLING_DATE]]</f>
        <v>NULL</v>
      </c>
      <c r="K391" t="str">
        <f>customer_bikes__3[[#This Row],[MODEL]]</f>
        <v>Vélo Orbea Gain F10</v>
      </c>
      <c r="L391" t="str">
        <f>customer_bikes__3[[#This Row],[FRAME_REFERENCE]]</f>
        <v>INF-001</v>
      </c>
      <c r="M391" t="str">
        <f>customer_bikes__3[[#This Row],[BIKE_KEY_REFERENCE]]</f>
        <v>ABUS 415526</v>
      </c>
      <c r="N391" t="str">
        <f>customer_bikes__3[[#This Row],[LOCKER_REFERENCE]]</f>
        <v/>
      </c>
      <c r="O391" t="str">
        <f>customer_bikes__3[[#This Row],[PLATE_NUMBER]]</f>
        <v/>
      </c>
      <c r="P391" t="str">
        <f>customer_bikes__3[[#This Row],[BILLING_TYPE]]</f>
        <v>monthly</v>
      </c>
      <c r="Q391" t="str">
        <f>customer_bikes__3[[#This Row],[LEASING_PRICE]]</f>
        <v>82</v>
      </c>
      <c r="R391">
        <f>customer_bikes__3[[#This Row],[SOLD_PRICE]]</f>
        <v>0</v>
      </c>
      <c r="S391" t="str">
        <f>customer_bikes__3[[#This Row],[STATUS]]</f>
        <v>OK</v>
      </c>
      <c r="T391" t="str">
        <f>customer_bikes__3[[#This Row],[INSURANCE]]</f>
        <v>N</v>
      </c>
      <c r="U391">
        <f>customer_bikes__3[[#This Row],[INSURANCE_INDIVIDUAL]]</f>
        <v>0</v>
      </c>
      <c r="V391">
        <f>customer_bikes__3[[#This Row],[INSURANCE_CIVIL_RESPONSIBILITY]]</f>
        <v>0</v>
      </c>
      <c r="W391" t="str">
        <f>customer_bikes__3[[#This Row],[INSURANCE_CIVIL_RESPONSIBILITY_CONTRACT]]</f>
        <v>NULL</v>
      </c>
      <c r="X391">
        <f>customer_bikes__3[[#This Row],[BIKE_PRICE]]</f>
        <v>1610.96</v>
      </c>
      <c r="Y391" t="str">
        <f>customer_bikes__3[[#This Row],[BIKE_BUYING_DATE]]</f>
        <v>2019-05-20</v>
      </c>
      <c r="Z391">
        <f>customer_bikes__3[[#This Row],[BILLING_GROUP]]</f>
        <v>1</v>
      </c>
      <c r="AA391" t="str">
        <f>customer_bikes__3[[#This Row],[GPS_ID]]</f>
        <v/>
      </c>
      <c r="AB391" t="str">
        <f>customer_bikes__3[[#This Row],[LOCALISATION]]</f>
        <v>NULL</v>
      </c>
      <c r="AC391" t="str">
        <f>customer_bikes__3[[#This Row],[COMMENT_BILLING]]</f>
        <v>NULL</v>
      </c>
      <c r="AD391" t="str">
        <f>customer_bikes__3[[#This Row],[ADDRESS]]</f>
        <v>NULL</v>
      </c>
      <c r="AE391" t="str">
        <f>customer_bikes__3[[#This Row],[DISPLAY_GROUP]]</f>
        <v>1generic</v>
      </c>
      <c r="AG391">
        <f>customer_bikes__3[[#This Row],[TYPE]]</f>
        <v>22</v>
      </c>
      <c r="AH391">
        <f>customer_bikes__3[[#This Row],[ID_1]]</f>
        <v>7</v>
      </c>
      <c r="AI391" s="2">
        <f>customer_bikes__3[[#This Row],[HEU_MAJ]]</f>
        <v>44468.749895833331</v>
      </c>
      <c r="AJ391" s="2">
        <f>customer_bikes__3[[#This Row],[HEU_MAJ]]</f>
        <v>44468.749895833331</v>
      </c>
    </row>
    <row r="392" spans="1:36" x14ac:dyDescent="0.25">
      <c r="A392">
        <f>customer_bikes__3[[#This Row],[ID]]</f>
        <v>298</v>
      </c>
      <c r="B392" t="str">
        <f>customer_bikes__3[[#This Row],[FRAME_NUMBER]]</f>
        <v>INF-002</v>
      </c>
      <c r="C392" t="str">
        <f>customer_bikes__3[[#This Row],[SIZE]]</f>
        <v>unique</v>
      </c>
      <c r="D392" t="str">
        <f>customer_bikes__3[[#This Row],[COLOR]]</f>
        <v>Noir</v>
      </c>
      <c r="E392" t="str">
        <f>customer_bikes__3[[#This Row],[CONTRACT_TYPE]]</f>
        <v>leasing</v>
      </c>
      <c r="F392" t="str">
        <f>customer_bikes__3[[#This Row],[CONTRACT_START]]</f>
        <v>2020-07-03</v>
      </c>
      <c r="G392" t="str">
        <f>customer_bikes__3[[#This Row],[CONTRACT_END]]</f>
        <v>2023-07-03</v>
      </c>
      <c r="H392" t="str">
        <f>customer_bikes__3[[#This Row],[ESTIMATED_DELIVERY_DATE]]</f>
        <v>NULL</v>
      </c>
      <c r="I392" t="str">
        <f>customer_bikes__3[[#This Row],[DELIVERY_DATE]]</f>
        <v>2020-06-30</v>
      </c>
      <c r="J392" t="str">
        <f>customer_bikes__3[[#This Row],[SELLING_DATE]]</f>
        <v>NULL</v>
      </c>
      <c r="K392" t="str">
        <f>customer_bikes__3[[#This Row],[MODEL]]</f>
        <v>Benno Boost E 500Wh</v>
      </c>
      <c r="L392" t="str">
        <f>customer_bikes__3[[#This Row],[FRAME_REFERENCE]]</f>
        <v>AA0619WN9C00156</v>
      </c>
      <c r="M392" t="str">
        <f>customer_bikes__3[[#This Row],[BIKE_KEY_REFERENCE]]</f>
        <v>Cadenas contec</v>
      </c>
      <c r="N392" t="str">
        <f>customer_bikes__3[[#This Row],[LOCKER_REFERENCE]]</f>
        <v/>
      </c>
      <c r="O392" t="str">
        <f>customer_bikes__3[[#This Row],[PLATE_NUMBER]]</f>
        <v/>
      </c>
      <c r="P392" t="str">
        <f>customer_bikes__3[[#This Row],[BILLING_TYPE]]</f>
        <v>monthly</v>
      </c>
      <c r="Q392" t="str">
        <f>customer_bikes__3[[#This Row],[LEASING_PRICE]]</f>
        <v>115</v>
      </c>
      <c r="R392">
        <f>customer_bikes__3[[#This Row],[SOLD_PRICE]]</f>
        <v>0</v>
      </c>
      <c r="S392" t="str">
        <f>customer_bikes__3[[#This Row],[STATUS]]</f>
        <v>OK</v>
      </c>
      <c r="T392" t="str">
        <f>customer_bikes__3[[#This Row],[INSURANCE]]</f>
        <v>N</v>
      </c>
      <c r="U392">
        <f>customer_bikes__3[[#This Row],[INSURANCE_INDIVIDUAL]]</f>
        <v>0</v>
      </c>
      <c r="V392">
        <f>customer_bikes__3[[#This Row],[INSURANCE_CIVIL_RESPONSIBILITY]]</f>
        <v>0</v>
      </c>
      <c r="W392" t="str">
        <f>customer_bikes__3[[#This Row],[INSURANCE_CIVIL_RESPONSIBILITY_CONTRACT]]</f>
        <v>NULL</v>
      </c>
      <c r="X392">
        <f>customer_bikes__3[[#This Row],[BIKE_PRICE]]</f>
        <v>1919.95</v>
      </c>
      <c r="Y392" t="str">
        <f>customer_bikes__3[[#This Row],[BIKE_BUYING_DATE]]</f>
        <v>2020-06-15</v>
      </c>
      <c r="Z392">
        <f>customer_bikes__3[[#This Row],[BILLING_GROUP]]</f>
        <v>1</v>
      </c>
      <c r="AA392" t="str">
        <f>customer_bikes__3[[#This Row],[GPS_ID]]</f>
        <v/>
      </c>
      <c r="AB392" t="str">
        <f>customer_bikes__3[[#This Row],[LOCALISATION]]</f>
        <v>NULL</v>
      </c>
      <c r="AC392" t="str">
        <f>customer_bikes__3[[#This Row],[COMMENT_BILLING]]</f>
        <v>NULL</v>
      </c>
      <c r="AD392" t="str">
        <f>customer_bikes__3[[#This Row],[ADDRESS]]</f>
        <v>NULL</v>
      </c>
      <c r="AE392" t="str">
        <f>customer_bikes__3[[#This Row],[DISPLAY_GROUP]]</f>
        <v>1generic</v>
      </c>
      <c r="AG392">
        <f>customer_bikes__3[[#This Row],[TYPE]]</f>
        <v>137</v>
      </c>
      <c r="AH392">
        <f>customer_bikes__3[[#This Row],[ID_1]]</f>
        <v>7</v>
      </c>
      <c r="AI392" s="2">
        <f>customer_bikes__3[[#This Row],[HEU_MAJ]]</f>
        <v>44468.750081018516</v>
      </c>
      <c r="AJ392" s="2">
        <f>customer_bikes__3[[#This Row],[HEU_MAJ]]</f>
        <v>44468.750081018516</v>
      </c>
    </row>
    <row r="393" spans="1:36" x14ac:dyDescent="0.25">
      <c r="A393">
        <f>customer_bikes__3[[#This Row],[ID]]</f>
        <v>591</v>
      </c>
      <c r="B393" t="str">
        <f>customer_bikes__3[[#This Row],[FRAME_NUMBER]]</f>
        <v>INFANTINO-001</v>
      </c>
      <c r="C393" t="str">
        <f>customer_bikes__3[[#This Row],[SIZE]]</f>
        <v>M</v>
      </c>
      <c r="D393" t="str">
        <f>customer_bikes__3[[#This Row],[COLOR]]</f>
        <v>Noir / rouge</v>
      </c>
      <c r="E393" t="str">
        <f>customer_bikes__3[[#This Row],[CONTRACT_TYPE]]</f>
        <v>leasing</v>
      </c>
      <c r="F393" t="str">
        <f>customer_bikes__3[[#This Row],[CONTRACT_START]]</f>
        <v>2022-01-14</v>
      </c>
      <c r="G393" t="str">
        <f>customer_bikes__3[[#This Row],[CONTRACT_END]]</f>
        <v>2025-01-14</v>
      </c>
      <c r="H393" t="str">
        <f>customer_bikes__3[[#This Row],[ESTIMATED_DELIVERY_DATE]]</f>
        <v>2021-08-12</v>
      </c>
      <c r="I393" t="str">
        <f>customer_bikes__3[[#This Row],[DELIVERY_DATE]]</f>
        <v>2021-08-18</v>
      </c>
      <c r="J393" t="str">
        <f>customer_bikes__3[[#This Row],[SELLING_DATE]]</f>
        <v>NULL</v>
      </c>
      <c r="K393" t="str">
        <f>customer_bikes__3[[#This Row],[MODEL]]</f>
        <v>Cairon C 427</v>
      </c>
      <c r="L393" t="str">
        <f>customer_bikes__3[[#This Row],[FRAME_REFERENCE]]</f>
        <v>CMA210700001305</v>
      </c>
      <c r="M393" t="str">
        <f>customer_bikes__3[[#This Row],[BIKE_KEY_REFERENCE]]</f>
        <v>521565/2489V</v>
      </c>
      <c r="N393" t="str">
        <f>customer_bikes__3[[#This Row],[LOCKER_REFERENCE]]</f>
        <v>1217V</v>
      </c>
      <c r="O393" t="str">
        <f>customer_bikes__3[[#This Row],[PLATE_NUMBER]]</f>
        <v/>
      </c>
      <c r="P393" t="str">
        <f>customer_bikes__3[[#This Row],[BILLING_TYPE]]</f>
        <v>monthly</v>
      </c>
      <c r="Q393" t="str">
        <f>customer_bikes__3[[#This Row],[LEASING_PRICE]]</f>
        <v>111,86</v>
      </c>
      <c r="R393">
        <f>customer_bikes__3[[#This Row],[SOLD_PRICE]]</f>
        <v>0</v>
      </c>
      <c r="S393" t="str">
        <f>customer_bikes__3[[#This Row],[STATUS]]</f>
        <v>OK</v>
      </c>
      <c r="T393" t="str">
        <f>customer_bikes__3[[#This Row],[INSURANCE]]</f>
        <v>N</v>
      </c>
      <c r="U393">
        <f>customer_bikes__3[[#This Row],[INSURANCE_INDIVIDUAL]]</f>
        <v>0</v>
      </c>
      <c r="V393">
        <f>customer_bikes__3[[#This Row],[INSURANCE_CIVIL_RESPONSIBILITY]]</f>
        <v>0</v>
      </c>
      <c r="W393" t="str">
        <f>customer_bikes__3[[#This Row],[INSURANCE_CIVIL_RESPONSIBILITY_CONTRACT]]</f>
        <v>NULL</v>
      </c>
      <c r="X393">
        <f>customer_bikes__3[[#This Row],[BIKE_PRICE]]</f>
        <v>1115.8699999999999</v>
      </c>
      <c r="Y393" t="str">
        <f>customer_bikes__3[[#This Row],[BIKE_BUYING_DATE]]</f>
        <v>2021-01-26</v>
      </c>
      <c r="Z393">
        <f>customer_bikes__3[[#This Row],[BILLING_GROUP]]</f>
        <v>1</v>
      </c>
      <c r="AA393" t="str">
        <f>customer_bikes__3[[#This Row],[GPS_ID]]</f>
        <v>-</v>
      </c>
      <c r="AB393" t="str">
        <f>customer_bikes__3[[#This Row],[LOCALISATION]]</f>
        <v>NULL</v>
      </c>
      <c r="AC393" t="str">
        <f>customer_bikes__3[[#This Row],[COMMENT_BILLING]]</f>
        <v>NULL</v>
      </c>
      <c r="AD393" t="str">
        <f>customer_bikes__3[[#This Row],[ADDRESS]]</f>
        <v>NULL</v>
      </c>
      <c r="AE393" t="str">
        <f>customer_bikes__3[[#This Row],[DISPLAY_GROUP]]</f>
        <v>1generic</v>
      </c>
      <c r="AG393">
        <f>customer_bikes__3[[#This Row],[TYPE]]</f>
        <v>374</v>
      </c>
      <c r="AH393">
        <f>customer_bikes__3[[#This Row],[ID_1]]</f>
        <v>751</v>
      </c>
      <c r="AI393" s="2">
        <f>customer_bikes__3[[#This Row],[HEU_MAJ]]</f>
        <v>44582.35800925926</v>
      </c>
      <c r="AJ393" s="2">
        <f>customer_bikes__3[[#This Row],[HEU_MAJ]]</f>
        <v>44582.35800925926</v>
      </c>
    </row>
    <row r="394" spans="1:36" x14ac:dyDescent="0.25">
      <c r="A394">
        <f>customer_bikes__3[[#This Row],[ID]]</f>
        <v>167</v>
      </c>
      <c r="B394" t="str">
        <f>customer_bikes__3[[#This Row],[FRAME_NUMBER]]</f>
        <v>INFODATA-001</v>
      </c>
      <c r="C394" t="str">
        <f>customer_bikes__3[[#This Row],[SIZE]]</f>
        <v>L</v>
      </c>
      <c r="D394" t="str">
        <f>customer_bikes__3[[#This Row],[COLOR]]</f>
        <v/>
      </c>
      <c r="E394" t="str">
        <f>customer_bikes__3[[#This Row],[CONTRACT_TYPE]]</f>
        <v>selling</v>
      </c>
      <c r="F394" t="str">
        <f>customer_bikes__3[[#This Row],[CONTRACT_START]]</f>
        <v>2020-06-22</v>
      </c>
      <c r="G394" t="str">
        <f>customer_bikes__3[[#This Row],[CONTRACT_END]]</f>
        <v>2021-06-22</v>
      </c>
      <c r="H394" t="str">
        <f>customer_bikes__3[[#This Row],[ESTIMATED_DELIVERY_DATE]]</f>
        <v>NULL</v>
      </c>
      <c r="I394" t="str">
        <f>customer_bikes__3[[#This Row],[DELIVERY_DATE]]</f>
        <v>2020-06-17</v>
      </c>
      <c r="J394" t="str">
        <f>customer_bikes__3[[#This Row],[SELLING_DATE]]</f>
        <v>2020-06-22</v>
      </c>
      <c r="K394" t="str">
        <f>customer_bikes__3[[#This Row],[MODEL]]</f>
        <v>eWME 329</v>
      </c>
      <c r="L394" t="str">
        <f>customer_bikes__3[[#This Row],[FRAME_REFERENCE]]</f>
        <v>-</v>
      </c>
      <c r="M394" t="str">
        <f>customer_bikes__3[[#This Row],[BIKE_KEY_REFERENCE]]</f>
        <v/>
      </c>
      <c r="N394" t="str">
        <f>customer_bikes__3[[#This Row],[LOCKER_REFERENCE]]</f>
        <v/>
      </c>
      <c r="O394" t="str">
        <f>customer_bikes__3[[#This Row],[PLATE_NUMBER]]</f>
        <v/>
      </c>
      <c r="P394" t="str">
        <f>customer_bikes__3[[#This Row],[BILLING_TYPE]]</f>
        <v>paid</v>
      </c>
      <c r="Q394" t="str">
        <f>customer_bikes__3[[#This Row],[LEASING_PRICE]]</f>
        <v>0</v>
      </c>
      <c r="R394">
        <f>customer_bikes__3[[#This Row],[SOLD_PRICE]]</f>
        <v>3471</v>
      </c>
      <c r="S394" t="str">
        <f>customer_bikes__3[[#This Row],[STATUS]]</f>
        <v>OK</v>
      </c>
      <c r="T394" t="str">
        <f>customer_bikes__3[[#This Row],[INSURANCE]]</f>
        <v>Y</v>
      </c>
      <c r="U394">
        <f>customer_bikes__3[[#This Row],[INSURANCE_INDIVIDUAL]]</f>
        <v>0</v>
      </c>
      <c r="V394">
        <f>customer_bikes__3[[#This Row],[INSURANCE_CIVIL_RESPONSIBILITY]]</f>
        <v>0</v>
      </c>
      <c r="W394" t="str">
        <f>customer_bikes__3[[#This Row],[INSURANCE_CIVIL_RESPONSIBILITY_CONTRACT]]</f>
        <v>NULL</v>
      </c>
      <c r="X394">
        <f>customer_bikes__3[[#This Row],[BIKE_PRICE]]</f>
        <v>2488</v>
      </c>
      <c r="Y394" t="str">
        <f>customer_bikes__3[[#This Row],[BIKE_BUYING_DATE]]</f>
        <v>2020-05-23</v>
      </c>
      <c r="Z394">
        <f>customer_bikes__3[[#This Row],[BILLING_GROUP]]</f>
        <v>1</v>
      </c>
      <c r="AA394" t="str">
        <f>customer_bikes__3[[#This Row],[GPS_ID]]</f>
        <v/>
      </c>
      <c r="AB394" t="str">
        <f>customer_bikes__3[[#This Row],[LOCALISATION]]</f>
        <v>NULL</v>
      </c>
      <c r="AC394" t="str">
        <f>customer_bikes__3[[#This Row],[COMMENT_BILLING]]</f>
        <v>NULL</v>
      </c>
      <c r="AD394" t="str">
        <f>customer_bikes__3[[#This Row],[ADDRESS]]</f>
        <v>NULL</v>
      </c>
      <c r="AE394" t="str">
        <f>customer_bikes__3[[#This Row],[DISPLAY_GROUP]]</f>
        <v>1generic</v>
      </c>
      <c r="AG394">
        <f>customer_bikes__3[[#This Row],[TYPE]]</f>
        <v>187</v>
      </c>
      <c r="AH394">
        <f>customer_bikes__3[[#This Row],[ID_1]]</f>
        <v>273</v>
      </c>
      <c r="AI394" s="2">
        <f>customer_bikes__3[[#This Row],[HEU_MAJ]]</f>
        <v>44424.445034722223</v>
      </c>
      <c r="AJ394" s="2">
        <f>customer_bikes__3[[#This Row],[HEU_MAJ]]</f>
        <v>44424.445034722223</v>
      </c>
    </row>
    <row r="395" spans="1:36" x14ac:dyDescent="0.25">
      <c r="A395">
        <f>customer_bikes__3[[#This Row],[ID]]</f>
        <v>166</v>
      </c>
      <c r="B395" t="str">
        <f>customer_bikes__3[[#This Row],[FRAME_NUMBER]]</f>
        <v>INFODATA-002</v>
      </c>
      <c r="C395" t="str">
        <f>customer_bikes__3[[#This Row],[SIZE]]</f>
        <v>M</v>
      </c>
      <c r="D395" t="str">
        <f>customer_bikes__3[[#This Row],[COLOR]]</f>
        <v/>
      </c>
      <c r="E395" t="str">
        <f>customer_bikes__3[[#This Row],[CONTRACT_TYPE]]</f>
        <v>selling</v>
      </c>
      <c r="F395" t="str">
        <f>customer_bikes__3[[#This Row],[CONTRACT_START]]</f>
        <v>2020-06-22</v>
      </c>
      <c r="G395" t="str">
        <f>customer_bikes__3[[#This Row],[CONTRACT_END]]</f>
        <v>2021-06-22</v>
      </c>
      <c r="H395" t="str">
        <f>customer_bikes__3[[#This Row],[ESTIMATED_DELIVERY_DATE]]</f>
        <v>NULL</v>
      </c>
      <c r="I395" t="str">
        <f>customer_bikes__3[[#This Row],[DELIVERY_DATE]]</f>
        <v>2020-06-17</v>
      </c>
      <c r="J395" t="str">
        <f>customer_bikes__3[[#This Row],[SELLING_DATE]]</f>
        <v>2020-06-22</v>
      </c>
      <c r="K395" t="str">
        <f>customer_bikes__3[[#This Row],[MODEL]]</f>
        <v>Cairon S 227 SE</v>
      </c>
      <c r="L395" t="str">
        <f>customer_bikes__3[[#This Row],[FRAME_REFERENCE]]</f>
        <v>W1970100230731B</v>
      </c>
      <c r="M395" t="str">
        <f>customer_bikes__3[[#This Row],[BIKE_KEY_REFERENCE]]</f>
        <v/>
      </c>
      <c r="N395" t="str">
        <f>customer_bikes__3[[#This Row],[LOCKER_REFERENCE]]</f>
        <v>-</v>
      </c>
      <c r="O395" t="str">
        <f>customer_bikes__3[[#This Row],[PLATE_NUMBER]]</f>
        <v/>
      </c>
      <c r="P395" t="str">
        <f>customer_bikes__3[[#This Row],[BILLING_TYPE]]</f>
        <v>paid</v>
      </c>
      <c r="Q395" t="str">
        <f>customer_bikes__3[[#This Row],[LEASING_PRICE]]</f>
        <v>0</v>
      </c>
      <c r="R395">
        <f>customer_bikes__3[[#This Row],[SOLD_PRICE]]</f>
        <v>1984</v>
      </c>
      <c r="S395" t="str">
        <f>customer_bikes__3[[#This Row],[STATUS]]</f>
        <v>OK</v>
      </c>
      <c r="T395" t="str">
        <f>customer_bikes__3[[#This Row],[INSURANCE]]</f>
        <v>Y</v>
      </c>
      <c r="U395">
        <f>customer_bikes__3[[#This Row],[INSURANCE_INDIVIDUAL]]</f>
        <v>0</v>
      </c>
      <c r="V395">
        <f>customer_bikes__3[[#This Row],[INSURANCE_CIVIL_RESPONSIBILITY]]</f>
        <v>0</v>
      </c>
      <c r="W395" t="str">
        <f>customer_bikes__3[[#This Row],[INSURANCE_CIVIL_RESPONSIBILITY_CONTRACT]]</f>
        <v>NULL</v>
      </c>
      <c r="X395">
        <f>customer_bikes__3[[#This Row],[BIKE_PRICE]]</f>
        <v>1470.95</v>
      </c>
      <c r="Y395" t="str">
        <f>customer_bikes__3[[#This Row],[BIKE_BUYING_DATE]]</f>
        <v>2020-05-23</v>
      </c>
      <c r="Z395">
        <f>customer_bikes__3[[#This Row],[BILLING_GROUP]]</f>
        <v>1</v>
      </c>
      <c r="AA395" t="str">
        <f>customer_bikes__3[[#This Row],[GPS_ID]]</f>
        <v/>
      </c>
      <c r="AB395" t="str">
        <f>customer_bikes__3[[#This Row],[LOCALISATION]]</f>
        <v>NULL</v>
      </c>
      <c r="AC395" t="str">
        <f>customer_bikes__3[[#This Row],[COMMENT_BILLING]]</f>
        <v>NULL</v>
      </c>
      <c r="AD395" t="str">
        <f>customer_bikes__3[[#This Row],[ADDRESS]]</f>
        <v>NULL</v>
      </c>
      <c r="AE395" t="str">
        <f>customer_bikes__3[[#This Row],[DISPLAY_GROUP]]</f>
        <v>1generic</v>
      </c>
      <c r="AG395">
        <f>customer_bikes__3[[#This Row],[TYPE]]</f>
        <v>96</v>
      </c>
      <c r="AH395">
        <f>customer_bikes__3[[#This Row],[ID_1]]</f>
        <v>273</v>
      </c>
      <c r="AI395" s="2">
        <f>customer_bikes__3[[#This Row],[HEU_MAJ]]</f>
        <v>44424.447152777779</v>
      </c>
      <c r="AJ395" s="2">
        <f>customer_bikes__3[[#This Row],[HEU_MAJ]]</f>
        <v>44424.447152777779</v>
      </c>
    </row>
    <row r="396" spans="1:36" x14ac:dyDescent="0.25">
      <c r="A396">
        <f>customer_bikes__3[[#This Row],[ID]]</f>
        <v>292</v>
      </c>
      <c r="B396" t="str">
        <f>customer_bikes__3[[#This Row],[FRAME_NUMBER]]</f>
        <v>INFRA-001</v>
      </c>
      <c r="C396" t="str">
        <f>customer_bikes__3[[#This Row],[SIZE]]</f>
        <v>unique</v>
      </c>
      <c r="D396" t="str">
        <f>customer_bikes__3[[#This Row],[COLOR]]</f>
        <v/>
      </c>
      <c r="E396" t="str">
        <f>customer_bikes__3[[#This Row],[CONTRACT_TYPE]]</f>
        <v>leasing</v>
      </c>
      <c r="F396" t="str">
        <f>customer_bikes__3[[#This Row],[CONTRACT_START]]</f>
        <v>2020-12-15</v>
      </c>
      <c r="G396" t="str">
        <f>customer_bikes__3[[#This Row],[CONTRACT_END]]</f>
        <v>2023-12-15</v>
      </c>
      <c r="H396" t="str">
        <f>customer_bikes__3[[#This Row],[ESTIMATED_DELIVERY_DATE]]</f>
        <v>NULL</v>
      </c>
      <c r="I396" t="str">
        <f>customer_bikes__3[[#This Row],[DELIVERY_DATE]]</f>
        <v>2020-05-06</v>
      </c>
      <c r="J396" t="str">
        <f>customer_bikes__3[[#This Row],[SELLING_DATE]]</f>
        <v>NULL</v>
      </c>
      <c r="K396" t="str">
        <f>customer_bikes__3[[#This Row],[MODEL]]</f>
        <v>Amsterdam - 1</v>
      </c>
      <c r="L396" t="str">
        <f>customer_bikes__3[[#This Row],[FRAME_REFERENCE]]</f>
        <v>BAA9022</v>
      </c>
      <c r="M396" t="str">
        <f>customer_bikes__3[[#This Row],[BIKE_KEY_REFERENCE]]</f>
        <v>NULL</v>
      </c>
      <c r="N396" t="str">
        <f>customer_bikes__3[[#This Row],[LOCKER_REFERENCE]]</f>
        <v>153622</v>
      </c>
      <c r="O396" t="str">
        <f>customer_bikes__3[[#This Row],[PLATE_NUMBER]]</f>
        <v>NULL</v>
      </c>
      <c r="P396" t="str">
        <f>customer_bikes__3[[#This Row],[BILLING_TYPE]]</f>
        <v>monthly</v>
      </c>
      <c r="Q396" t="str">
        <f>customer_bikes__3[[#This Row],[LEASING_PRICE]]</f>
        <v>110</v>
      </c>
      <c r="R396">
        <f>customer_bikes__3[[#This Row],[SOLD_PRICE]]</f>
        <v>0</v>
      </c>
      <c r="S396" t="str">
        <f>customer_bikes__3[[#This Row],[STATUS]]</f>
        <v>OK</v>
      </c>
      <c r="T396" t="str">
        <f>customer_bikes__3[[#This Row],[INSURANCE]]</f>
        <v>Y</v>
      </c>
      <c r="U396">
        <f>customer_bikes__3[[#This Row],[INSURANCE_INDIVIDUAL]]</f>
        <v>0</v>
      </c>
      <c r="V396">
        <f>customer_bikes__3[[#This Row],[INSURANCE_CIVIL_RESPONSIBILITY]]</f>
        <v>0</v>
      </c>
      <c r="W396" t="str">
        <f>customer_bikes__3[[#This Row],[INSURANCE_CIVIL_RESPONSIBILITY_CONTRACT]]</f>
        <v>NULL</v>
      </c>
      <c r="X396">
        <f>customer_bikes__3[[#This Row],[BIKE_PRICE]]</f>
        <v>1650</v>
      </c>
      <c r="Y396" t="str">
        <f>customer_bikes__3[[#This Row],[BIKE_BUYING_DATE]]</f>
        <v>2020-04-15</v>
      </c>
      <c r="Z396">
        <f>customer_bikes__3[[#This Row],[BILLING_GROUP]]</f>
        <v>1</v>
      </c>
      <c r="AA396" t="str">
        <f>customer_bikes__3[[#This Row],[GPS_ID]]</f>
        <v>18b79efff00c84f6</v>
      </c>
      <c r="AB396" t="str">
        <f>customer_bikes__3[[#This Row],[LOCALISATION]]</f>
        <v>NULL</v>
      </c>
      <c r="AC396" t="str">
        <f>customer_bikes__3[[#This Row],[COMMENT_BILLING]]</f>
        <v>GPS inclus (5€/mois) - N° de commande : 4501096406</v>
      </c>
      <c r="AD396" t="str">
        <f>customer_bikes__3[[#This Row],[ADDRESS]]</f>
        <v>NULL</v>
      </c>
      <c r="AE396" t="str">
        <f>customer_bikes__3[[#This Row],[DISPLAY_GROUP]]</f>
        <v>1generic</v>
      </c>
      <c r="AG396">
        <f>customer_bikes__3[[#This Row],[TYPE]]</f>
        <v>24</v>
      </c>
      <c r="AH396">
        <f>customer_bikes__3[[#This Row],[ID_1]]</f>
        <v>17</v>
      </c>
      <c r="AI396" s="2">
        <f>customer_bikes__3[[#This Row],[HEU_MAJ]]</f>
        <v>44320.443796296298</v>
      </c>
      <c r="AJ396" s="2">
        <f>customer_bikes__3[[#This Row],[HEU_MAJ]]</f>
        <v>44320.443796296298</v>
      </c>
    </row>
    <row r="397" spans="1:36" x14ac:dyDescent="0.25">
      <c r="A397">
        <f>customer_bikes__3[[#This Row],[ID]]</f>
        <v>293</v>
      </c>
      <c r="B397" t="str">
        <f>customer_bikes__3[[#This Row],[FRAME_NUMBER]]</f>
        <v>INFRA-002</v>
      </c>
      <c r="C397" t="str">
        <f>customer_bikes__3[[#This Row],[SIZE]]</f>
        <v>unique</v>
      </c>
      <c r="D397" t="str">
        <f>customer_bikes__3[[#This Row],[COLOR]]</f>
        <v/>
      </c>
      <c r="E397" t="str">
        <f>customer_bikes__3[[#This Row],[CONTRACT_TYPE]]</f>
        <v>leasing</v>
      </c>
      <c r="F397" t="str">
        <f>customer_bikes__3[[#This Row],[CONTRACT_START]]</f>
        <v>2020-12-15</v>
      </c>
      <c r="G397" t="str">
        <f>customer_bikes__3[[#This Row],[CONTRACT_END]]</f>
        <v>2023-12-15</v>
      </c>
      <c r="H397" t="str">
        <f>customer_bikes__3[[#This Row],[ESTIMATED_DELIVERY_DATE]]</f>
        <v>NULL</v>
      </c>
      <c r="I397" t="str">
        <f>customer_bikes__3[[#This Row],[DELIVERY_DATE]]</f>
        <v>2020-05-06</v>
      </c>
      <c r="J397" t="str">
        <f>customer_bikes__3[[#This Row],[SELLING_DATE]]</f>
        <v>NULL</v>
      </c>
      <c r="K397" t="str">
        <f>customer_bikes__3[[#This Row],[MODEL]]</f>
        <v>Amsterdam - 2</v>
      </c>
      <c r="L397" t="str">
        <f>customer_bikes__3[[#This Row],[FRAME_REFERENCE]]</f>
        <v>BAD9075</v>
      </c>
      <c r="M397" t="str">
        <f>customer_bikes__3[[#This Row],[BIKE_KEY_REFERENCE]]</f>
        <v>NULL</v>
      </c>
      <c r="N397" t="str">
        <f>customer_bikes__3[[#This Row],[LOCKER_REFERENCE]]</f>
        <v>361534</v>
      </c>
      <c r="O397" t="str">
        <f>customer_bikes__3[[#This Row],[PLATE_NUMBER]]</f>
        <v>NULL</v>
      </c>
      <c r="P397" t="str">
        <f>customer_bikes__3[[#This Row],[BILLING_TYPE]]</f>
        <v>monthly</v>
      </c>
      <c r="Q397" t="str">
        <f>customer_bikes__3[[#This Row],[LEASING_PRICE]]</f>
        <v>110</v>
      </c>
      <c r="R397">
        <f>customer_bikes__3[[#This Row],[SOLD_PRICE]]</f>
        <v>0</v>
      </c>
      <c r="S397" t="str">
        <f>customer_bikes__3[[#This Row],[STATUS]]</f>
        <v>OK</v>
      </c>
      <c r="T397" t="str">
        <f>customer_bikes__3[[#This Row],[INSURANCE]]</f>
        <v>Y</v>
      </c>
      <c r="U397">
        <f>customer_bikes__3[[#This Row],[INSURANCE_INDIVIDUAL]]</f>
        <v>0</v>
      </c>
      <c r="V397">
        <f>customer_bikes__3[[#This Row],[INSURANCE_CIVIL_RESPONSIBILITY]]</f>
        <v>0</v>
      </c>
      <c r="W397" t="str">
        <f>customer_bikes__3[[#This Row],[INSURANCE_CIVIL_RESPONSIBILITY_CONTRACT]]</f>
        <v>NULL</v>
      </c>
      <c r="X397">
        <f>customer_bikes__3[[#This Row],[BIKE_PRICE]]</f>
        <v>1650</v>
      </c>
      <c r="Y397" t="str">
        <f>customer_bikes__3[[#This Row],[BIKE_BUYING_DATE]]</f>
        <v>2020-04-15</v>
      </c>
      <c r="Z397">
        <f>customer_bikes__3[[#This Row],[BILLING_GROUP]]</f>
        <v>1</v>
      </c>
      <c r="AA397" t="str">
        <f>customer_bikes__3[[#This Row],[GPS_ID]]</f>
        <v>18b79efff00c82f0</v>
      </c>
      <c r="AB397" t="str">
        <f>customer_bikes__3[[#This Row],[LOCALISATION]]</f>
        <v>NULL</v>
      </c>
      <c r="AC397" t="str">
        <f>customer_bikes__3[[#This Row],[COMMENT_BILLING]]</f>
        <v>GPS inclus (5€/mois) - N° de commande : 4501096406</v>
      </c>
      <c r="AD397" t="str">
        <f>customer_bikes__3[[#This Row],[ADDRESS]]</f>
        <v>NULL</v>
      </c>
      <c r="AE397" t="str">
        <f>customer_bikes__3[[#This Row],[DISPLAY_GROUP]]</f>
        <v>1generic</v>
      </c>
      <c r="AG397">
        <f>customer_bikes__3[[#This Row],[TYPE]]</f>
        <v>24</v>
      </c>
      <c r="AH397">
        <f>customer_bikes__3[[#This Row],[ID_1]]</f>
        <v>17</v>
      </c>
      <c r="AI397" s="2">
        <f>customer_bikes__3[[#This Row],[HEU_MAJ]]</f>
        <v>44519.372349537036</v>
      </c>
      <c r="AJ397" s="2">
        <f>customer_bikes__3[[#This Row],[HEU_MAJ]]</f>
        <v>44519.372349537036</v>
      </c>
    </row>
    <row r="398" spans="1:36" x14ac:dyDescent="0.25">
      <c r="A398">
        <f>customer_bikes__3[[#This Row],[ID]]</f>
        <v>294</v>
      </c>
      <c r="B398" t="str">
        <f>customer_bikes__3[[#This Row],[FRAME_NUMBER]]</f>
        <v>INFRA-003</v>
      </c>
      <c r="C398" t="str">
        <f>customer_bikes__3[[#This Row],[SIZE]]</f>
        <v>unique</v>
      </c>
      <c r="D398" t="str">
        <f>customer_bikes__3[[#This Row],[COLOR]]</f>
        <v/>
      </c>
      <c r="E398" t="str">
        <f>customer_bikes__3[[#This Row],[CONTRACT_TYPE]]</f>
        <v>leasing</v>
      </c>
      <c r="F398" t="str">
        <f>customer_bikes__3[[#This Row],[CONTRACT_START]]</f>
        <v>2020-12-15</v>
      </c>
      <c r="G398" t="str">
        <f>customer_bikes__3[[#This Row],[CONTRACT_END]]</f>
        <v>2023-12-15</v>
      </c>
      <c r="H398" t="str">
        <f>customer_bikes__3[[#This Row],[ESTIMATED_DELIVERY_DATE]]</f>
        <v>NULL</v>
      </c>
      <c r="I398" t="str">
        <f>customer_bikes__3[[#This Row],[DELIVERY_DATE]]</f>
        <v>2020-05-06</v>
      </c>
      <c r="J398" t="str">
        <f>customer_bikes__3[[#This Row],[SELLING_DATE]]</f>
        <v>NULL</v>
      </c>
      <c r="K398" t="str">
        <f>customer_bikes__3[[#This Row],[MODEL]]</f>
        <v>Amsterdam - 3</v>
      </c>
      <c r="L398" t="str">
        <f>customer_bikes__3[[#This Row],[FRAME_REFERENCE]]</f>
        <v>BAD9073</v>
      </c>
      <c r="M398" t="str">
        <f>customer_bikes__3[[#This Row],[BIKE_KEY_REFERENCE]]</f>
        <v>NULL</v>
      </c>
      <c r="N398" t="str">
        <f>customer_bikes__3[[#This Row],[LOCKER_REFERENCE]]</f>
        <v>161455</v>
      </c>
      <c r="O398" t="str">
        <f>customer_bikes__3[[#This Row],[PLATE_NUMBER]]</f>
        <v>NULL</v>
      </c>
      <c r="P398" t="str">
        <f>customer_bikes__3[[#This Row],[BILLING_TYPE]]</f>
        <v>monthly</v>
      </c>
      <c r="Q398" t="str">
        <f>customer_bikes__3[[#This Row],[LEASING_PRICE]]</f>
        <v>110</v>
      </c>
      <c r="R398">
        <f>customer_bikes__3[[#This Row],[SOLD_PRICE]]</f>
        <v>0</v>
      </c>
      <c r="S398" t="str">
        <f>customer_bikes__3[[#This Row],[STATUS]]</f>
        <v>OK</v>
      </c>
      <c r="T398" t="str">
        <f>customer_bikes__3[[#This Row],[INSURANCE]]</f>
        <v>Y</v>
      </c>
      <c r="U398">
        <f>customer_bikes__3[[#This Row],[INSURANCE_INDIVIDUAL]]</f>
        <v>0</v>
      </c>
      <c r="V398">
        <f>customer_bikes__3[[#This Row],[INSURANCE_CIVIL_RESPONSIBILITY]]</f>
        <v>0</v>
      </c>
      <c r="W398" t="str">
        <f>customer_bikes__3[[#This Row],[INSURANCE_CIVIL_RESPONSIBILITY_CONTRACT]]</f>
        <v>NULL</v>
      </c>
      <c r="X398">
        <f>customer_bikes__3[[#This Row],[BIKE_PRICE]]</f>
        <v>1650</v>
      </c>
      <c r="Y398" t="str">
        <f>customer_bikes__3[[#This Row],[BIKE_BUYING_DATE]]</f>
        <v>2020-04-15</v>
      </c>
      <c r="Z398">
        <f>customer_bikes__3[[#This Row],[BILLING_GROUP]]</f>
        <v>1</v>
      </c>
      <c r="AA398" t="str">
        <f>customer_bikes__3[[#This Row],[GPS_ID]]</f>
        <v>18b79efff00c7eac</v>
      </c>
      <c r="AB398" t="str">
        <f>customer_bikes__3[[#This Row],[LOCALISATION]]</f>
        <v>NULL</v>
      </c>
      <c r="AC398" t="str">
        <f>customer_bikes__3[[#This Row],[COMMENT_BILLING]]</f>
        <v>GPS inclus (5€/mois) - N° de commande : 4501096406</v>
      </c>
      <c r="AD398" t="str">
        <f>customer_bikes__3[[#This Row],[ADDRESS]]</f>
        <v>NULL</v>
      </c>
      <c r="AE398" t="str">
        <f>customer_bikes__3[[#This Row],[DISPLAY_GROUP]]</f>
        <v>1generic</v>
      </c>
      <c r="AG398">
        <f>customer_bikes__3[[#This Row],[TYPE]]</f>
        <v>24</v>
      </c>
      <c r="AH398">
        <f>customer_bikes__3[[#This Row],[ID_1]]</f>
        <v>17</v>
      </c>
      <c r="AI398" s="2">
        <f>customer_bikes__3[[#This Row],[HEU_MAJ]]</f>
        <v>44320.444363425922</v>
      </c>
      <c r="AJ398" s="2">
        <f>customer_bikes__3[[#This Row],[HEU_MAJ]]</f>
        <v>44320.444363425922</v>
      </c>
    </row>
    <row r="399" spans="1:36" x14ac:dyDescent="0.25">
      <c r="A399">
        <f>customer_bikes__3[[#This Row],[ID]]</f>
        <v>95</v>
      </c>
      <c r="B399" t="str">
        <f>customer_bikes__3[[#This Row],[FRAME_NUMBER]]</f>
        <v>INFRA-004</v>
      </c>
      <c r="C399" t="str">
        <f>customer_bikes__3[[#This Row],[SIZE]]</f>
        <v>unique</v>
      </c>
      <c r="D399" t="str">
        <f>customer_bikes__3[[#This Row],[COLOR]]</f>
        <v/>
      </c>
      <c r="E399" t="str">
        <f>customer_bikes__3[[#This Row],[CONTRACT_TYPE]]</f>
        <v>leasing</v>
      </c>
      <c r="F399" t="str">
        <f>customer_bikes__3[[#This Row],[CONTRACT_START]]</f>
        <v>2020-12-15</v>
      </c>
      <c r="G399" t="str">
        <f>customer_bikes__3[[#This Row],[CONTRACT_END]]</f>
        <v>2023-12-15</v>
      </c>
      <c r="H399" t="str">
        <f>customer_bikes__3[[#This Row],[ESTIMATED_DELIVERY_DATE]]</f>
        <v>NULL</v>
      </c>
      <c r="I399" t="str">
        <f>customer_bikes__3[[#This Row],[DELIVERY_DATE]]</f>
        <v>2020-05-06</v>
      </c>
      <c r="J399" t="str">
        <f>customer_bikes__3[[#This Row],[SELLING_DATE]]</f>
        <v>NULL</v>
      </c>
      <c r="K399" t="str">
        <f>customer_bikes__3[[#This Row],[MODEL]]</f>
        <v>Amsterdam - 4</v>
      </c>
      <c r="L399" t="str">
        <f>customer_bikes__3[[#This Row],[FRAME_REFERENCE]]</f>
        <v>BAB9058</v>
      </c>
      <c r="M399" t="str">
        <f>customer_bikes__3[[#This Row],[BIKE_KEY_REFERENCE]]</f>
        <v>NULL</v>
      </c>
      <c r="N399" t="str">
        <f>customer_bikes__3[[#This Row],[LOCKER_REFERENCE]]</f>
        <v>163256</v>
      </c>
      <c r="O399" t="str">
        <f>customer_bikes__3[[#This Row],[PLATE_NUMBER]]</f>
        <v>NULL</v>
      </c>
      <c r="P399" t="str">
        <f>customer_bikes__3[[#This Row],[BILLING_TYPE]]</f>
        <v>monthly</v>
      </c>
      <c r="Q399" t="str">
        <f>customer_bikes__3[[#This Row],[LEASING_PRICE]]</f>
        <v>110</v>
      </c>
      <c r="R399">
        <f>customer_bikes__3[[#This Row],[SOLD_PRICE]]</f>
        <v>0</v>
      </c>
      <c r="S399" t="str">
        <f>customer_bikes__3[[#This Row],[STATUS]]</f>
        <v>OK</v>
      </c>
      <c r="T399" t="str">
        <f>customer_bikes__3[[#This Row],[INSURANCE]]</f>
        <v>Y</v>
      </c>
      <c r="U399">
        <f>customer_bikes__3[[#This Row],[INSURANCE_INDIVIDUAL]]</f>
        <v>0</v>
      </c>
      <c r="V399">
        <f>customer_bikes__3[[#This Row],[INSURANCE_CIVIL_RESPONSIBILITY]]</f>
        <v>0</v>
      </c>
      <c r="W399" t="str">
        <f>customer_bikes__3[[#This Row],[INSURANCE_CIVIL_RESPONSIBILITY_CONTRACT]]</f>
        <v>NULL</v>
      </c>
      <c r="X399">
        <f>customer_bikes__3[[#This Row],[BIKE_PRICE]]</f>
        <v>1650</v>
      </c>
      <c r="Y399" t="str">
        <f>customer_bikes__3[[#This Row],[BIKE_BUYING_DATE]]</f>
        <v>2020-03-15</v>
      </c>
      <c r="Z399">
        <f>customer_bikes__3[[#This Row],[BILLING_GROUP]]</f>
        <v>1</v>
      </c>
      <c r="AA399" t="str">
        <f>customer_bikes__3[[#This Row],[GPS_ID]]</f>
        <v>18b79efff00c803d</v>
      </c>
      <c r="AB399" t="str">
        <f>customer_bikes__3[[#This Row],[LOCALISATION]]</f>
        <v>NULL</v>
      </c>
      <c r="AC399" t="str">
        <f>customer_bikes__3[[#This Row],[COMMENT_BILLING]]</f>
        <v>GPS inclus (5€/mois) - N° de commande : 4501096406</v>
      </c>
      <c r="AD399" t="str">
        <f>customer_bikes__3[[#This Row],[ADDRESS]]</f>
        <v>Rue du tir de Ronet 39 5020 Flawinne</v>
      </c>
      <c r="AE399" t="str">
        <f>customer_bikes__3[[#This Row],[DISPLAY_GROUP]]</f>
        <v>1generic</v>
      </c>
      <c r="AG399">
        <f>customer_bikes__3[[#This Row],[TYPE]]</f>
        <v>24</v>
      </c>
      <c r="AH399">
        <f>customer_bikes__3[[#This Row],[ID_1]]</f>
        <v>17</v>
      </c>
      <c r="AI399" s="2">
        <f>customer_bikes__3[[#This Row],[HEU_MAJ]]</f>
        <v>44320.443298611113</v>
      </c>
      <c r="AJ399" s="2">
        <f>customer_bikes__3[[#This Row],[HEU_MAJ]]</f>
        <v>44320.443298611113</v>
      </c>
    </row>
    <row r="400" spans="1:36" x14ac:dyDescent="0.25">
      <c r="A400">
        <f>customer_bikes__3[[#This Row],[ID]]</f>
        <v>96</v>
      </c>
      <c r="B400" t="str">
        <f>customer_bikes__3[[#This Row],[FRAME_NUMBER]]</f>
        <v>INFRA-005</v>
      </c>
      <c r="C400" t="str">
        <f>customer_bikes__3[[#This Row],[SIZE]]</f>
        <v>unique</v>
      </c>
      <c r="D400" t="str">
        <f>customer_bikes__3[[#This Row],[COLOR]]</f>
        <v/>
      </c>
      <c r="E400" t="str">
        <f>customer_bikes__3[[#This Row],[CONTRACT_TYPE]]</f>
        <v>leasing</v>
      </c>
      <c r="F400" t="str">
        <f>customer_bikes__3[[#This Row],[CONTRACT_START]]</f>
        <v>2020-12-15</v>
      </c>
      <c r="G400" t="str">
        <f>customer_bikes__3[[#This Row],[CONTRACT_END]]</f>
        <v>2023-12-15</v>
      </c>
      <c r="H400" t="str">
        <f>customer_bikes__3[[#This Row],[ESTIMATED_DELIVERY_DATE]]</f>
        <v>NULL</v>
      </c>
      <c r="I400" t="str">
        <f>customer_bikes__3[[#This Row],[DELIVERY_DATE]]</f>
        <v>2020-05-06</v>
      </c>
      <c r="J400" t="str">
        <f>customer_bikes__3[[#This Row],[SELLING_DATE]]</f>
        <v>NULL</v>
      </c>
      <c r="K400" t="str">
        <f>customer_bikes__3[[#This Row],[MODEL]]</f>
        <v>Amsterdam - 5</v>
      </c>
      <c r="L400" t="str">
        <f>customer_bikes__3[[#This Row],[FRAME_REFERENCE]]</f>
        <v>BAA9024</v>
      </c>
      <c r="M400" t="str">
        <f>customer_bikes__3[[#This Row],[BIKE_KEY_REFERENCE]]</f>
        <v>NULL</v>
      </c>
      <c r="N400" t="str">
        <f>customer_bikes__3[[#This Row],[LOCKER_REFERENCE]]</f>
        <v>166432</v>
      </c>
      <c r="O400" t="str">
        <f>customer_bikes__3[[#This Row],[PLATE_NUMBER]]</f>
        <v>NULL</v>
      </c>
      <c r="P400" t="str">
        <f>customer_bikes__3[[#This Row],[BILLING_TYPE]]</f>
        <v>monthly</v>
      </c>
      <c r="Q400" t="str">
        <f>customer_bikes__3[[#This Row],[LEASING_PRICE]]</f>
        <v>110</v>
      </c>
      <c r="R400">
        <f>customer_bikes__3[[#This Row],[SOLD_PRICE]]</f>
        <v>0</v>
      </c>
      <c r="S400" t="str">
        <f>customer_bikes__3[[#This Row],[STATUS]]</f>
        <v>OK</v>
      </c>
      <c r="T400" t="str">
        <f>customer_bikes__3[[#This Row],[INSURANCE]]</f>
        <v>Y</v>
      </c>
      <c r="U400">
        <f>customer_bikes__3[[#This Row],[INSURANCE_INDIVIDUAL]]</f>
        <v>0</v>
      </c>
      <c r="V400">
        <f>customer_bikes__3[[#This Row],[INSURANCE_CIVIL_RESPONSIBILITY]]</f>
        <v>0</v>
      </c>
      <c r="W400" t="str">
        <f>customer_bikes__3[[#This Row],[INSURANCE_CIVIL_RESPONSIBILITY_CONTRACT]]</f>
        <v>NULL</v>
      </c>
      <c r="X400">
        <f>customer_bikes__3[[#This Row],[BIKE_PRICE]]</f>
        <v>1650</v>
      </c>
      <c r="Y400" t="str">
        <f>customer_bikes__3[[#This Row],[BIKE_BUYING_DATE]]</f>
        <v>2020-03-15</v>
      </c>
      <c r="Z400">
        <f>customer_bikes__3[[#This Row],[BILLING_GROUP]]</f>
        <v>1</v>
      </c>
      <c r="AA400" t="str">
        <f>customer_bikes__3[[#This Row],[GPS_ID]]</f>
        <v>18b79efff00c81bc</v>
      </c>
      <c r="AB400" t="str">
        <f>customer_bikes__3[[#This Row],[LOCALISATION]]</f>
        <v>NULL</v>
      </c>
      <c r="AC400" t="str">
        <f>customer_bikes__3[[#This Row],[COMMENT_BILLING]]</f>
        <v>GPS inclus (5€/mois) - N° de commande : 4501096406</v>
      </c>
      <c r="AD400" t="str">
        <f>customer_bikes__3[[#This Row],[ADDRESS]]</f>
        <v>Rue du tir de Ronet 39 5020 Flawinne</v>
      </c>
      <c r="AE400" t="str">
        <f>customer_bikes__3[[#This Row],[DISPLAY_GROUP]]</f>
        <v>1generic</v>
      </c>
      <c r="AG400">
        <f>customer_bikes__3[[#This Row],[TYPE]]</f>
        <v>24</v>
      </c>
      <c r="AH400">
        <f>customer_bikes__3[[#This Row],[ID_1]]</f>
        <v>17</v>
      </c>
      <c r="AI400" s="2">
        <f>customer_bikes__3[[#This Row],[HEU_MAJ]]</f>
        <v>44481.664965277778</v>
      </c>
      <c r="AJ400" s="2">
        <f>customer_bikes__3[[#This Row],[HEU_MAJ]]</f>
        <v>44481.664965277778</v>
      </c>
    </row>
    <row r="401" spans="1:36" x14ac:dyDescent="0.25">
      <c r="A401">
        <f>customer_bikes__3[[#This Row],[ID]]</f>
        <v>613</v>
      </c>
      <c r="B401" t="str">
        <f>customer_bikes__3[[#This Row],[FRAME_NUMBER]]</f>
        <v>IRE-014</v>
      </c>
      <c r="C401" t="str">
        <f>customer_bikes__3[[#This Row],[SIZE]]</f>
        <v>M</v>
      </c>
      <c r="D401" t="str">
        <f>customer_bikes__3[[#This Row],[COLOR]]</f>
        <v>Rouge/Bleu</v>
      </c>
      <c r="E401" t="str">
        <f>customer_bikes__3[[#This Row],[CONTRACT_TYPE]]</f>
        <v>leasing</v>
      </c>
      <c r="F401" t="str">
        <f>customer_bikes__3[[#This Row],[CONTRACT_START]]</f>
        <v>2021-08-01</v>
      </c>
      <c r="G401" t="str">
        <f>customer_bikes__3[[#This Row],[CONTRACT_END]]</f>
        <v>2024-08-01</v>
      </c>
      <c r="H401" t="str">
        <f>customer_bikes__3[[#This Row],[ESTIMATED_DELIVERY_DATE]]</f>
        <v>2021-06-11</v>
      </c>
      <c r="I401" t="str">
        <f>customer_bikes__3[[#This Row],[DELIVERY_DATE]]</f>
        <v>2021-06-09</v>
      </c>
      <c r="J401" t="str">
        <f>customer_bikes__3[[#This Row],[SELLING_DATE]]</f>
        <v>NULL</v>
      </c>
      <c r="K401" t="str">
        <f>customer_bikes__3[[#This Row],[MODEL]]</f>
        <v>Xyron S 827</v>
      </c>
      <c r="L401" t="str">
        <f>customer_bikes__3[[#This Row],[FRAME_REFERENCE]]</f>
        <v>CC0211200000103</v>
      </c>
      <c r="M401" t="str">
        <f>customer_bikes__3[[#This Row],[BIKE_KEY_REFERENCE]]</f>
        <v>461643</v>
      </c>
      <c r="N401" t="str">
        <f>customer_bikes__3[[#This Row],[LOCKER_REFERENCE]]</f>
        <v>4773V</v>
      </c>
      <c r="O401" t="str">
        <f>customer_bikes__3[[#This Row],[PLATE_NUMBER]]</f>
        <v/>
      </c>
      <c r="P401" t="str">
        <f>customer_bikes__3[[#This Row],[BILLING_TYPE]]</f>
        <v>monthly</v>
      </c>
      <c r="Q401" t="str">
        <f>customer_bikes__3[[#This Row],[LEASING_PRICE]]</f>
        <v>183</v>
      </c>
      <c r="R401">
        <f>customer_bikes__3[[#This Row],[SOLD_PRICE]]</f>
        <v>0</v>
      </c>
      <c r="S401" t="str">
        <f>customer_bikes__3[[#This Row],[STATUS]]</f>
        <v>OK</v>
      </c>
      <c r="T401" t="str">
        <f>customer_bikes__3[[#This Row],[INSURANCE]]</f>
        <v>N</v>
      </c>
      <c r="U401">
        <f>customer_bikes__3[[#This Row],[INSURANCE_INDIVIDUAL]]</f>
        <v>0</v>
      </c>
      <c r="V401">
        <f>customer_bikes__3[[#This Row],[INSURANCE_CIVIL_RESPONSIBILITY]]</f>
        <v>0</v>
      </c>
      <c r="W401" t="str">
        <f>customer_bikes__3[[#This Row],[INSURANCE_CIVIL_RESPONSIBILITY_CONTRACT]]</f>
        <v>NULL</v>
      </c>
      <c r="X401">
        <f>customer_bikes__3[[#This Row],[BIKE_PRICE]]</f>
        <v>3540.84</v>
      </c>
      <c r="Y401" t="str">
        <f>customer_bikes__3[[#This Row],[BIKE_BUYING_DATE]]</f>
        <v>2021-01-26</v>
      </c>
      <c r="Z401">
        <f>customer_bikes__3[[#This Row],[BILLING_GROUP]]</f>
        <v>1</v>
      </c>
      <c r="AA401" t="str">
        <f>customer_bikes__3[[#This Row],[GPS_ID]]</f>
        <v>-</v>
      </c>
      <c r="AB401" t="str">
        <f>customer_bikes__3[[#This Row],[LOCALISATION]]</f>
        <v>NULL</v>
      </c>
      <c r="AC401" t="str">
        <f>customer_bikes__3[[#This Row],[COMMENT_BILLING]]</f>
        <v>NULL</v>
      </c>
      <c r="AD401" t="str">
        <f>customer_bikes__3[[#This Row],[ADDRESS]]</f>
        <v>NULL</v>
      </c>
      <c r="AE401" t="str">
        <f>customer_bikes__3[[#This Row],[DISPLAY_GROUP]]</f>
        <v>1generic</v>
      </c>
      <c r="AG401">
        <f>customer_bikes__3[[#This Row],[TYPE]]</f>
        <v>349</v>
      </c>
      <c r="AH401">
        <f>customer_bikes__3[[#This Row],[ID_1]]</f>
        <v>220</v>
      </c>
      <c r="AI401" s="2">
        <f>customer_bikes__3[[#This Row],[HEU_MAJ]]</f>
        <v>44403.647083333337</v>
      </c>
      <c r="AJ401" s="2">
        <f>customer_bikes__3[[#This Row],[HEU_MAJ]]</f>
        <v>44403.647083333337</v>
      </c>
    </row>
    <row r="402" spans="1:36" x14ac:dyDescent="0.25">
      <c r="A402">
        <f>customer_bikes__3[[#This Row],[ID]]</f>
        <v>562</v>
      </c>
      <c r="B402" t="str">
        <f>customer_bikes__3[[#This Row],[FRAME_NUMBER]]</f>
        <v>IRE-015</v>
      </c>
      <c r="C402" t="str">
        <f>customer_bikes__3[[#This Row],[SIZE]]</f>
        <v>L</v>
      </c>
      <c r="D402" t="str">
        <f>customer_bikes__3[[#This Row],[COLOR]]</f>
        <v>Bleu</v>
      </c>
      <c r="E402" t="str">
        <f>customer_bikes__3[[#This Row],[CONTRACT_TYPE]]</f>
        <v>leasing</v>
      </c>
      <c r="F402" t="str">
        <f>customer_bikes__3[[#This Row],[CONTRACT_START]]</f>
        <v>2022-01-01</v>
      </c>
      <c r="G402" t="str">
        <f>customer_bikes__3[[#This Row],[CONTRACT_END]]</f>
        <v>2025-01-01</v>
      </c>
      <c r="H402" t="str">
        <f>customer_bikes__3[[#This Row],[ESTIMATED_DELIVERY_DATE]]</f>
        <v>2021-10-29</v>
      </c>
      <c r="I402" t="str">
        <f>customer_bikes__3[[#This Row],[DELIVERY_DATE]]</f>
        <v>2021-11-26</v>
      </c>
      <c r="J402" t="str">
        <f>customer_bikes__3[[#This Row],[SELLING_DATE]]</f>
        <v>NULL</v>
      </c>
      <c r="K402" t="str">
        <f>customer_bikes__3[[#This Row],[MODEL]]</f>
        <v>Cairon C 629</v>
      </c>
      <c r="L402" t="str">
        <f>customer_bikes__3[[#This Row],[FRAME_REFERENCE]]</f>
        <v>CCR21000021704</v>
      </c>
      <c r="M402" t="str">
        <f>customer_bikes__3[[#This Row],[BIKE_KEY_REFERENCE]]</f>
        <v>343162</v>
      </c>
      <c r="N402" t="str">
        <f>customer_bikes__3[[#This Row],[LOCKER_REFERENCE]]</f>
        <v>1816V</v>
      </c>
      <c r="O402" t="str">
        <f>customer_bikes__3[[#This Row],[PLATE_NUMBER]]</f>
        <v/>
      </c>
      <c r="P402" t="str">
        <f>customer_bikes__3[[#This Row],[BILLING_TYPE]]</f>
        <v>monthly</v>
      </c>
      <c r="Q402" t="str">
        <f>customer_bikes__3[[#This Row],[LEASING_PRICE]]</f>
        <v>119</v>
      </c>
      <c r="R402">
        <f>customer_bikes__3[[#This Row],[SOLD_PRICE]]</f>
        <v>0</v>
      </c>
      <c r="S402" t="str">
        <f>customer_bikes__3[[#This Row],[STATUS]]</f>
        <v>OK</v>
      </c>
      <c r="T402" t="str">
        <f>customer_bikes__3[[#This Row],[INSURANCE]]</f>
        <v>N</v>
      </c>
      <c r="U402">
        <f>customer_bikes__3[[#This Row],[INSURANCE_INDIVIDUAL]]</f>
        <v>0</v>
      </c>
      <c r="V402">
        <f>customer_bikes__3[[#This Row],[INSURANCE_CIVIL_RESPONSIBILITY]]</f>
        <v>0</v>
      </c>
      <c r="W402" t="str">
        <f>customer_bikes__3[[#This Row],[INSURANCE_CIVIL_RESPONSIBILITY_CONTRACT]]</f>
        <v>NULL</v>
      </c>
      <c r="X402">
        <f>customer_bikes__3[[#This Row],[BIKE_PRICE]]</f>
        <v>2142.4899999999998</v>
      </c>
      <c r="Y402" t="str">
        <f>customer_bikes__3[[#This Row],[BIKE_BUYING_DATE]]</f>
        <v>2021-01-14</v>
      </c>
      <c r="Z402">
        <f>customer_bikes__3[[#This Row],[BILLING_GROUP]]</f>
        <v>1</v>
      </c>
      <c r="AA402" t="str">
        <f>customer_bikes__3[[#This Row],[GPS_ID]]</f>
        <v>-</v>
      </c>
      <c r="AB402" t="str">
        <f>customer_bikes__3[[#This Row],[LOCALISATION]]</f>
        <v>NULL</v>
      </c>
      <c r="AC402" t="str">
        <f>customer_bikes__3[[#This Row],[COMMENT_BILLING]]</f>
        <v>NULL</v>
      </c>
      <c r="AD402" t="str">
        <f>customer_bikes__3[[#This Row],[ADDRESS]]</f>
        <v>NULL</v>
      </c>
      <c r="AE402" t="str">
        <f>customer_bikes__3[[#This Row],[DISPLAY_GROUP]]</f>
        <v>1generic</v>
      </c>
      <c r="AG402">
        <f>customer_bikes__3[[#This Row],[TYPE]]</f>
        <v>308</v>
      </c>
      <c r="AH402">
        <f>customer_bikes__3[[#This Row],[ID_1]]</f>
        <v>220</v>
      </c>
      <c r="AI402" s="2">
        <f>customer_bikes__3[[#This Row],[HEU_MAJ]]</f>
        <v>44546.779062499998</v>
      </c>
      <c r="AJ402" s="2">
        <f>customer_bikes__3[[#This Row],[HEU_MAJ]]</f>
        <v>44546.779062499998</v>
      </c>
    </row>
    <row r="403" spans="1:36" x14ac:dyDescent="0.25">
      <c r="A403">
        <f>customer_bikes__3[[#This Row],[ID]]</f>
        <v>285</v>
      </c>
      <c r="B403" t="str">
        <f>customer_bikes__3[[#This Row],[FRAME_NUMBER]]</f>
        <v>IT-001</v>
      </c>
      <c r="C403" t="str">
        <f>customer_bikes__3[[#This Row],[SIZE]]</f>
        <v>M</v>
      </c>
      <c r="D403" t="str">
        <f>customer_bikes__3[[#This Row],[COLOR]]</f>
        <v>NULL</v>
      </c>
      <c r="E403" t="str">
        <f>customer_bikes__3[[#This Row],[CONTRACT_TYPE]]</f>
        <v>selling</v>
      </c>
      <c r="F403" t="str">
        <f>customer_bikes__3[[#This Row],[CONTRACT_START]]</f>
        <v>2020-10-10</v>
      </c>
      <c r="G403" t="str">
        <f>customer_bikes__3[[#This Row],[CONTRACT_END]]</f>
        <v>2021-10-10</v>
      </c>
      <c r="H403" t="str">
        <f>customer_bikes__3[[#This Row],[ESTIMATED_DELIVERY_DATE]]</f>
        <v>2020-07-20</v>
      </c>
      <c r="I403" t="str">
        <f>customer_bikes__3[[#This Row],[DELIVERY_DATE]]</f>
        <v>2020-07-20</v>
      </c>
      <c r="J403" t="str">
        <f>customer_bikes__3[[#This Row],[SELLING_DATE]]</f>
        <v>2020-10-10</v>
      </c>
      <c r="K403" t="str">
        <f>customer_bikes__3[[#This Row],[MODEL]]</f>
        <v>Cairon T 200 SE 500</v>
      </c>
      <c r="L403" t="str">
        <f>customer_bikes__3[[#This Row],[FRAME_REFERENCE]]</f>
        <v>20CAT200WM10473</v>
      </c>
      <c r="M403" t="str">
        <f>customer_bikes__3[[#This Row],[BIKE_KEY_REFERENCE]]</f>
        <v>NULL</v>
      </c>
      <c r="N403" t="str">
        <f>customer_bikes__3[[#This Row],[LOCKER_REFERENCE]]</f>
        <v>125656</v>
      </c>
      <c r="O403" t="str">
        <f>customer_bikes__3[[#This Row],[PLATE_NUMBER]]</f>
        <v>NULL</v>
      </c>
      <c r="P403" t="str">
        <f>customer_bikes__3[[#This Row],[BILLING_TYPE]]</f>
        <v>paid</v>
      </c>
      <c r="Q403" t="str">
        <f>customer_bikes__3[[#This Row],[LEASING_PRICE]]</f>
        <v>NULL</v>
      </c>
      <c r="R403">
        <f>customer_bikes__3[[#This Row],[SOLD_PRICE]]</f>
        <v>1983.47</v>
      </c>
      <c r="S403" t="str">
        <f>customer_bikes__3[[#This Row],[STATUS]]</f>
        <v>OK</v>
      </c>
      <c r="T403" t="str">
        <f>customer_bikes__3[[#This Row],[INSURANCE]]</f>
        <v>Y</v>
      </c>
      <c r="U403">
        <f>customer_bikes__3[[#This Row],[INSURANCE_INDIVIDUAL]]</f>
        <v>0</v>
      </c>
      <c r="V403">
        <f>customer_bikes__3[[#This Row],[INSURANCE_CIVIL_RESPONSIBILITY]]</f>
        <v>0</v>
      </c>
      <c r="W403" t="str">
        <f>customer_bikes__3[[#This Row],[INSURANCE_CIVIL_RESPONSIBILITY_CONTRACT]]</f>
        <v>NULL</v>
      </c>
      <c r="X403">
        <f>customer_bikes__3[[#This Row],[BIKE_PRICE]]</f>
        <v>1470.95</v>
      </c>
      <c r="Y403" t="str">
        <f>customer_bikes__3[[#This Row],[BIKE_BUYING_DATE]]</f>
        <v>2019-10-08</v>
      </c>
      <c r="Z403">
        <f>customer_bikes__3[[#This Row],[BILLING_GROUP]]</f>
        <v>1</v>
      </c>
      <c r="AA403" t="str">
        <f>customer_bikes__3[[#This Row],[GPS_ID]]</f>
        <v>NULL</v>
      </c>
      <c r="AB403" t="str">
        <f>customer_bikes__3[[#This Row],[LOCALISATION]]</f>
        <v>NULL</v>
      </c>
      <c r="AC403" t="str">
        <f>customer_bikes__3[[#This Row],[COMMENT_BILLING]]</f>
        <v>NULL</v>
      </c>
      <c r="AD403" t="str">
        <f>customer_bikes__3[[#This Row],[ADDRESS]]</f>
        <v>NULL</v>
      </c>
      <c r="AE403" t="str">
        <f>customer_bikes__3[[#This Row],[DISPLAY_GROUP]]</f>
        <v>1generic</v>
      </c>
      <c r="AG403">
        <f>customer_bikes__3[[#This Row],[TYPE]]</f>
        <v>63</v>
      </c>
      <c r="AH403">
        <f>customer_bikes__3[[#This Row],[ID_1]]</f>
        <v>251</v>
      </c>
      <c r="AI403" s="2">
        <f>customer_bikes__3[[#This Row],[HEU_MAJ]]</f>
        <v>44114.742604166669</v>
      </c>
      <c r="AJ403" s="2">
        <f>customer_bikes__3[[#This Row],[HEU_MAJ]]</f>
        <v>44114.742604166669</v>
      </c>
    </row>
    <row r="404" spans="1:36" x14ac:dyDescent="0.25">
      <c r="A404">
        <f>customer_bikes__3[[#This Row],[ID]]</f>
        <v>155</v>
      </c>
      <c r="B404" t="str">
        <f>customer_bikes__3[[#This Row],[FRAME_NUMBER]]</f>
        <v>JMB-001</v>
      </c>
      <c r="C404" t="str">
        <f>customer_bikes__3[[#This Row],[SIZE]]</f>
        <v>M</v>
      </c>
      <c r="D404" t="str">
        <f>customer_bikes__3[[#This Row],[COLOR]]</f>
        <v>NULL</v>
      </c>
      <c r="E404" t="str">
        <f>customer_bikes__3[[#This Row],[CONTRACT_TYPE]]</f>
        <v>selling</v>
      </c>
      <c r="F404" t="str">
        <f>customer_bikes__3[[#This Row],[CONTRACT_START]]</f>
        <v>NULL</v>
      </c>
      <c r="G404" t="str">
        <f>customer_bikes__3[[#This Row],[CONTRACT_END]]</f>
        <v>NULL</v>
      </c>
      <c r="H404" t="str">
        <f>customer_bikes__3[[#This Row],[ESTIMATED_DELIVERY_DATE]]</f>
        <v>2020-06-30</v>
      </c>
      <c r="I404" t="str">
        <f>customer_bikes__3[[#This Row],[DELIVERY_DATE]]</f>
        <v>2020-06-30</v>
      </c>
      <c r="J404" t="str">
        <f>customer_bikes__3[[#This Row],[SELLING_DATE]]</f>
        <v>2021-03-15</v>
      </c>
      <c r="K404" t="str">
        <f>customer_bikes__3[[#This Row],[MODEL]]</f>
        <v>Cairon T 200 SE 500</v>
      </c>
      <c r="L404" t="str">
        <f>customer_bikes__3[[#This Row],[FRAME_REFERENCE]]</f>
        <v>TBC</v>
      </c>
      <c r="M404" t="str">
        <f>customer_bikes__3[[#This Row],[BIKE_KEY_REFERENCE]]</f>
        <v>NULL</v>
      </c>
      <c r="N404" t="str">
        <f>customer_bikes__3[[#This Row],[LOCKER_REFERENCE]]</f>
        <v>TBC</v>
      </c>
      <c r="O404" t="str">
        <f>customer_bikes__3[[#This Row],[PLATE_NUMBER]]</f>
        <v>NULL</v>
      </c>
      <c r="P404" t="str">
        <f>customer_bikes__3[[#This Row],[BILLING_TYPE]]</f>
        <v>paid</v>
      </c>
      <c r="Q404" t="str">
        <f>customer_bikes__3[[#This Row],[LEASING_PRICE]]</f>
        <v>NULL</v>
      </c>
      <c r="R404">
        <f>customer_bikes__3[[#This Row],[SOLD_PRICE]]</f>
        <v>1983.47</v>
      </c>
      <c r="S404" t="str">
        <f>customer_bikes__3[[#This Row],[STATUS]]</f>
        <v>OK</v>
      </c>
      <c r="T404" t="str">
        <f>customer_bikes__3[[#This Row],[INSURANCE]]</f>
        <v>N</v>
      </c>
      <c r="U404">
        <f>customer_bikes__3[[#This Row],[INSURANCE_INDIVIDUAL]]</f>
        <v>0</v>
      </c>
      <c r="V404">
        <f>customer_bikes__3[[#This Row],[INSURANCE_CIVIL_RESPONSIBILITY]]</f>
        <v>0</v>
      </c>
      <c r="W404" t="str">
        <f>customer_bikes__3[[#This Row],[INSURANCE_CIVIL_RESPONSIBILITY_CONTRACT]]</f>
        <v>NULL</v>
      </c>
      <c r="X404">
        <f>customer_bikes__3[[#This Row],[BIKE_PRICE]]</f>
        <v>1470.95</v>
      </c>
      <c r="Y404" t="str">
        <f>customer_bikes__3[[#This Row],[BIKE_BUYING_DATE]]</f>
        <v>2019-10-08</v>
      </c>
      <c r="Z404">
        <f>customer_bikes__3[[#This Row],[BILLING_GROUP]]</f>
        <v>1</v>
      </c>
      <c r="AA404" t="str">
        <f>customer_bikes__3[[#This Row],[GPS_ID]]</f>
        <v>NULL</v>
      </c>
      <c r="AB404" t="str">
        <f>customer_bikes__3[[#This Row],[LOCALISATION]]</f>
        <v>NULL</v>
      </c>
      <c r="AC404" t="str">
        <f>customer_bikes__3[[#This Row],[COMMENT_BILLING]]</f>
        <v>NULL</v>
      </c>
      <c r="AD404" t="str">
        <f>customer_bikes__3[[#This Row],[ADDRESS]]</f>
        <v>NULL</v>
      </c>
      <c r="AE404" t="str">
        <f>customer_bikes__3[[#This Row],[DISPLAY_GROUP]]</f>
        <v>1generic</v>
      </c>
      <c r="AG404">
        <f>customer_bikes__3[[#This Row],[TYPE]]</f>
        <v>64</v>
      </c>
      <c r="AH404">
        <f>customer_bikes__3[[#This Row],[ID_1]]</f>
        <v>310</v>
      </c>
      <c r="AI404" s="2">
        <f>customer_bikes__3[[#This Row],[HEU_MAJ]]</f>
        <v>44270.574849537035</v>
      </c>
      <c r="AJ404" s="2">
        <f>customer_bikes__3[[#This Row],[HEU_MAJ]]</f>
        <v>44270.574849537035</v>
      </c>
    </row>
    <row r="405" spans="1:36" x14ac:dyDescent="0.25">
      <c r="A405">
        <f>customer_bikes__3[[#This Row],[ID]]</f>
        <v>242</v>
      </c>
      <c r="B405" t="str">
        <f>customer_bikes__3[[#This Row],[FRAME_NUMBER]]</f>
        <v>Justine Gerard</v>
      </c>
      <c r="C405" t="str">
        <f>customer_bikes__3[[#This Row],[SIZE]]</f>
        <v>M</v>
      </c>
      <c r="D405" t="str">
        <f>customer_bikes__3[[#This Row],[COLOR]]</f>
        <v>Noir</v>
      </c>
      <c r="E405" t="str">
        <f>customer_bikes__3[[#This Row],[CONTRACT_TYPE]]</f>
        <v>selling</v>
      </c>
      <c r="F405" t="str">
        <f>customer_bikes__3[[#This Row],[CONTRACT_START]]</f>
        <v>2021-07-01</v>
      </c>
      <c r="G405" t="str">
        <f>customer_bikes__3[[#This Row],[CONTRACT_END]]</f>
        <v>2024-07-01</v>
      </c>
      <c r="H405" t="str">
        <f>customer_bikes__3[[#This Row],[ESTIMATED_DELIVERY_DATE]]</f>
        <v>2020-07-10</v>
      </c>
      <c r="I405" t="str">
        <f>customer_bikes__3[[#This Row],[DELIVERY_DATE]]</f>
        <v>2020-09-23</v>
      </c>
      <c r="J405" t="str">
        <f>customer_bikes__3[[#This Row],[SELLING_DATE]]</f>
        <v>2021-08-13</v>
      </c>
      <c r="K405" t="str">
        <f>customer_bikes__3[[#This Row],[MODEL]]</f>
        <v>Cairon T 200 SE 500</v>
      </c>
      <c r="L405" t="str">
        <f>customer_bikes__3[[#This Row],[FRAME_REFERENCE]]</f>
        <v>20CAT200512940</v>
      </c>
      <c r="M405" t="str">
        <f>customer_bikes__3[[#This Row],[BIKE_KEY_REFERENCE]]</f>
        <v/>
      </c>
      <c r="N405" t="str">
        <f>customer_bikes__3[[#This Row],[LOCKER_REFERENCE]]</f>
        <v/>
      </c>
      <c r="O405" t="str">
        <f>customer_bikes__3[[#This Row],[PLATE_NUMBER]]</f>
        <v/>
      </c>
      <c r="P405" t="str">
        <f>customer_bikes__3[[#This Row],[BILLING_TYPE]]</f>
        <v>monthly</v>
      </c>
      <c r="Q405" t="str">
        <f>customer_bikes__3[[#This Row],[LEASING_PRICE]]</f>
        <v>92</v>
      </c>
      <c r="R405">
        <f>customer_bikes__3[[#This Row],[SOLD_PRICE]]</f>
        <v>1983.47</v>
      </c>
      <c r="S405" t="str">
        <f>customer_bikes__3[[#This Row],[STATUS]]</f>
        <v>OK</v>
      </c>
      <c r="T405" t="str">
        <f>customer_bikes__3[[#This Row],[INSURANCE]]</f>
        <v>N</v>
      </c>
      <c r="U405">
        <f>customer_bikes__3[[#This Row],[INSURANCE_INDIVIDUAL]]</f>
        <v>0</v>
      </c>
      <c r="V405">
        <f>customer_bikes__3[[#This Row],[INSURANCE_CIVIL_RESPONSIBILITY]]</f>
        <v>0</v>
      </c>
      <c r="W405" t="str">
        <f>customer_bikes__3[[#This Row],[INSURANCE_CIVIL_RESPONSIBILITY_CONTRACT]]</f>
        <v>NULL</v>
      </c>
      <c r="X405">
        <f>customer_bikes__3[[#This Row],[BIKE_PRICE]]</f>
        <v>1470.95</v>
      </c>
      <c r="Y405" t="str">
        <f>customer_bikes__3[[#This Row],[BIKE_BUYING_DATE]]</f>
        <v>2020-10-08</v>
      </c>
      <c r="Z405">
        <f>customer_bikes__3[[#This Row],[BILLING_GROUP]]</f>
        <v>1</v>
      </c>
      <c r="AA405" t="str">
        <f>customer_bikes__3[[#This Row],[GPS_ID]]</f>
        <v/>
      </c>
      <c r="AB405" t="str">
        <f>customer_bikes__3[[#This Row],[LOCALISATION]]</f>
        <v>NULL</v>
      </c>
      <c r="AC405" t="str">
        <f>customer_bikes__3[[#This Row],[COMMENT_BILLING]]</f>
        <v>NULL</v>
      </c>
      <c r="AD405" t="str">
        <f>customer_bikes__3[[#This Row],[ADDRESS]]</f>
        <v>NULL</v>
      </c>
      <c r="AE405" t="str">
        <f>customer_bikes__3[[#This Row],[DISPLAY_GROUP]]</f>
        <v>1generic</v>
      </c>
      <c r="AG405">
        <f>customer_bikes__3[[#This Row],[TYPE]]</f>
        <v>65</v>
      </c>
      <c r="AH405">
        <f>customer_bikes__3[[#This Row],[ID_1]]</f>
        <v>599</v>
      </c>
      <c r="AI405" s="2">
        <f>customer_bikes__3[[#This Row],[HEU_MAJ]]</f>
        <v>44421.590497685182</v>
      </c>
      <c r="AJ405" s="2">
        <f>customer_bikes__3[[#This Row],[HEU_MAJ]]</f>
        <v>44421.590497685182</v>
      </c>
    </row>
    <row r="406" spans="1:36" x14ac:dyDescent="0.25">
      <c r="A406">
        <f>customer_bikes__3[[#This Row],[ID]]</f>
        <v>124</v>
      </c>
      <c r="B406" t="str">
        <f>customer_bikes__3[[#This Row],[FRAME_NUMBER]]</f>
        <v>KAMEO - Amsterdam</v>
      </c>
      <c r="C406" t="str">
        <f>customer_bikes__3[[#This Row],[SIZE]]</f>
        <v>unique</v>
      </c>
      <c r="D406" t="str">
        <f>customer_bikes__3[[#This Row],[COLOR]]</f>
        <v>Gris metal</v>
      </c>
      <c r="E406" t="str">
        <f>customer_bikes__3[[#This Row],[CONTRACT_TYPE]]</f>
        <v>selling</v>
      </c>
      <c r="F406" t="str">
        <f>customer_bikes__3[[#This Row],[CONTRACT_START]]</f>
        <v>2021-08-06</v>
      </c>
      <c r="G406" t="str">
        <f>customer_bikes__3[[#This Row],[CONTRACT_END]]</f>
        <v>NULL</v>
      </c>
      <c r="H406" t="str">
        <f>customer_bikes__3[[#This Row],[ESTIMATED_DELIVERY_DATE]]</f>
        <v>NULL</v>
      </c>
      <c r="I406" t="str">
        <f>customer_bikes__3[[#This Row],[DELIVERY_DATE]]</f>
        <v>2020-06-01</v>
      </c>
      <c r="J406" t="str">
        <f>customer_bikes__3[[#This Row],[SELLING_DATE]]</f>
        <v>2021-08-06</v>
      </c>
      <c r="K406" t="str">
        <f>customer_bikes__3[[#This Row],[MODEL]]</f>
        <v>Bzen Amsterdam</v>
      </c>
      <c r="L406" t="str">
        <f>customer_bikes__3[[#This Row],[FRAME_REFERENCE]]</f>
        <v>BAD9066</v>
      </c>
      <c r="M406" t="str">
        <f>customer_bikes__3[[#This Row],[BIKE_KEY_REFERENCE]]</f>
        <v/>
      </c>
      <c r="N406" t="str">
        <f>customer_bikes__3[[#This Row],[LOCKER_REFERENCE]]</f>
        <v>534256</v>
      </c>
      <c r="O406" t="str">
        <f>customer_bikes__3[[#This Row],[PLATE_NUMBER]]</f>
        <v/>
      </c>
      <c r="P406" t="str">
        <f>customer_bikes__3[[#This Row],[BILLING_TYPE]]</f>
        <v>paid</v>
      </c>
      <c r="Q406" t="str">
        <f>customer_bikes__3[[#This Row],[LEASING_PRICE]]</f>
        <v>0</v>
      </c>
      <c r="R406">
        <f>customer_bikes__3[[#This Row],[SOLD_PRICE]]</f>
        <v>1652.89</v>
      </c>
      <c r="S406" t="str">
        <f>customer_bikes__3[[#This Row],[STATUS]]</f>
        <v>OK</v>
      </c>
      <c r="T406" t="str">
        <f>customer_bikes__3[[#This Row],[INSURANCE]]</f>
        <v>N</v>
      </c>
      <c r="U406">
        <f>customer_bikes__3[[#This Row],[INSURANCE_INDIVIDUAL]]</f>
        <v>0</v>
      </c>
      <c r="V406">
        <f>customer_bikes__3[[#This Row],[INSURANCE_CIVIL_RESPONSIBILITY]]</f>
        <v>0</v>
      </c>
      <c r="W406" t="str">
        <f>customer_bikes__3[[#This Row],[INSURANCE_CIVIL_RESPONSIBILITY_CONTRACT]]</f>
        <v>NULL</v>
      </c>
      <c r="X406">
        <f>customer_bikes__3[[#This Row],[BIKE_PRICE]]</f>
        <v>1650</v>
      </c>
      <c r="Y406" t="str">
        <f>customer_bikes__3[[#This Row],[BIKE_BUYING_DATE]]</f>
        <v>2020-05-02</v>
      </c>
      <c r="Z406">
        <f>customer_bikes__3[[#This Row],[BILLING_GROUP]]</f>
        <v>1</v>
      </c>
      <c r="AA406" t="str">
        <f>customer_bikes__3[[#This Row],[GPS_ID]]</f>
        <v/>
      </c>
      <c r="AB406" t="str">
        <f>customer_bikes__3[[#This Row],[LOCALISATION]]</f>
        <v>NULL</v>
      </c>
      <c r="AC406" t="str">
        <f>customer_bikes__3[[#This Row],[COMMENT_BILLING]]</f>
        <v>NULL</v>
      </c>
      <c r="AD406" t="str">
        <f>customer_bikes__3[[#This Row],[ADDRESS]]</f>
        <v>NULL</v>
      </c>
      <c r="AE406" t="str">
        <f>customer_bikes__3[[#This Row],[DISPLAY_GROUP]]</f>
        <v>1generic</v>
      </c>
      <c r="AG406">
        <f>customer_bikes__3[[#This Row],[TYPE]]</f>
        <v>24</v>
      </c>
      <c r="AH406">
        <f>customer_bikes__3[[#This Row],[ID_1]]</f>
        <v>600</v>
      </c>
      <c r="AI406" s="2">
        <f>customer_bikes__3[[#This Row],[HEU_MAJ]]</f>
        <v>44501.65834490741</v>
      </c>
      <c r="AJ406" s="2">
        <f>customer_bikes__3[[#This Row],[HEU_MAJ]]</f>
        <v>44501.65834490741</v>
      </c>
    </row>
    <row r="407" spans="1:36" x14ac:dyDescent="0.25">
      <c r="A407">
        <f>customer_bikes__3[[#This Row],[ID]]</f>
        <v>434</v>
      </c>
      <c r="B407" t="str">
        <f>customer_bikes__3[[#This Row],[FRAME_NUMBER]]</f>
        <v>Kameo --</v>
      </c>
      <c r="C407" t="str">
        <f>customer_bikes__3[[#This Row],[SIZE]]</f>
        <v>M</v>
      </c>
      <c r="D407" t="str">
        <f>customer_bikes__3[[#This Row],[COLOR]]</f>
        <v/>
      </c>
      <c r="E407" t="str">
        <f>customer_bikes__3[[#This Row],[CONTRACT_TYPE]]</f>
        <v>stock</v>
      </c>
      <c r="F407" t="str">
        <f>customer_bikes__3[[#This Row],[CONTRACT_START]]</f>
        <v>NULL</v>
      </c>
      <c r="G407" t="str">
        <f>customer_bikes__3[[#This Row],[CONTRACT_END]]</f>
        <v>NULL</v>
      </c>
      <c r="H407" t="str">
        <f>customer_bikes__3[[#This Row],[ESTIMATED_DELIVERY_DATE]]</f>
        <v>NULL</v>
      </c>
      <c r="I407" t="str">
        <f>customer_bikes__3[[#This Row],[DELIVERY_DATE]]</f>
        <v>2021-02-03</v>
      </c>
      <c r="J407" t="str">
        <f>customer_bikes__3[[#This Row],[SELLING_DATE]]</f>
        <v>NULL</v>
      </c>
      <c r="K407" t="str">
        <f>customer_bikes__3[[#This Row],[MODEL]]</f>
        <v>Friday 27 FS Speed</v>
      </c>
      <c r="L407" t="str">
        <f>customer_bikes__3[[#This Row],[FRAME_REFERENCE]]</f>
        <v>H0BVM05645</v>
      </c>
      <c r="M407" t="str">
        <f>customer_bikes__3[[#This Row],[BIKE_KEY_REFERENCE]]</f>
        <v>NULL</v>
      </c>
      <c r="N407" t="str">
        <f>customer_bikes__3[[#This Row],[LOCKER_REFERENCE]]</f>
        <v>-</v>
      </c>
      <c r="O407" t="str">
        <f>customer_bikes__3[[#This Row],[PLATE_NUMBER]]</f>
        <v>NULL</v>
      </c>
      <c r="P407" t="str">
        <f>customer_bikes__3[[#This Row],[BILLING_TYPE]]</f>
        <v>paid</v>
      </c>
      <c r="Q407" t="str">
        <f>customer_bikes__3[[#This Row],[LEASING_PRICE]]</f>
        <v>0</v>
      </c>
      <c r="R407">
        <f>customer_bikes__3[[#This Row],[SOLD_PRICE]]</f>
        <v>0</v>
      </c>
      <c r="S407" t="str">
        <f>customer_bikes__3[[#This Row],[STATUS]]</f>
        <v>OK</v>
      </c>
      <c r="T407" t="str">
        <f>customer_bikes__3[[#This Row],[INSURANCE]]</f>
        <v>N</v>
      </c>
      <c r="U407">
        <f>customer_bikes__3[[#This Row],[INSURANCE_INDIVIDUAL]]</f>
        <v>0</v>
      </c>
      <c r="V407">
        <f>customer_bikes__3[[#This Row],[INSURANCE_CIVIL_RESPONSIBILITY]]</f>
        <v>0</v>
      </c>
      <c r="W407" t="str">
        <f>customer_bikes__3[[#This Row],[INSURANCE_CIVIL_RESPONSIBILITY_CONTRACT]]</f>
        <v>NULL</v>
      </c>
      <c r="X407">
        <f>customer_bikes__3[[#This Row],[BIKE_PRICE]]</f>
        <v>3230.5</v>
      </c>
      <c r="Y407" t="str">
        <f>customer_bikes__3[[#This Row],[BIKE_BUYING_DATE]]</f>
        <v>2021-02-03</v>
      </c>
      <c r="Z407">
        <f>customer_bikes__3[[#This Row],[BILLING_GROUP]]</f>
        <v>1</v>
      </c>
      <c r="AA407" t="str">
        <f>customer_bikes__3[[#This Row],[GPS_ID]]</f>
        <v/>
      </c>
      <c r="AB407" t="str">
        <f>customer_bikes__3[[#This Row],[LOCALISATION]]</f>
        <v>Sauveniere</v>
      </c>
      <c r="AC407" t="str">
        <f>customer_bikes__3[[#This Row],[COMMENT_BILLING]]</f>
        <v>NULL</v>
      </c>
      <c r="AD407" t="str">
        <f>customer_bikes__3[[#This Row],[ADDRESS]]</f>
        <v>NULL</v>
      </c>
      <c r="AE407" t="str">
        <f>customer_bikes__3[[#This Row],[DISPLAY_GROUP]]</f>
        <v>1generic</v>
      </c>
      <c r="AG407">
        <f>customer_bikes__3[[#This Row],[TYPE]]</f>
        <v>389</v>
      </c>
      <c r="AH407">
        <f>customer_bikes__3[[#This Row],[ID_1]]</f>
        <v>12</v>
      </c>
      <c r="AI407" s="2">
        <f>customer_bikes__3[[#This Row],[HEU_MAJ]]</f>
        <v>44332.771261574075</v>
      </c>
      <c r="AJ407" s="2">
        <f>customer_bikes__3[[#This Row],[HEU_MAJ]]</f>
        <v>44332.771261574075</v>
      </c>
    </row>
    <row r="408" spans="1:36" x14ac:dyDescent="0.25">
      <c r="A408">
        <f>customer_bikes__3[[#This Row],[ID]]</f>
        <v>413</v>
      </c>
      <c r="B408" t="str">
        <f>customer_bikes__3[[#This Row],[FRAME_NUMBER]]</f>
        <v>KAMEO TBC 2</v>
      </c>
      <c r="C408" t="str">
        <f>customer_bikes__3[[#This Row],[SIZE]]</f>
        <v>M</v>
      </c>
      <c r="D408" t="str">
        <f>customer_bikes__3[[#This Row],[COLOR]]</f>
        <v>NULL</v>
      </c>
      <c r="E408" t="str">
        <f>customer_bikes__3[[#This Row],[CONTRACT_TYPE]]</f>
        <v>stock</v>
      </c>
      <c r="F408" t="str">
        <f>customer_bikes__3[[#This Row],[CONTRACT_START]]</f>
        <v>NULL</v>
      </c>
      <c r="G408" t="str">
        <f>customer_bikes__3[[#This Row],[CONTRACT_END]]</f>
        <v>NULL</v>
      </c>
      <c r="H408" t="str">
        <f>customer_bikes__3[[#This Row],[ESTIMATED_DELIVERY_DATE]]</f>
        <v>NULL</v>
      </c>
      <c r="I408" t="str">
        <f>customer_bikes__3[[#This Row],[DELIVERY_DATE]]</f>
        <v>2020-10-28</v>
      </c>
      <c r="J408" t="str">
        <f>customer_bikes__3[[#This Row],[SELLING_DATE]]</f>
        <v>NULL</v>
      </c>
      <c r="K408" t="str">
        <f>customer_bikes__3[[#This Row],[MODEL]]</f>
        <v>Friday 27 FS Speed</v>
      </c>
      <c r="L408" t="str">
        <f>customer_bikes__3[[#This Row],[FRAME_REFERENCE]]</f>
        <v>H0BVM05964</v>
      </c>
      <c r="M408" t="str">
        <f>customer_bikes__3[[#This Row],[BIKE_KEY_REFERENCE]]</f>
        <v>NULL</v>
      </c>
      <c r="N408" t="str">
        <f>customer_bikes__3[[#This Row],[LOCKER_REFERENCE]]</f>
        <v>-</v>
      </c>
      <c r="O408" t="str">
        <f>customer_bikes__3[[#This Row],[PLATE_NUMBER]]</f>
        <v>NULL</v>
      </c>
      <c r="P408" t="str">
        <f>customer_bikes__3[[#This Row],[BILLING_TYPE]]</f>
        <v>paid</v>
      </c>
      <c r="Q408" t="str">
        <f>customer_bikes__3[[#This Row],[LEASING_PRICE]]</f>
        <v>NULL</v>
      </c>
      <c r="R408">
        <f>customer_bikes__3[[#This Row],[SOLD_PRICE]]</f>
        <v>0</v>
      </c>
      <c r="S408" t="str">
        <f>customer_bikes__3[[#This Row],[STATUS]]</f>
        <v>OK</v>
      </c>
      <c r="T408" t="str">
        <f>customer_bikes__3[[#This Row],[INSURANCE]]</f>
        <v>N</v>
      </c>
      <c r="U408">
        <f>customer_bikes__3[[#This Row],[INSURANCE_INDIVIDUAL]]</f>
        <v>0</v>
      </c>
      <c r="V408">
        <f>customer_bikes__3[[#This Row],[INSURANCE_CIVIL_RESPONSIBILITY]]</f>
        <v>0</v>
      </c>
      <c r="W408" t="str">
        <f>customer_bikes__3[[#This Row],[INSURANCE_CIVIL_RESPONSIBILITY_CONTRACT]]</f>
        <v>NULL</v>
      </c>
      <c r="X408">
        <f>customer_bikes__3[[#This Row],[BIKE_PRICE]]</f>
        <v>3230.5</v>
      </c>
      <c r="Y408" t="str">
        <f>customer_bikes__3[[#This Row],[BIKE_BUYING_DATE]]</f>
        <v>2020-09-30</v>
      </c>
      <c r="Z408">
        <f>customer_bikes__3[[#This Row],[BILLING_GROUP]]</f>
        <v>1</v>
      </c>
      <c r="AA408" t="str">
        <f>customer_bikes__3[[#This Row],[GPS_ID]]</f>
        <v>NULL</v>
      </c>
      <c r="AB408" t="str">
        <f>customer_bikes__3[[#This Row],[LOCALISATION]]</f>
        <v>Sauveniere</v>
      </c>
      <c r="AC408" t="str">
        <f>customer_bikes__3[[#This Row],[COMMENT_BILLING]]</f>
        <v>NULL</v>
      </c>
      <c r="AD408" t="str">
        <f>customer_bikes__3[[#This Row],[ADDRESS]]</f>
        <v>NULL</v>
      </c>
      <c r="AE408" t="str">
        <f>customer_bikes__3[[#This Row],[DISPLAY_GROUP]]</f>
        <v>1generic</v>
      </c>
      <c r="AG408">
        <f>customer_bikes__3[[#This Row],[TYPE]]</f>
        <v>389</v>
      </c>
      <c r="AH408">
        <f>customer_bikes__3[[#This Row],[ID_1]]</f>
        <v>12</v>
      </c>
      <c r="AI408" s="2">
        <f>customer_bikes__3[[#This Row],[HEU_MAJ]]</f>
        <v>44192.574236111112</v>
      </c>
      <c r="AJ408" s="2">
        <f>customer_bikes__3[[#This Row],[HEU_MAJ]]</f>
        <v>44192.574236111112</v>
      </c>
    </row>
    <row r="409" spans="1:36" x14ac:dyDescent="0.25">
      <c r="A409">
        <f>customer_bikes__3[[#This Row],[ID]]</f>
        <v>237</v>
      </c>
      <c r="B409" t="str">
        <f>customer_bikes__3[[#This Row],[FRAME_NUMBER]]</f>
        <v>KAMEO-001</v>
      </c>
      <c r="C409" t="str">
        <f>customer_bikes__3[[#This Row],[SIZE]]</f>
        <v>M</v>
      </c>
      <c r="D409" t="str">
        <f>customer_bikes__3[[#This Row],[COLOR]]</f>
        <v/>
      </c>
      <c r="E409" t="str">
        <f>customer_bikes__3[[#This Row],[CONTRACT_TYPE]]</f>
        <v>stock</v>
      </c>
      <c r="F409" t="str">
        <f>customer_bikes__3[[#This Row],[CONTRACT_START]]</f>
        <v>NULL</v>
      </c>
      <c r="G409" t="str">
        <f>customer_bikes__3[[#This Row],[CONTRACT_END]]</f>
        <v>NULL</v>
      </c>
      <c r="H409" t="str">
        <f>customer_bikes__3[[#This Row],[ESTIMATED_DELIVERY_DATE]]</f>
        <v>2020-07-10</v>
      </c>
      <c r="I409" t="str">
        <f>customer_bikes__3[[#This Row],[DELIVERY_DATE]]</f>
        <v>2020-09-23</v>
      </c>
      <c r="J409" t="str">
        <f>customer_bikes__3[[#This Row],[SELLING_DATE]]</f>
        <v>NULL</v>
      </c>
      <c r="K409" t="str">
        <f>customer_bikes__3[[#This Row],[MODEL]]</f>
        <v>Cairon T 200 SE 500</v>
      </c>
      <c r="L409" t="str">
        <f>customer_bikes__3[[#This Row],[FRAME_REFERENCE]]</f>
        <v>20CAT200512948</v>
      </c>
      <c r="M409" t="str">
        <f>customer_bikes__3[[#This Row],[BIKE_KEY_REFERENCE]]</f>
        <v/>
      </c>
      <c r="N409" t="str">
        <f>customer_bikes__3[[#This Row],[LOCKER_REFERENCE]]</f>
        <v/>
      </c>
      <c r="O409" t="str">
        <f>customer_bikes__3[[#This Row],[PLATE_NUMBER]]</f>
        <v/>
      </c>
      <c r="P409" t="str">
        <f>customer_bikes__3[[#This Row],[BILLING_TYPE]]</f>
        <v>paid</v>
      </c>
      <c r="Q409" t="str">
        <f>customer_bikes__3[[#This Row],[LEASING_PRICE]]</f>
        <v>0</v>
      </c>
      <c r="R409">
        <f>customer_bikes__3[[#This Row],[SOLD_PRICE]]</f>
        <v>0</v>
      </c>
      <c r="S409" t="str">
        <f>customer_bikes__3[[#This Row],[STATUS]]</f>
        <v>OK</v>
      </c>
      <c r="T409" t="str">
        <f>customer_bikes__3[[#This Row],[INSURANCE]]</f>
        <v>N</v>
      </c>
      <c r="U409">
        <f>customer_bikes__3[[#This Row],[INSURANCE_INDIVIDUAL]]</f>
        <v>0</v>
      </c>
      <c r="V409">
        <f>customer_bikes__3[[#This Row],[INSURANCE_CIVIL_RESPONSIBILITY]]</f>
        <v>0</v>
      </c>
      <c r="W409" t="str">
        <f>customer_bikes__3[[#This Row],[INSURANCE_CIVIL_RESPONSIBILITY_CONTRACT]]</f>
        <v>NULL</v>
      </c>
      <c r="X409">
        <f>customer_bikes__3[[#This Row],[BIKE_PRICE]]</f>
        <v>1470.95</v>
      </c>
      <c r="Y409" t="str">
        <f>customer_bikes__3[[#This Row],[BIKE_BUYING_DATE]]</f>
        <v>2020-10-08</v>
      </c>
      <c r="Z409">
        <f>customer_bikes__3[[#This Row],[BILLING_GROUP]]</f>
        <v>1</v>
      </c>
      <c r="AA409" t="str">
        <f>customer_bikes__3[[#This Row],[GPS_ID]]</f>
        <v/>
      </c>
      <c r="AB409" t="str">
        <f>customer_bikes__3[[#This Row],[LOCALISATION]]</f>
        <v>KAMEO</v>
      </c>
      <c r="AC409" t="str">
        <f>customer_bikes__3[[#This Row],[COMMENT_BILLING]]</f>
        <v>NULL</v>
      </c>
      <c r="AD409" t="str">
        <f>customer_bikes__3[[#This Row],[ADDRESS]]</f>
        <v>NULL</v>
      </c>
      <c r="AE409" t="str">
        <f>customer_bikes__3[[#This Row],[DISPLAY_GROUP]]</f>
        <v>1generic</v>
      </c>
      <c r="AG409">
        <f>customer_bikes__3[[#This Row],[TYPE]]</f>
        <v>65</v>
      </c>
      <c r="AH409">
        <f>customer_bikes__3[[#This Row],[ID_1]]</f>
        <v>12</v>
      </c>
      <c r="AI409" s="2">
        <f>customer_bikes__3[[#This Row],[HEU_MAJ]]</f>
        <v>44606.782025462962</v>
      </c>
      <c r="AJ409" s="2">
        <f>customer_bikes__3[[#This Row],[HEU_MAJ]]</f>
        <v>44606.782025462962</v>
      </c>
    </row>
    <row r="410" spans="1:36" x14ac:dyDescent="0.25">
      <c r="A410">
        <f>customer_bikes__3[[#This Row],[ID]]</f>
        <v>145</v>
      </c>
      <c r="B410" t="str">
        <f>customer_bikes__3[[#This Row],[FRAME_NUMBER]]</f>
        <v>KAMEO-002</v>
      </c>
      <c r="C410" t="str">
        <f>customer_bikes__3[[#This Row],[SIZE]]</f>
        <v>M</v>
      </c>
      <c r="D410" t="str">
        <f>customer_bikes__3[[#This Row],[COLOR]]</f>
        <v/>
      </c>
      <c r="E410" t="str">
        <f>customer_bikes__3[[#This Row],[CONTRACT_TYPE]]</f>
        <v>stock</v>
      </c>
      <c r="F410" t="str">
        <f>customer_bikes__3[[#This Row],[CONTRACT_START]]</f>
        <v>NULL</v>
      </c>
      <c r="G410" t="str">
        <f>customer_bikes__3[[#This Row],[CONTRACT_END]]</f>
        <v>NULL</v>
      </c>
      <c r="H410" t="str">
        <f>customer_bikes__3[[#This Row],[ESTIMATED_DELIVERY_DATE]]</f>
        <v>2020-06-30</v>
      </c>
      <c r="I410" t="str">
        <f>customer_bikes__3[[#This Row],[DELIVERY_DATE]]</f>
        <v>2020-06-30</v>
      </c>
      <c r="J410" t="str">
        <f>customer_bikes__3[[#This Row],[SELLING_DATE]]</f>
        <v>2020-11-29</v>
      </c>
      <c r="K410" t="str">
        <f>customer_bikes__3[[#This Row],[MODEL]]</f>
        <v>KAMEO-002</v>
      </c>
      <c r="L410" t="str">
        <f>customer_bikes__3[[#This Row],[FRAME_REFERENCE]]</f>
        <v>20CAT200512273</v>
      </c>
      <c r="M410" t="str">
        <f>customer_bikes__3[[#This Row],[BIKE_KEY_REFERENCE]]</f>
        <v/>
      </c>
      <c r="N410" t="str">
        <f>customer_bikes__3[[#This Row],[LOCKER_REFERENCE]]</f>
        <v>ML309262</v>
      </c>
      <c r="O410" t="str">
        <f>customer_bikes__3[[#This Row],[PLATE_NUMBER]]</f>
        <v/>
      </c>
      <c r="P410" t="str">
        <f>customer_bikes__3[[#This Row],[BILLING_TYPE]]</f>
        <v>NULL</v>
      </c>
      <c r="Q410" t="str">
        <f>customer_bikes__3[[#This Row],[LEASING_PRICE]]</f>
        <v>0</v>
      </c>
      <c r="R410">
        <f>customer_bikes__3[[#This Row],[SOLD_PRICE]]</f>
        <v>0</v>
      </c>
      <c r="S410" t="str">
        <f>customer_bikes__3[[#This Row],[STATUS]]</f>
        <v>OK</v>
      </c>
      <c r="T410" t="str">
        <f>customer_bikes__3[[#This Row],[INSURANCE]]</f>
        <v>N</v>
      </c>
      <c r="U410">
        <f>customer_bikes__3[[#This Row],[INSURANCE_INDIVIDUAL]]</f>
        <v>0</v>
      </c>
      <c r="V410">
        <f>customer_bikes__3[[#This Row],[INSURANCE_CIVIL_RESPONSIBILITY]]</f>
        <v>0</v>
      </c>
      <c r="W410" t="str">
        <f>customer_bikes__3[[#This Row],[INSURANCE_CIVIL_RESPONSIBILITY_CONTRACT]]</f>
        <v>NULL</v>
      </c>
      <c r="X410">
        <f>customer_bikes__3[[#This Row],[BIKE_PRICE]]</f>
        <v>1470.95</v>
      </c>
      <c r="Y410" t="str">
        <f>customer_bikes__3[[#This Row],[BIKE_BUYING_DATE]]</f>
        <v>2019-10-08</v>
      </c>
      <c r="Z410">
        <f>customer_bikes__3[[#This Row],[BILLING_GROUP]]</f>
        <v>1</v>
      </c>
      <c r="AA410" t="str">
        <f>customer_bikes__3[[#This Row],[GPS_ID]]</f>
        <v/>
      </c>
      <c r="AB410" t="str">
        <f>customer_bikes__3[[#This Row],[LOCALISATION]]</f>
        <v>KAMEO</v>
      </c>
      <c r="AC410" t="str">
        <f>customer_bikes__3[[#This Row],[COMMENT_BILLING]]</f>
        <v>NULL</v>
      </c>
      <c r="AD410" t="str">
        <f>customer_bikes__3[[#This Row],[ADDRESS]]</f>
        <v>NULL</v>
      </c>
      <c r="AE410" t="str">
        <f>customer_bikes__3[[#This Row],[DISPLAY_GROUP]]</f>
        <v>1generic</v>
      </c>
      <c r="AG410">
        <f>customer_bikes__3[[#This Row],[TYPE]]</f>
        <v>64</v>
      </c>
      <c r="AH410">
        <f>customer_bikes__3[[#This Row],[ID_1]]</f>
        <v>12</v>
      </c>
      <c r="AI410" s="2">
        <f>customer_bikes__3[[#This Row],[HEU_MAJ]]</f>
        <v>44566.510937500003</v>
      </c>
      <c r="AJ410" s="2">
        <f>customer_bikes__3[[#This Row],[HEU_MAJ]]</f>
        <v>44566.510937500003</v>
      </c>
    </row>
    <row r="411" spans="1:36" x14ac:dyDescent="0.25">
      <c r="A411">
        <f>customer_bikes__3[[#This Row],[ID]]</f>
        <v>158</v>
      </c>
      <c r="B411" t="str">
        <f>customer_bikes__3[[#This Row],[FRAME_NUMBER]]</f>
        <v>KAMEO-004</v>
      </c>
      <c r="C411" t="str">
        <f>customer_bikes__3[[#This Row],[SIZE]]</f>
        <v>M</v>
      </c>
      <c r="D411" t="str">
        <f>customer_bikes__3[[#This Row],[COLOR]]</f>
        <v/>
      </c>
      <c r="E411" t="str">
        <f>customer_bikes__3[[#This Row],[CONTRACT_TYPE]]</f>
        <v>stock</v>
      </c>
      <c r="F411" t="str">
        <f>customer_bikes__3[[#This Row],[CONTRACT_START]]</f>
        <v>NULL</v>
      </c>
      <c r="G411" t="str">
        <f>customer_bikes__3[[#This Row],[CONTRACT_END]]</f>
        <v>NULL</v>
      </c>
      <c r="H411" t="str">
        <f>customer_bikes__3[[#This Row],[ESTIMATED_DELIVERY_DATE]]</f>
        <v>NULL</v>
      </c>
      <c r="I411" t="str">
        <f>customer_bikes__3[[#This Row],[DELIVERY_DATE]]</f>
        <v>2020-06-05</v>
      </c>
      <c r="J411" t="str">
        <f>customer_bikes__3[[#This Row],[SELLING_DATE]]</f>
        <v>NULL</v>
      </c>
      <c r="K411" t="str">
        <f>customer_bikes__3[[#This Row],[MODEL]]</f>
        <v>KAMEO-004</v>
      </c>
      <c r="L411" t="str">
        <f>customer_bikes__3[[#This Row],[FRAME_REFERENCE]]</f>
        <v>20CAC627100504</v>
      </c>
      <c r="M411" t="str">
        <f>customer_bikes__3[[#This Row],[BIKE_KEY_REFERENCE]]</f>
        <v/>
      </c>
      <c r="N411" t="str">
        <f>customer_bikes__3[[#This Row],[LOCKER_REFERENCE]]</f>
        <v>-</v>
      </c>
      <c r="O411" t="str">
        <f>customer_bikes__3[[#This Row],[PLATE_NUMBER]]</f>
        <v/>
      </c>
      <c r="P411" t="str">
        <f>customer_bikes__3[[#This Row],[BILLING_TYPE]]</f>
        <v>paid</v>
      </c>
      <c r="Q411" t="str">
        <f>customer_bikes__3[[#This Row],[LEASING_PRICE]]</f>
        <v>0</v>
      </c>
      <c r="R411">
        <f>customer_bikes__3[[#This Row],[SOLD_PRICE]]</f>
        <v>0</v>
      </c>
      <c r="S411" t="str">
        <f>customer_bikes__3[[#This Row],[STATUS]]</f>
        <v>OK</v>
      </c>
      <c r="T411" t="str">
        <f>customer_bikes__3[[#This Row],[INSURANCE]]</f>
        <v>N</v>
      </c>
      <c r="U411">
        <f>customer_bikes__3[[#This Row],[INSURANCE_INDIVIDUAL]]</f>
        <v>0</v>
      </c>
      <c r="V411">
        <f>customer_bikes__3[[#This Row],[INSURANCE_CIVIL_RESPONSIBILITY]]</f>
        <v>0</v>
      </c>
      <c r="W411" t="str">
        <f>customer_bikes__3[[#This Row],[INSURANCE_CIVIL_RESPONSIBILITY_CONTRACT]]</f>
        <v>NULL</v>
      </c>
      <c r="X411">
        <f>customer_bikes__3[[#This Row],[BIKE_PRICE]]</f>
        <v>1852</v>
      </c>
      <c r="Y411" t="str">
        <f>customer_bikes__3[[#This Row],[BIKE_BUYING_DATE]]</f>
        <v>2019-10-08</v>
      </c>
      <c r="Z411">
        <f>customer_bikes__3[[#This Row],[BILLING_GROUP]]</f>
        <v>1</v>
      </c>
      <c r="AA411" t="str">
        <f>customer_bikes__3[[#This Row],[GPS_ID]]</f>
        <v/>
      </c>
      <c r="AB411" t="str">
        <f>customer_bikes__3[[#This Row],[LOCALISATION]]</f>
        <v>KAMEO</v>
      </c>
      <c r="AC411" t="str">
        <f>customer_bikes__3[[#This Row],[COMMENT_BILLING]]</f>
        <v>NULL</v>
      </c>
      <c r="AD411" t="str">
        <f>customer_bikes__3[[#This Row],[ADDRESS]]</f>
        <v>NULL</v>
      </c>
      <c r="AE411" t="str">
        <f>customer_bikes__3[[#This Row],[DISPLAY_GROUP]]</f>
        <v>1generic</v>
      </c>
      <c r="AG411">
        <f>customer_bikes__3[[#This Row],[TYPE]]</f>
        <v>83</v>
      </c>
      <c r="AH411">
        <f>customer_bikes__3[[#This Row],[ID_1]]</f>
        <v>12</v>
      </c>
      <c r="AI411" s="2">
        <f>customer_bikes__3[[#This Row],[HEU_MAJ]]</f>
        <v>44407.473263888889</v>
      </c>
      <c r="AJ411" s="2">
        <f>customer_bikes__3[[#This Row],[HEU_MAJ]]</f>
        <v>44407.473263888889</v>
      </c>
    </row>
    <row r="412" spans="1:36" x14ac:dyDescent="0.25">
      <c r="A412">
        <f>customer_bikes__3[[#This Row],[ID]]</f>
        <v>677</v>
      </c>
      <c r="B412" t="str">
        <f>customer_bikes__3[[#This Row],[FRAME_NUMBER]]</f>
        <v>KAMEO-Antoine</v>
      </c>
      <c r="C412" t="str">
        <f>customer_bikes__3[[#This Row],[SIZE]]</f>
        <v>L</v>
      </c>
      <c r="D412" t="str">
        <f>customer_bikes__3[[#This Row],[COLOR]]</f>
        <v>Rouge</v>
      </c>
      <c r="E412" t="str">
        <f>customer_bikes__3[[#This Row],[CONTRACT_TYPE]]</f>
        <v>stock</v>
      </c>
      <c r="F412" t="str">
        <f>customer_bikes__3[[#This Row],[CONTRACT_START]]</f>
        <v>NULL</v>
      </c>
      <c r="G412" t="str">
        <f>customer_bikes__3[[#This Row],[CONTRACT_END]]</f>
        <v>NULL</v>
      </c>
      <c r="H412" t="str">
        <f>customer_bikes__3[[#This Row],[ESTIMATED_DELIVERY_DATE]]</f>
        <v>2018-09-08</v>
      </c>
      <c r="I412" t="str">
        <f>customer_bikes__3[[#This Row],[DELIVERY_DATE]]</f>
        <v>2018-09-08</v>
      </c>
      <c r="J412" t="str">
        <f>customer_bikes__3[[#This Row],[SELLING_DATE]]</f>
        <v>NULL</v>
      </c>
      <c r="K412" t="str">
        <f>customer_bikes__3[[#This Row],[MODEL]]</f>
        <v>Decathlon XC 500</v>
      </c>
      <c r="L412" t="str">
        <f>customer_bikes__3[[#This Row],[FRAME_REFERENCE]]</f>
        <v>/</v>
      </c>
      <c r="M412" t="str">
        <f>customer_bikes__3[[#This Row],[BIKE_KEY_REFERENCE]]</f>
        <v>NULL</v>
      </c>
      <c r="N412" t="str">
        <f>customer_bikes__3[[#This Row],[LOCKER_REFERENCE]]</f>
        <v>/</v>
      </c>
      <c r="O412" t="str">
        <f>customer_bikes__3[[#This Row],[PLATE_NUMBER]]</f>
        <v>NULL</v>
      </c>
      <c r="P412" t="str">
        <f>customer_bikes__3[[#This Row],[BILLING_TYPE]]</f>
        <v>paid</v>
      </c>
      <c r="Q412" t="str">
        <f>customer_bikes__3[[#This Row],[LEASING_PRICE]]</f>
        <v>0</v>
      </c>
      <c r="R412">
        <f>customer_bikes__3[[#This Row],[SOLD_PRICE]]</f>
        <v>0</v>
      </c>
      <c r="S412" t="str">
        <f>customer_bikes__3[[#This Row],[STATUS]]</f>
        <v>OK</v>
      </c>
      <c r="T412" t="str">
        <f>customer_bikes__3[[#This Row],[INSURANCE]]</f>
        <v>N</v>
      </c>
      <c r="U412">
        <f>customer_bikes__3[[#This Row],[INSURANCE_INDIVIDUAL]]</f>
        <v>0</v>
      </c>
      <c r="V412">
        <f>customer_bikes__3[[#This Row],[INSURANCE_CIVIL_RESPONSIBILITY]]</f>
        <v>0</v>
      </c>
      <c r="W412" t="str">
        <f>customer_bikes__3[[#This Row],[INSURANCE_CIVIL_RESPONSIBILITY_CONTRACT]]</f>
        <v>NULL</v>
      </c>
      <c r="X412">
        <f>customer_bikes__3[[#This Row],[BIKE_PRICE]]</f>
        <v>991.74</v>
      </c>
      <c r="Y412" t="str">
        <f>customer_bikes__3[[#This Row],[BIKE_BUYING_DATE]]</f>
        <v>NULL</v>
      </c>
      <c r="Z412">
        <f>customer_bikes__3[[#This Row],[BILLING_GROUP]]</f>
        <v>1</v>
      </c>
      <c r="AA412" t="str">
        <f>customer_bikes__3[[#This Row],[GPS_ID]]</f>
        <v>/</v>
      </c>
      <c r="AB412" t="str">
        <f>customer_bikes__3[[#This Row],[LOCALISATION]]</f>
        <v>KAMEO</v>
      </c>
      <c r="AC412" t="str">
        <f>customer_bikes__3[[#This Row],[COMMENT_BILLING]]</f>
        <v>NULL</v>
      </c>
      <c r="AD412" t="str">
        <f>customer_bikes__3[[#This Row],[ADDRESS]]</f>
        <v>NULL</v>
      </c>
      <c r="AE412" t="str">
        <f>customer_bikes__3[[#This Row],[DISPLAY_GROUP]]</f>
        <v>1generic</v>
      </c>
      <c r="AG412">
        <f>customer_bikes__3[[#This Row],[TYPE]]</f>
        <v>630</v>
      </c>
      <c r="AH412">
        <f>customer_bikes__3[[#This Row],[ID_1]]</f>
        <v>12</v>
      </c>
      <c r="AI412" s="2">
        <f>customer_bikes__3[[#This Row],[HEU_MAJ]]</f>
        <v>44301.627581018518</v>
      </c>
      <c r="AJ412" s="2">
        <f>customer_bikes__3[[#This Row],[HEU_MAJ]]</f>
        <v>44301.627581018518</v>
      </c>
    </row>
    <row r="413" spans="1:36" x14ac:dyDescent="0.25">
      <c r="A413">
        <f>customer_bikes__3[[#This Row],[ID]]</f>
        <v>41</v>
      </c>
      <c r="B413" t="str">
        <f>customer_bikes__3[[#This Row],[FRAME_NUMBER]]</f>
        <v>La Renomee</v>
      </c>
      <c r="C413" t="str">
        <f>customer_bikes__3[[#This Row],[SIZE]]</f>
        <v>L</v>
      </c>
      <c r="D413" t="str">
        <f>customer_bikes__3[[#This Row],[COLOR]]</f>
        <v/>
      </c>
      <c r="E413" t="str">
        <f>customer_bikes__3[[#This Row],[CONTRACT_TYPE]]</f>
        <v>leasing</v>
      </c>
      <c r="F413" t="str">
        <f>customer_bikes__3[[#This Row],[CONTRACT_START]]</f>
        <v>2021-04-12</v>
      </c>
      <c r="G413" t="str">
        <f>customer_bikes__3[[#This Row],[CONTRACT_END]]</f>
        <v>2023-04-12</v>
      </c>
      <c r="H413" t="str">
        <f>customer_bikes__3[[#This Row],[ESTIMATED_DELIVERY_DATE]]</f>
        <v>NULL</v>
      </c>
      <c r="I413" t="str">
        <f>customer_bikes__3[[#This Row],[DELIVERY_DATE]]</f>
        <v>2019-10-15</v>
      </c>
      <c r="J413" t="str">
        <f>customer_bikes__3[[#This Row],[SELLING_DATE]]</f>
        <v>NULL</v>
      </c>
      <c r="K413" t="str">
        <f>customer_bikes__3[[#This Row],[MODEL]]</f>
        <v>HNF Nicolai XD2 Urban Rouge</v>
      </c>
      <c r="L413" t="str">
        <f>customer_bikes__3[[#This Row],[FRAME_REFERENCE]]</f>
        <v>WEUHNF2BXKLD00269</v>
      </c>
      <c r="M413" t="str">
        <f>customer_bikes__3[[#This Row],[BIKE_KEY_REFERENCE]]</f>
        <v/>
      </c>
      <c r="N413" t="str">
        <f>customer_bikes__3[[#This Row],[LOCKER_REFERENCE]]</f>
        <v/>
      </c>
      <c r="O413" t="str">
        <f>customer_bikes__3[[#This Row],[PLATE_NUMBER]]</f>
        <v/>
      </c>
      <c r="P413" t="str">
        <f>customer_bikes__3[[#This Row],[BILLING_TYPE]]</f>
        <v>monthly</v>
      </c>
      <c r="Q413" t="str">
        <f>customer_bikes__3[[#This Row],[LEASING_PRICE]]</f>
        <v>150</v>
      </c>
      <c r="R413">
        <f>customer_bikes__3[[#This Row],[SOLD_PRICE]]</f>
        <v>0</v>
      </c>
      <c r="S413" t="str">
        <f>customer_bikes__3[[#This Row],[STATUS]]</f>
        <v>OK</v>
      </c>
      <c r="T413" t="str">
        <f>customer_bikes__3[[#This Row],[INSURANCE]]</f>
        <v>Y</v>
      </c>
      <c r="U413">
        <f>customer_bikes__3[[#This Row],[INSURANCE_INDIVIDUAL]]</f>
        <v>0</v>
      </c>
      <c r="V413">
        <f>customer_bikes__3[[#This Row],[INSURANCE_CIVIL_RESPONSIBILITY]]</f>
        <v>1</v>
      </c>
      <c r="W413" t="str">
        <f>customer_bikes__3[[#This Row],[INSURANCE_CIVIL_RESPONSIBILITY_CONTRACT]]</f>
        <v>/</v>
      </c>
      <c r="X413">
        <f>customer_bikes__3[[#This Row],[BIKE_PRICE]]</f>
        <v>3036.76</v>
      </c>
      <c r="Y413" t="str">
        <f>customer_bikes__3[[#This Row],[BIKE_BUYING_DATE]]</f>
        <v>2019-10-01</v>
      </c>
      <c r="Z413">
        <f>customer_bikes__3[[#This Row],[BILLING_GROUP]]</f>
        <v>1</v>
      </c>
      <c r="AA413" t="str">
        <f>customer_bikes__3[[#This Row],[GPS_ID]]</f>
        <v/>
      </c>
      <c r="AB413" t="str">
        <f>customer_bikes__3[[#This Row],[LOCALISATION]]</f>
        <v>NULL</v>
      </c>
      <c r="AC413" t="str">
        <f>customer_bikes__3[[#This Row],[COMMENT_BILLING]]</f>
        <v>NULL</v>
      </c>
      <c r="AD413" t="str">
        <f>customer_bikes__3[[#This Row],[ADDRESS]]</f>
        <v>NULL</v>
      </c>
      <c r="AE413" t="str">
        <f>customer_bikes__3[[#This Row],[DISPLAY_GROUP]]</f>
        <v>1generic</v>
      </c>
      <c r="AG413">
        <f>customer_bikes__3[[#This Row],[TYPE]]</f>
        <v>53</v>
      </c>
      <c r="AH413">
        <f>customer_bikes__3[[#This Row],[ID_1]]</f>
        <v>345</v>
      </c>
      <c r="AI413" s="2">
        <f>customer_bikes__3[[#This Row],[HEU_MAJ]]</f>
        <v>44404.436435185184</v>
      </c>
      <c r="AJ413" s="2">
        <f>customer_bikes__3[[#This Row],[HEU_MAJ]]</f>
        <v>44404.436435185184</v>
      </c>
    </row>
    <row r="414" spans="1:36" x14ac:dyDescent="0.25">
      <c r="A414">
        <f>customer_bikes__3[[#This Row],[ID]]</f>
        <v>171</v>
      </c>
      <c r="B414" t="str">
        <f>customer_bikes__3[[#This Row],[FRAME_NUMBER]]</f>
        <v>Lamberechts-001</v>
      </c>
      <c r="C414" t="str">
        <f>customer_bikes__3[[#This Row],[SIZE]]</f>
        <v>S</v>
      </c>
      <c r="D414" t="str">
        <f>customer_bikes__3[[#This Row],[COLOR]]</f>
        <v>NULL</v>
      </c>
      <c r="E414" t="str">
        <f>customer_bikes__3[[#This Row],[CONTRACT_TYPE]]</f>
        <v>selling</v>
      </c>
      <c r="F414" t="str">
        <f>customer_bikes__3[[#This Row],[CONTRACT_START]]</f>
        <v>2020-07-03</v>
      </c>
      <c r="G414" t="str">
        <f>customer_bikes__3[[#This Row],[CONTRACT_END]]</f>
        <v>2020-07-03</v>
      </c>
      <c r="H414" t="str">
        <f>customer_bikes__3[[#This Row],[ESTIMATED_DELIVERY_DATE]]</f>
        <v>2020-06-30</v>
      </c>
      <c r="I414" t="str">
        <f>customer_bikes__3[[#This Row],[DELIVERY_DATE]]</f>
        <v>2020-06-30</v>
      </c>
      <c r="J414" t="str">
        <f>customer_bikes__3[[#This Row],[SELLING_DATE]]</f>
        <v>2020-07-08</v>
      </c>
      <c r="K414" t="str">
        <f>customer_bikes__3[[#This Row],[MODEL]]</f>
        <v>Tanana Dry 5</v>
      </c>
      <c r="L414" t="str">
        <f>customer_bikes__3[[#This Row],[FRAME_REFERENCE]]</f>
        <v>SW1908455747</v>
      </c>
      <c r="M414" t="str">
        <f>customer_bikes__3[[#This Row],[BIKE_KEY_REFERENCE]]</f>
        <v>NULL</v>
      </c>
      <c r="N414" t="str">
        <f>customer_bikes__3[[#This Row],[LOCKER_REFERENCE]]</f>
        <v>Cadenas contec</v>
      </c>
      <c r="O414" t="str">
        <f>customer_bikes__3[[#This Row],[PLATE_NUMBER]]</f>
        <v>NULL</v>
      </c>
      <c r="P414" t="str">
        <f>customer_bikes__3[[#This Row],[BILLING_TYPE]]</f>
        <v>paid</v>
      </c>
      <c r="Q414" t="str">
        <f>customer_bikes__3[[#This Row],[LEASING_PRICE]]</f>
        <v>NULL</v>
      </c>
      <c r="R414">
        <f>customer_bikes__3[[#This Row],[SOLD_PRICE]]</f>
        <v>2148</v>
      </c>
      <c r="S414" t="str">
        <f>customer_bikes__3[[#This Row],[STATUS]]</f>
        <v>OK</v>
      </c>
      <c r="T414" t="str">
        <f>customer_bikes__3[[#This Row],[INSURANCE]]</f>
        <v>Y</v>
      </c>
      <c r="U414">
        <f>customer_bikes__3[[#This Row],[INSURANCE_INDIVIDUAL]]</f>
        <v>0</v>
      </c>
      <c r="V414">
        <f>customer_bikes__3[[#This Row],[INSURANCE_CIVIL_RESPONSIBILITY]]</f>
        <v>0</v>
      </c>
      <c r="W414" t="str">
        <f>customer_bikes__3[[#This Row],[INSURANCE_CIVIL_RESPONSIBILITY_CONTRACT]]</f>
        <v>NULL</v>
      </c>
      <c r="X414">
        <f>customer_bikes__3[[#This Row],[BIKE_PRICE]]</f>
        <v>1577</v>
      </c>
      <c r="Y414" t="str">
        <f>customer_bikes__3[[#This Row],[BIKE_BUYING_DATE]]</f>
        <v>2020-06-01</v>
      </c>
      <c r="Z414">
        <f>customer_bikes__3[[#This Row],[BILLING_GROUP]]</f>
        <v>1</v>
      </c>
      <c r="AA414" t="str">
        <f>customer_bikes__3[[#This Row],[GPS_ID]]</f>
        <v>NULL</v>
      </c>
      <c r="AB414" t="str">
        <f>customer_bikes__3[[#This Row],[LOCALISATION]]</f>
        <v>NULL</v>
      </c>
      <c r="AC414" t="str">
        <f>customer_bikes__3[[#This Row],[COMMENT_BILLING]]</f>
        <v>NULL</v>
      </c>
      <c r="AD414" t="str">
        <f>customer_bikes__3[[#This Row],[ADDRESS]]</f>
        <v>NULL</v>
      </c>
      <c r="AE414" t="str">
        <f>customer_bikes__3[[#This Row],[DISPLAY_GROUP]]</f>
        <v>1generic</v>
      </c>
      <c r="AG414">
        <f>customer_bikes__3[[#This Row],[TYPE]]</f>
        <v>186</v>
      </c>
      <c r="AH414">
        <f>customer_bikes__3[[#This Row],[ID_1]]</f>
        <v>221</v>
      </c>
      <c r="AI414" s="2">
        <f>customer_bikes__3[[#This Row],[HEU_MAJ]]</f>
        <v>44024.472337962965</v>
      </c>
      <c r="AJ414" s="2">
        <f>customer_bikes__3[[#This Row],[HEU_MAJ]]</f>
        <v>44024.472337962965</v>
      </c>
    </row>
    <row r="415" spans="1:36" x14ac:dyDescent="0.25">
      <c r="A415">
        <f>customer_bikes__3[[#This Row],[ID]]</f>
        <v>654</v>
      </c>
      <c r="B415" t="str">
        <f>customer_bikes__3[[#This Row],[FRAME_NUMBER]]</f>
        <v>LAMPIRIS-001</v>
      </c>
      <c r="C415" t="str">
        <f>customer_bikes__3[[#This Row],[SIZE]]</f>
        <v>L</v>
      </c>
      <c r="D415" t="str">
        <f>customer_bikes__3[[#This Row],[COLOR]]</f>
        <v>Noir</v>
      </c>
      <c r="E415" t="str">
        <f>customer_bikes__3[[#This Row],[CONTRACT_TYPE]]</f>
        <v>leasing</v>
      </c>
      <c r="F415" t="str">
        <f>customer_bikes__3[[#This Row],[CONTRACT_START]]</f>
        <v>2021-10-01</v>
      </c>
      <c r="G415" t="str">
        <f>customer_bikes__3[[#This Row],[CONTRACT_END]]</f>
        <v>2024-10-01</v>
      </c>
      <c r="H415" t="str">
        <f>customer_bikes__3[[#This Row],[ESTIMATED_DELIVERY_DATE]]</f>
        <v>2021-06-30</v>
      </c>
      <c r="I415" t="str">
        <f>customer_bikes__3[[#This Row],[DELIVERY_DATE]]</f>
        <v>2021-08-15</v>
      </c>
      <c r="J415" t="str">
        <f>customer_bikes__3[[#This Row],[SELLING_DATE]]</f>
        <v>NULL</v>
      </c>
      <c r="K415" t="str">
        <f>customer_bikes__3[[#This Row],[MODEL]]</f>
        <v>Milano</v>
      </c>
      <c r="L415" t="str">
        <f>customer_bikes__3[[#This Row],[FRAME_REFERENCE]]</f>
        <v>CDS20552163</v>
      </c>
      <c r="M415" t="str">
        <f>customer_bikes__3[[#This Row],[BIKE_KEY_REFERENCE]]</f>
        <v>431624</v>
      </c>
      <c r="N415" t="str">
        <f>customer_bikes__3[[#This Row],[LOCKER_REFERENCE]]</f>
        <v>-</v>
      </c>
      <c r="O415" t="str">
        <f>customer_bikes__3[[#This Row],[PLATE_NUMBER]]</f>
        <v/>
      </c>
      <c r="P415" t="str">
        <f>customer_bikes__3[[#This Row],[BILLING_TYPE]]</f>
        <v>monthly</v>
      </c>
      <c r="Q415" t="str">
        <f>customer_bikes__3[[#This Row],[LEASING_PRICE]]</f>
        <v>109</v>
      </c>
      <c r="R415">
        <f>customer_bikes__3[[#This Row],[SOLD_PRICE]]</f>
        <v>0</v>
      </c>
      <c r="S415" t="str">
        <f>customer_bikes__3[[#This Row],[STATUS]]</f>
        <v>OK</v>
      </c>
      <c r="T415" t="str">
        <f>customer_bikes__3[[#This Row],[INSURANCE]]</f>
        <v>N</v>
      </c>
      <c r="U415">
        <f>customer_bikes__3[[#This Row],[INSURANCE_INDIVIDUAL]]</f>
        <v>0</v>
      </c>
      <c r="V415">
        <f>customer_bikes__3[[#This Row],[INSURANCE_CIVIL_RESPONSIBILITY]]</f>
        <v>0</v>
      </c>
      <c r="W415" t="str">
        <f>customer_bikes__3[[#This Row],[INSURANCE_CIVIL_RESPONSIBILITY_CONTRACT]]</f>
        <v>NULL</v>
      </c>
      <c r="X415">
        <f>customer_bikes__3[[#This Row],[BIKE_PRICE]]</f>
        <v>1850</v>
      </c>
      <c r="Y415" t="str">
        <f>customer_bikes__3[[#This Row],[BIKE_BUYING_DATE]]</f>
        <v>2020-10-01</v>
      </c>
      <c r="Z415">
        <f>customer_bikes__3[[#This Row],[BILLING_GROUP]]</f>
        <v>1</v>
      </c>
      <c r="AA415" t="str">
        <f>customer_bikes__3[[#This Row],[GPS_ID]]</f>
        <v>-</v>
      </c>
      <c r="AB415" t="str">
        <f>customer_bikes__3[[#This Row],[LOCALISATION]]</f>
        <v>NULL</v>
      </c>
      <c r="AC415" t="str">
        <f>customer_bikes__3[[#This Row],[COMMENT_BILLING]]</f>
        <v>NULL</v>
      </c>
      <c r="AD415" t="str">
        <f>customer_bikes__3[[#This Row],[ADDRESS]]</f>
        <v>NULL</v>
      </c>
      <c r="AE415" t="str">
        <f>customer_bikes__3[[#This Row],[DISPLAY_GROUP]]</f>
        <v>1generic</v>
      </c>
      <c r="AG415">
        <f>customer_bikes__3[[#This Row],[TYPE]]</f>
        <v>633</v>
      </c>
      <c r="AH415">
        <f>customer_bikes__3[[#This Row],[ID_1]]</f>
        <v>213</v>
      </c>
      <c r="AI415" s="2">
        <f>customer_bikes__3[[#This Row],[HEU_MAJ]]</f>
        <v>44473.498020833336</v>
      </c>
      <c r="AJ415" s="2">
        <f>customer_bikes__3[[#This Row],[HEU_MAJ]]</f>
        <v>44473.498020833336</v>
      </c>
    </row>
    <row r="416" spans="1:36" x14ac:dyDescent="0.25">
      <c r="A416">
        <f>customer_bikes__3[[#This Row],[ID]]</f>
        <v>317</v>
      </c>
      <c r="B416" t="str">
        <f>customer_bikes__3[[#This Row],[FRAME_NUMBER]]</f>
        <v>LAMPIRIS-002</v>
      </c>
      <c r="C416" t="str">
        <f>customer_bikes__3[[#This Row],[SIZE]]</f>
        <v>XL</v>
      </c>
      <c r="D416" t="str">
        <f>customer_bikes__3[[#This Row],[COLOR]]</f>
        <v>Noir Mat/ Anthracite</v>
      </c>
      <c r="E416" t="str">
        <f>customer_bikes__3[[#This Row],[CONTRACT_TYPE]]</f>
        <v>leasing</v>
      </c>
      <c r="F416" t="str">
        <f>customer_bikes__3[[#This Row],[CONTRACT_START]]</f>
        <v>2021-10-01</v>
      </c>
      <c r="G416" t="str">
        <f>customer_bikes__3[[#This Row],[CONTRACT_END]]</f>
        <v>2024-10-01</v>
      </c>
      <c r="H416" t="str">
        <f>customer_bikes__3[[#This Row],[ESTIMATED_DELIVERY_DATE]]</f>
        <v>NULL</v>
      </c>
      <c r="I416" t="str">
        <f>customer_bikes__3[[#This Row],[DELIVERY_DATE]]</f>
        <v>2020-12-15</v>
      </c>
      <c r="J416" t="str">
        <f>customer_bikes__3[[#This Row],[SELLING_DATE]]</f>
        <v>NULL</v>
      </c>
      <c r="K416" t="str">
        <f>customer_bikes__3[[#This Row],[MODEL]]</f>
        <v>Victoria eAdventure 8,8</v>
      </c>
      <c r="L416" t="str">
        <f>customer_bikes__3[[#This Row],[FRAME_REFERENCE]]</f>
        <v>20EADVE8810195</v>
      </c>
      <c r="M416" t="str">
        <f>customer_bikes__3[[#This Row],[BIKE_KEY_REFERENCE]]</f>
        <v>362526</v>
      </c>
      <c r="N416" t="str">
        <f>customer_bikes__3[[#This Row],[LOCKER_REFERENCE]]</f>
        <v>M302740</v>
      </c>
      <c r="O416" t="str">
        <f>customer_bikes__3[[#This Row],[PLATE_NUMBER]]</f>
        <v/>
      </c>
      <c r="P416" t="str">
        <f>customer_bikes__3[[#This Row],[BILLING_TYPE]]</f>
        <v>monthly</v>
      </c>
      <c r="Q416" t="str">
        <f>customer_bikes__3[[#This Row],[LEASING_PRICE]]</f>
        <v>109</v>
      </c>
      <c r="R416">
        <f>customer_bikes__3[[#This Row],[SOLD_PRICE]]</f>
        <v>0</v>
      </c>
      <c r="S416" t="str">
        <f>customer_bikes__3[[#This Row],[STATUS]]</f>
        <v>OK</v>
      </c>
      <c r="T416" t="str">
        <f>customer_bikes__3[[#This Row],[INSURANCE]]</f>
        <v>N</v>
      </c>
      <c r="U416">
        <f>customer_bikes__3[[#This Row],[INSURANCE_INDIVIDUAL]]</f>
        <v>0</v>
      </c>
      <c r="V416">
        <f>customer_bikes__3[[#This Row],[INSURANCE_CIVIL_RESPONSIBILITY]]</f>
        <v>0</v>
      </c>
      <c r="W416" t="str">
        <f>customer_bikes__3[[#This Row],[INSURANCE_CIVIL_RESPONSIBILITY_CONTRACT]]</f>
        <v>NULL</v>
      </c>
      <c r="X416">
        <f>customer_bikes__3[[#This Row],[BIKE_PRICE]]</f>
        <v>1734.96</v>
      </c>
      <c r="Y416" t="str">
        <f>customer_bikes__3[[#This Row],[BIKE_BUYING_DATE]]</f>
        <v>2020-06-19</v>
      </c>
      <c r="Z416">
        <f>customer_bikes__3[[#This Row],[BILLING_GROUP]]</f>
        <v>1</v>
      </c>
      <c r="AA416" t="str">
        <f>customer_bikes__3[[#This Row],[GPS_ID]]</f>
        <v/>
      </c>
      <c r="AB416" t="str">
        <f>customer_bikes__3[[#This Row],[LOCALISATION]]</f>
        <v>NULL</v>
      </c>
      <c r="AC416" t="str">
        <f>customer_bikes__3[[#This Row],[COMMENT_BILLING]]</f>
        <v>NULL</v>
      </c>
      <c r="AD416" t="str">
        <f>customer_bikes__3[[#This Row],[ADDRESS]]</f>
        <v>NULL</v>
      </c>
      <c r="AE416" t="str">
        <f>customer_bikes__3[[#This Row],[DISPLAY_GROUP]]</f>
        <v>1generic</v>
      </c>
      <c r="AG416">
        <f>customer_bikes__3[[#This Row],[TYPE]]</f>
        <v>160</v>
      </c>
      <c r="AH416">
        <f>customer_bikes__3[[#This Row],[ID_1]]</f>
        <v>213</v>
      </c>
      <c r="AI416" s="2">
        <f>customer_bikes__3[[#This Row],[HEU_MAJ]]</f>
        <v>44473.483020833337</v>
      </c>
      <c r="AJ416" s="2">
        <f>customer_bikes__3[[#This Row],[HEU_MAJ]]</f>
        <v>44473.483020833337</v>
      </c>
    </row>
    <row r="417" spans="1:36" x14ac:dyDescent="0.25">
      <c r="A417">
        <f>customer_bikes__3[[#This Row],[ID]]</f>
        <v>544</v>
      </c>
      <c r="B417" t="str">
        <f>customer_bikes__3[[#This Row],[FRAME_NUMBER]]</f>
        <v>LAMPIRIS-003</v>
      </c>
      <c r="C417" t="str">
        <f>customer_bikes__3[[#This Row],[SIZE]]</f>
        <v>M</v>
      </c>
      <c r="D417" t="str">
        <f>customer_bikes__3[[#This Row],[COLOR]]</f>
        <v xml:space="preserve">Gris </v>
      </c>
      <c r="E417" t="str">
        <f>customer_bikes__3[[#This Row],[CONTRACT_TYPE]]</f>
        <v>leasing</v>
      </c>
      <c r="F417" t="str">
        <f>customer_bikes__3[[#This Row],[CONTRACT_START]]</f>
        <v>2021-11-04</v>
      </c>
      <c r="G417" t="str">
        <f>customer_bikes__3[[#This Row],[CONTRACT_END]]</f>
        <v>2024-11-04</v>
      </c>
      <c r="H417" t="str">
        <f>customer_bikes__3[[#This Row],[ESTIMATED_DELIVERY_DATE]]</f>
        <v>2021-06-10</v>
      </c>
      <c r="I417" t="str">
        <f>customer_bikes__3[[#This Row],[DELIVERY_DATE]]</f>
        <v>2021-06-16</v>
      </c>
      <c r="J417" t="str">
        <f>customer_bikes__3[[#This Row],[SELLING_DATE]]</f>
        <v>NULL</v>
      </c>
      <c r="K417" t="str">
        <f>customer_bikes__3[[#This Row],[MODEL]]</f>
        <v>GRV 500 C</v>
      </c>
      <c r="L417" t="str">
        <f>customer_bikes__3[[#This Row],[FRAME_REFERENCE]]</f>
        <v>CMA210400000655</v>
      </c>
      <c r="M417" t="str">
        <f>customer_bikes__3[[#This Row],[BIKE_KEY_REFERENCE]]</f>
        <v>414263</v>
      </c>
      <c r="N417" t="str">
        <f>customer_bikes__3[[#This Row],[LOCKER_REFERENCE]]</f>
        <v>-</v>
      </c>
      <c r="O417" t="str">
        <f>customer_bikes__3[[#This Row],[PLATE_NUMBER]]</f>
        <v/>
      </c>
      <c r="P417" t="str">
        <f>customer_bikes__3[[#This Row],[BILLING_TYPE]]</f>
        <v>monthly</v>
      </c>
      <c r="Q417" t="str">
        <f>customer_bikes__3[[#This Row],[LEASING_PRICE]]</f>
        <v>75</v>
      </c>
      <c r="R417">
        <f>customer_bikes__3[[#This Row],[SOLD_PRICE]]</f>
        <v>0</v>
      </c>
      <c r="S417" t="str">
        <f>customer_bikes__3[[#This Row],[STATUS]]</f>
        <v>OK</v>
      </c>
      <c r="T417" t="str">
        <f>customer_bikes__3[[#This Row],[INSURANCE]]</f>
        <v>N</v>
      </c>
      <c r="U417">
        <f>customer_bikes__3[[#This Row],[INSURANCE_INDIVIDUAL]]</f>
        <v>0</v>
      </c>
      <c r="V417">
        <f>customer_bikes__3[[#This Row],[INSURANCE_CIVIL_RESPONSIBILITY]]</f>
        <v>0</v>
      </c>
      <c r="W417" t="str">
        <f>customer_bikes__3[[#This Row],[INSURANCE_CIVIL_RESPONSIBILITY_CONTRACT]]</f>
        <v>NULL</v>
      </c>
      <c r="X417">
        <f>customer_bikes__3[[#This Row],[BIKE_PRICE]]</f>
        <v>1035.47</v>
      </c>
      <c r="Y417" t="str">
        <f>customer_bikes__3[[#This Row],[BIKE_BUYING_DATE]]</f>
        <v>2020-09-17</v>
      </c>
      <c r="Z417">
        <f>customer_bikes__3[[#This Row],[BILLING_GROUP]]</f>
        <v>1</v>
      </c>
      <c r="AA417" t="str">
        <f>customer_bikes__3[[#This Row],[GPS_ID]]</f>
        <v>-</v>
      </c>
      <c r="AB417" t="str">
        <f>customer_bikes__3[[#This Row],[LOCALISATION]]</f>
        <v>NULL</v>
      </c>
      <c r="AC417" t="str">
        <f>customer_bikes__3[[#This Row],[COMMENT_BILLING]]</f>
        <v>NULL</v>
      </c>
      <c r="AD417" t="str">
        <f>customer_bikes__3[[#This Row],[ADDRESS]]</f>
        <v>NULL</v>
      </c>
      <c r="AE417" t="str">
        <f>customer_bikes__3[[#This Row],[DISPLAY_GROUP]]</f>
        <v>1generic</v>
      </c>
      <c r="AG417">
        <f>customer_bikes__3[[#This Row],[TYPE]]</f>
        <v>360</v>
      </c>
      <c r="AH417">
        <f>customer_bikes__3[[#This Row],[ID_1]]</f>
        <v>213</v>
      </c>
      <c r="AI417" s="2">
        <f>customer_bikes__3[[#This Row],[HEU_MAJ]]</f>
        <v>44509.353460648148</v>
      </c>
      <c r="AJ417" s="2">
        <f>customer_bikes__3[[#This Row],[HEU_MAJ]]</f>
        <v>44509.353460648148</v>
      </c>
    </row>
    <row r="418" spans="1:36" x14ac:dyDescent="0.25">
      <c r="A418">
        <f>customer_bikes__3[[#This Row],[ID]]</f>
        <v>418</v>
      </c>
      <c r="B418" t="str">
        <f>customer_bikes__3[[#This Row],[FRAME_NUMBER]]</f>
        <v>LEM-Vélo</v>
      </c>
      <c r="C418" t="str">
        <f>customer_bikes__3[[#This Row],[SIZE]]</f>
        <v>unique</v>
      </c>
      <c r="D418" t="str">
        <f>customer_bikes__3[[#This Row],[COLOR]]</f>
        <v>Gris</v>
      </c>
      <c r="E418" t="str">
        <f>customer_bikes__3[[#This Row],[CONTRACT_TYPE]]</f>
        <v>stolen</v>
      </c>
      <c r="F418" t="str">
        <f>customer_bikes__3[[#This Row],[CONTRACT_START]]</f>
        <v>2021-04-16</v>
      </c>
      <c r="G418" t="str">
        <f>customer_bikes__3[[#This Row],[CONTRACT_END]]</f>
        <v>2024-01-13</v>
      </c>
      <c r="H418" t="str">
        <f>customer_bikes__3[[#This Row],[ESTIMATED_DELIVERY_DATE]]</f>
        <v>0000-00-00</v>
      </c>
      <c r="I418" t="str">
        <f>customer_bikes__3[[#This Row],[DELIVERY_DATE]]</f>
        <v>2021-01-01</v>
      </c>
      <c r="J418" t="str">
        <f>customer_bikes__3[[#This Row],[SELLING_DATE]]</f>
        <v>2021-04-16</v>
      </c>
      <c r="K418" t="str">
        <f>customer_bikes__3[[#This Row],[MODEL]]</f>
        <v>Boost E 10D performance</v>
      </c>
      <c r="L418" t="str">
        <f>customer_bikes__3[[#This Row],[FRAME_REFERENCE]]</f>
        <v>-</v>
      </c>
      <c r="M418" t="str">
        <f>customer_bikes__3[[#This Row],[BIKE_KEY_REFERENCE]]</f>
        <v/>
      </c>
      <c r="N418" t="str">
        <f>customer_bikes__3[[#This Row],[LOCKER_REFERENCE]]</f>
        <v/>
      </c>
      <c r="O418" t="str">
        <f>customer_bikes__3[[#This Row],[PLATE_NUMBER]]</f>
        <v/>
      </c>
      <c r="P418" t="str">
        <f>customer_bikes__3[[#This Row],[BILLING_TYPE]]</f>
        <v>paid</v>
      </c>
      <c r="Q418" t="str">
        <f>customer_bikes__3[[#This Row],[LEASING_PRICE]]</f>
        <v>0</v>
      </c>
      <c r="R418">
        <f>customer_bikes__3[[#This Row],[SOLD_PRICE]]</f>
        <v>2411.7600000000002</v>
      </c>
      <c r="S418" t="str">
        <f>customer_bikes__3[[#This Row],[STATUS]]</f>
        <v>OK</v>
      </c>
      <c r="T418" t="str">
        <f>customer_bikes__3[[#This Row],[INSURANCE]]</f>
        <v>N</v>
      </c>
      <c r="U418">
        <f>customer_bikes__3[[#This Row],[INSURANCE_INDIVIDUAL]]</f>
        <v>0</v>
      </c>
      <c r="V418">
        <f>customer_bikes__3[[#This Row],[INSURANCE_CIVIL_RESPONSIBILITY]]</f>
        <v>0</v>
      </c>
      <c r="W418" t="str">
        <f>customer_bikes__3[[#This Row],[INSURANCE_CIVIL_RESPONSIBILITY_CONTRACT]]</f>
        <v>NULL</v>
      </c>
      <c r="X418">
        <f>customer_bikes__3[[#This Row],[BIKE_PRICE]]</f>
        <v>2411.7600000000002</v>
      </c>
      <c r="Y418" t="str">
        <f>customer_bikes__3[[#This Row],[BIKE_BUYING_DATE]]</f>
        <v>2021-01-01</v>
      </c>
      <c r="Z418">
        <f>customer_bikes__3[[#This Row],[BILLING_GROUP]]</f>
        <v>1</v>
      </c>
      <c r="AA418" t="str">
        <f>customer_bikes__3[[#This Row],[GPS_ID]]</f>
        <v/>
      </c>
      <c r="AB418" t="str">
        <f>customer_bikes__3[[#This Row],[LOCALISATION]]</f>
        <v>NULL</v>
      </c>
      <c r="AC418" t="str">
        <f>customer_bikes__3[[#This Row],[COMMENT_BILLING]]</f>
        <v>NULL</v>
      </c>
      <c r="AD418" t="str">
        <f>customer_bikes__3[[#This Row],[ADDRESS]]</f>
        <v>NULL</v>
      </c>
      <c r="AE418" t="str">
        <f>customer_bikes__3[[#This Row],[DISPLAY_GROUP]]</f>
        <v>1generic</v>
      </c>
      <c r="AG418">
        <f>customer_bikes__3[[#This Row],[TYPE]]</f>
        <v>221</v>
      </c>
      <c r="AH418">
        <f>customer_bikes__3[[#This Row],[ID_1]]</f>
        <v>277</v>
      </c>
      <c r="AI418" s="2">
        <f>customer_bikes__3[[#This Row],[HEU_MAJ]]</f>
        <v>44382.393287037034</v>
      </c>
      <c r="AJ418" s="2">
        <f>customer_bikes__3[[#This Row],[HEU_MAJ]]</f>
        <v>44382.393287037034</v>
      </c>
    </row>
    <row r="419" spans="1:36" x14ac:dyDescent="0.25">
      <c r="A419">
        <f>customer_bikes__3[[#This Row],[ID]]</f>
        <v>550</v>
      </c>
      <c r="B419" t="str">
        <f>customer_bikes__3[[#This Row],[FRAME_NUMBER]]</f>
        <v>LG-002</v>
      </c>
      <c r="C419" t="str">
        <f>customer_bikes__3[[#This Row],[SIZE]]</f>
        <v>M</v>
      </c>
      <c r="D419" t="str">
        <f>customer_bikes__3[[#This Row],[COLOR]]</f>
        <v>Rouge</v>
      </c>
      <c r="E419" t="str">
        <f>customer_bikes__3[[#This Row],[CONTRACT_TYPE]]</f>
        <v>leasing</v>
      </c>
      <c r="F419" t="str">
        <f>customer_bikes__3[[#This Row],[CONTRACT_START]]</f>
        <v>2021-09-15</v>
      </c>
      <c r="G419" t="str">
        <f>customer_bikes__3[[#This Row],[CONTRACT_END]]</f>
        <v>2023-09-15</v>
      </c>
      <c r="H419" t="str">
        <f>customer_bikes__3[[#This Row],[ESTIMATED_DELIVERY_DATE]]</f>
        <v>2021-08-30</v>
      </c>
      <c r="I419" t="str">
        <f>customer_bikes__3[[#This Row],[DELIVERY_DATE]]</f>
        <v>2021-06-18</v>
      </c>
      <c r="J419" t="str">
        <f>customer_bikes__3[[#This Row],[SELLING_DATE]]</f>
        <v>NULL</v>
      </c>
      <c r="K419" t="str">
        <f>customer_bikes__3[[#This Row],[MODEL]]</f>
        <v>Tanana Dry 6</v>
      </c>
      <c r="L419" t="str">
        <f>customer_bikes__3[[#This Row],[FRAME_REFERENCE]]</f>
        <v>KCR21000003529</v>
      </c>
      <c r="M419" t="str">
        <f>customer_bikes__3[[#This Row],[BIKE_KEY_REFERENCE]]</f>
        <v>ABUS 446216</v>
      </c>
      <c r="N419" t="str">
        <f>customer_bikes__3[[#This Row],[LOCKER_REFERENCE]]</f>
        <v>AXA 7253V</v>
      </c>
      <c r="O419" t="str">
        <f>customer_bikes__3[[#This Row],[PLATE_NUMBER]]</f>
        <v/>
      </c>
      <c r="P419" t="str">
        <f>customer_bikes__3[[#This Row],[BILLING_TYPE]]</f>
        <v>monthly</v>
      </c>
      <c r="Q419" t="str">
        <f>customer_bikes__3[[#This Row],[LEASING_PRICE]]</f>
        <v>135</v>
      </c>
      <c r="R419">
        <f>customer_bikes__3[[#This Row],[SOLD_PRICE]]</f>
        <v>0</v>
      </c>
      <c r="S419" t="str">
        <f>customer_bikes__3[[#This Row],[STATUS]]</f>
        <v>OK</v>
      </c>
      <c r="T419" t="str">
        <f>customer_bikes__3[[#This Row],[INSURANCE]]</f>
        <v>N</v>
      </c>
      <c r="U419">
        <f>customer_bikes__3[[#This Row],[INSURANCE_INDIVIDUAL]]</f>
        <v>0</v>
      </c>
      <c r="V419">
        <f>customer_bikes__3[[#This Row],[INSURANCE_CIVIL_RESPONSIBILITY]]</f>
        <v>0</v>
      </c>
      <c r="W419" t="str">
        <f>customer_bikes__3[[#This Row],[INSURANCE_CIVIL_RESPONSIBILITY_CONTRACT]]</f>
        <v>NULL</v>
      </c>
      <c r="X419">
        <f>customer_bikes__3[[#This Row],[BIKE_PRICE]]</f>
        <v>1657.5</v>
      </c>
      <c r="Y419" t="str">
        <f>customer_bikes__3[[#This Row],[BIKE_BUYING_DATE]]</f>
        <v>2020-11-12</v>
      </c>
      <c r="Z419">
        <f>customer_bikes__3[[#This Row],[BILLING_GROUP]]</f>
        <v>1</v>
      </c>
      <c r="AA419" t="str">
        <f>customer_bikes__3[[#This Row],[GPS_ID]]</f>
        <v>-</v>
      </c>
      <c r="AB419" t="str">
        <f>customer_bikes__3[[#This Row],[LOCALISATION]]</f>
        <v>NULL</v>
      </c>
      <c r="AC419" t="str">
        <f>customer_bikes__3[[#This Row],[COMMENT_BILLING]]</f>
        <v>NULL</v>
      </c>
      <c r="AD419" t="str">
        <f>customer_bikes__3[[#This Row],[ADDRESS]]</f>
        <v>NULL</v>
      </c>
      <c r="AE419" t="str">
        <f>customer_bikes__3[[#This Row],[DISPLAY_GROUP]]</f>
        <v>1generic</v>
      </c>
      <c r="AG419">
        <f>customer_bikes__3[[#This Row],[TYPE]]</f>
        <v>522</v>
      </c>
      <c r="AH419">
        <f>customer_bikes__3[[#This Row],[ID_1]]</f>
        <v>535</v>
      </c>
      <c r="AI419" s="2">
        <f>customer_bikes__3[[#This Row],[HEU_MAJ]]</f>
        <v>44487.77988425926</v>
      </c>
      <c r="AJ419" s="2">
        <f>customer_bikes__3[[#This Row],[HEU_MAJ]]</f>
        <v>44487.77988425926</v>
      </c>
    </row>
    <row r="420" spans="1:36" x14ac:dyDescent="0.25">
      <c r="A420">
        <f>customer_bikes__3[[#This Row],[ID]]</f>
        <v>557</v>
      </c>
      <c r="B420" t="str">
        <f>customer_bikes__3[[#This Row],[FRAME_NUMBER]]</f>
        <v>LG-003</v>
      </c>
      <c r="C420" t="str">
        <f>customer_bikes__3[[#This Row],[SIZE]]</f>
        <v>M</v>
      </c>
      <c r="D420" t="str">
        <f>customer_bikes__3[[#This Row],[COLOR]]</f>
        <v>Gris</v>
      </c>
      <c r="E420" t="str">
        <f>customer_bikes__3[[#This Row],[CONTRACT_TYPE]]</f>
        <v>leasing</v>
      </c>
      <c r="F420" t="str">
        <f>customer_bikes__3[[#This Row],[CONTRACT_START]]</f>
        <v>2021-09-15</v>
      </c>
      <c r="G420" t="str">
        <f>customer_bikes__3[[#This Row],[CONTRACT_END]]</f>
        <v>2023-09-15</v>
      </c>
      <c r="H420" t="str">
        <f>customer_bikes__3[[#This Row],[ESTIMATED_DELIVERY_DATE]]</f>
        <v>2021-08-18</v>
      </c>
      <c r="I420" t="str">
        <f>customer_bikes__3[[#This Row],[DELIVERY_DATE]]</f>
        <v>2021-06-18</v>
      </c>
      <c r="J420" t="str">
        <f>customer_bikes__3[[#This Row],[SELLING_DATE]]</f>
        <v>NULL</v>
      </c>
      <c r="K420" t="str">
        <f>customer_bikes__3[[#This Row],[MODEL]]</f>
        <v>Tanana Dry 6</v>
      </c>
      <c r="L420" t="str">
        <f>customer_bikes__3[[#This Row],[FRAME_REFERENCE]]</f>
        <v>KCR21000003222</v>
      </c>
      <c r="M420" t="str">
        <f>customer_bikes__3[[#This Row],[BIKE_KEY_REFERENCE]]</f>
        <v>526246</v>
      </c>
      <c r="N420" t="str">
        <f>customer_bikes__3[[#This Row],[LOCKER_REFERENCE]]</f>
        <v>-6916V</v>
      </c>
      <c r="O420" t="str">
        <f>customer_bikes__3[[#This Row],[PLATE_NUMBER]]</f>
        <v/>
      </c>
      <c r="P420" t="str">
        <f>customer_bikes__3[[#This Row],[BILLING_TYPE]]</f>
        <v>monthly</v>
      </c>
      <c r="Q420" t="str">
        <f>customer_bikes__3[[#This Row],[LEASING_PRICE]]</f>
        <v>135</v>
      </c>
      <c r="R420">
        <f>customer_bikes__3[[#This Row],[SOLD_PRICE]]</f>
        <v>0</v>
      </c>
      <c r="S420" t="str">
        <f>customer_bikes__3[[#This Row],[STATUS]]</f>
        <v>OK</v>
      </c>
      <c r="T420" t="str">
        <f>customer_bikes__3[[#This Row],[INSURANCE]]</f>
        <v>Y</v>
      </c>
      <c r="U420">
        <f>customer_bikes__3[[#This Row],[INSURANCE_INDIVIDUAL]]</f>
        <v>0</v>
      </c>
      <c r="V420">
        <f>customer_bikes__3[[#This Row],[INSURANCE_CIVIL_RESPONSIBILITY]]</f>
        <v>0</v>
      </c>
      <c r="W420" t="str">
        <f>customer_bikes__3[[#This Row],[INSURANCE_CIVIL_RESPONSIBILITY_CONTRACT]]</f>
        <v>NULL</v>
      </c>
      <c r="X420">
        <f>customer_bikes__3[[#This Row],[BIKE_PRICE]]</f>
        <v>1657.5</v>
      </c>
      <c r="Y420" t="str">
        <f>customer_bikes__3[[#This Row],[BIKE_BUYING_DATE]]</f>
        <v>2020-11-12</v>
      </c>
      <c r="Z420">
        <f>customer_bikes__3[[#This Row],[BILLING_GROUP]]</f>
        <v>1</v>
      </c>
      <c r="AA420" t="str">
        <f>customer_bikes__3[[#This Row],[GPS_ID]]</f>
        <v>-</v>
      </c>
      <c r="AB420" t="str">
        <f>customer_bikes__3[[#This Row],[LOCALISATION]]</f>
        <v>NULL</v>
      </c>
      <c r="AC420" t="str">
        <f>customer_bikes__3[[#This Row],[COMMENT_BILLING]]</f>
        <v>NULL</v>
      </c>
      <c r="AD420" t="str">
        <f>customer_bikes__3[[#This Row],[ADDRESS]]</f>
        <v>NULL</v>
      </c>
      <c r="AE420" t="str">
        <f>customer_bikes__3[[#This Row],[DISPLAY_GROUP]]</f>
        <v>1generic</v>
      </c>
      <c r="AG420">
        <f>customer_bikes__3[[#This Row],[TYPE]]</f>
        <v>521</v>
      </c>
      <c r="AH420">
        <f>customer_bikes__3[[#This Row],[ID_1]]</f>
        <v>535</v>
      </c>
      <c r="AI420" s="2">
        <f>customer_bikes__3[[#This Row],[HEU_MAJ]]</f>
        <v>44547.375428240739</v>
      </c>
      <c r="AJ420" s="2">
        <f>customer_bikes__3[[#This Row],[HEU_MAJ]]</f>
        <v>44547.375428240739</v>
      </c>
    </row>
    <row r="421" spans="1:36" x14ac:dyDescent="0.25">
      <c r="A421">
        <f>customer_bikes__3[[#This Row],[ID]]</f>
        <v>169</v>
      </c>
      <c r="B421" t="str">
        <f>customer_bikes__3[[#This Row],[FRAME_NUMBER]]</f>
        <v>Lorquet-001</v>
      </c>
      <c r="C421" t="str">
        <f>customer_bikes__3[[#This Row],[SIZE]]</f>
        <v>L</v>
      </c>
      <c r="D421" t="str">
        <f>customer_bikes__3[[#This Row],[COLOR]]</f>
        <v>NULL</v>
      </c>
      <c r="E421" t="str">
        <f>customer_bikes__3[[#This Row],[CONTRACT_TYPE]]</f>
        <v>selling</v>
      </c>
      <c r="F421" t="str">
        <f>customer_bikes__3[[#This Row],[CONTRACT_START]]</f>
        <v>2020-07-08</v>
      </c>
      <c r="G421" t="str">
        <f>customer_bikes__3[[#This Row],[CONTRACT_END]]</f>
        <v>NULL</v>
      </c>
      <c r="H421" t="str">
        <f>customer_bikes__3[[#This Row],[ESTIMATED_DELIVERY_DATE]]</f>
        <v>2020-06-25</v>
      </c>
      <c r="I421" t="str">
        <f>customer_bikes__3[[#This Row],[DELIVERY_DATE]]</f>
        <v>2020-06-25</v>
      </c>
      <c r="J421" t="str">
        <f>customer_bikes__3[[#This Row],[SELLING_DATE]]</f>
        <v>2020-07-08</v>
      </c>
      <c r="K421" t="str">
        <f>customer_bikes__3[[#This Row],[MODEL]]</f>
        <v>Talik Dry 6</v>
      </c>
      <c r="L421" t="str">
        <f>customer_bikes__3[[#This Row],[FRAME_REFERENCE]]</f>
        <v>SW19F00670B24752</v>
      </c>
      <c r="M421" t="str">
        <f>customer_bikes__3[[#This Row],[BIKE_KEY_REFERENCE]]</f>
        <v>NULL</v>
      </c>
      <c r="N421" t="str">
        <f>customer_bikes__3[[#This Row],[LOCKER_REFERENCE]]</f>
        <v>NULL</v>
      </c>
      <c r="O421" t="str">
        <f>customer_bikes__3[[#This Row],[PLATE_NUMBER]]</f>
        <v>NULL</v>
      </c>
      <c r="P421" t="str">
        <f>customer_bikes__3[[#This Row],[BILLING_TYPE]]</f>
        <v>paid</v>
      </c>
      <c r="Q421" t="str">
        <f>customer_bikes__3[[#This Row],[LEASING_PRICE]]</f>
        <v>NULL</v>
      </c>
      <c r="R421">
        <f>customer_bikes__3[[#This Row],[SOLD_PRICE]]</f>
        <v>2149</v>
      </c>
      <c r="S421" t="str">
        <f>customer_bikes__3[[#This Row],[STATUS]]</f>
        <v>OK</v>
      </c>
      <c r="T421" t="str">
        <f>customer_bikes__3[[#This Row],[INSURANCE]]</f>
        <v>N</v>
      </c>
      <c r="U421">
        <f>customer_bikes__3[[#This Row],[INSURANCE_INDIVIDUAL]]</f>
        <v>0</v>
      </c>
      <c r="V421">
        <f>customer_bikes__3[[#This Row],[INSURANCE_CIVIL_RESPONSIBILITY]]</f>
        <v>0</v>
      </c>
      <c r="W421" t="str">
        <f>customer_bikes__3[[#This Row],[INSURANCE_CIVIL_RESPONSIBILITY_CONTRACT]]</f>
        <v>NULL</v>
      </c>
      <c r="X421">
        <f>customer_bikes__3[[#This Row],[BIKE_PRICE]]</f>
        <v>1560</v>
      </c>
      <c r="Y421" t="str">
        <f>customer_bikes__3[[#This Row],[BIKE_BUYING_DATE]]</f>
        <v>2020-06-01</v>
      </c>
      <c r="Z421">
        <f>customer_bikes__3[[#This Row],[BILLING_GROUP]]</f>
        <v>1</v>
      </c>
      <c r="AA421" t="str">
        <f>customer_bikes__3[[#This Row],[GPS_ID]]</f>
        <v>NULL</v>
      </c>
      <c r="AB421" t="str">
        <f>customer_bikes__3[[#This Row],[LOCALISATION]]</f>
        <v>NULL</v>
      </c>
      <c r="AC421" t="str">
        <f>customer_bikes__3[[#This Row],[COMMENT_BILLING]]</f>
        <v>NULL</v>
      </c>
      <c r="AD421" t="str">
        <f>customer_bikes__3[[#This Row],[ADDRESS]]</f>
        <v>NULL</v>
      </c>
      <c r="AE421" t="str">
        <f>customer_bikes__3[[#This Row],[DISPLAY_GROUP]]</f>
        <v>1generic</v>
      </c>
      <c r="AG421">
        <f>customer_bikes__3[[#This Row],[TYPE]]</f>
        <v>188</v>
      </c>
      <c r="AH421">
        <f>customer_bikes__3[[#This Row],[ID_1]]</f>
        <v>186</v>
      </c>
      <c r="AI421" s="2">
        <f>customer_bikes__3[[#This Row],[HEU_MAJ]]</f>
        <v>44024.504953703705</v>
      </c>
      <c r="AJ421" s="2">
        <f>customer_bikes__3[[#This Row],[HEU_MAJ]]</f>
        <v>44024.504953703705</v>
      </c>
    </row>
    <row r="422" spans="1:36" x14ac:dyDescent="0.25">
      <c r="A422">
        <f>customer_bikes__3[[#This Row],[ID]]</f>
        <v>170</v>
      </c>
      <c r="B422" t="str">
        <f>customer_bikes__3[[#This Row],[FRAME_NUMBER]]</f>
        <v>Lorquet-002</v>
      </c>
      <c r="C422" t="str">
        <f>customer_bikes__3[[#This Row],[SIZE]]</f>
        <v>M</v>
      </c>
      <c r="D422" t="str">
        <f>customer_bikes__3[[#This Row],[COLOR]]</f>
        <v>NULL</v>
      </c>
      <c r="E422" t="str">
        <f>customer_bikes__3[[#This Row],[CONTRACT_TYPE]]</f>
        <v>selling</v>
      </c>
      <c r="F422" t="str">
        <f>customer_bikes__3[[#This Row],[CONTRACT_START]]</f>
        <v>2020-09-15</v>
      </c>
      <c r="G422" t="str">
        <f>customer_bikes__3[[#This Row],[CONTRACT_END]]</f>
        <v>2021-09-15</v>
      </c>
      <c r="H422" t="str">
        <f>customer_bikes__3[[#This Row],[ESTIMATED_DELIVERY_DATE]]</f>
        <v>2020-06-30</v>
      </c>
      <c r="I422" t="str">
        <f>customer_bikes__3[[#This Row],[DELIVERY_DATE]]</f>
        <v>2020-06-30</v>
      </c>
      <c r="J422" t="str">
        <f>customer_bikes__3[[#This Row],[SELLING_DATE]]</f>
        <v>2020-09-15</v>
      </c>
      <c r="K422" t="str">
        <f>customer_bikes__3[[#This Row],[MODEL]]</f>
        <v>Tanana Dry 6</v>
      </c>
      <c r="L422" t="str">
        <f>customer_bikes__3[[#This Row],[FRAME_REFERENCE]]</f>
        <v>SW191061318</v>
      </c>
      <c r="M422" t="str">
        <f>customer_bikes__3[[#This Row],[BIKE_KEY_REFERENCE]]</f>
        <v>NULL</v>
      </c>
      <c r="N422" t="str">
        <f>customer_bikes__3[[#This Row],[LOCKER_REFERENCE]]</f>
        <v>-</v>
      </c>
      <c r="O422" t="str">
        <f>customer_bikes__3[[#This Row],[PLATE_NUMBER]]</f>
        <v>NULL</v>
      </c>
      <c r="P422" t="str">
        <f>customer_bikes__3[[#This Row],[BILLING_TYPE]]</f>
        <v>paid</v>
      </c>
      <c r="Q422" t="str">
        <f>customer_bikes__3[[#This Row],[LEASING_PRICE]]</f>
        <v>NULL</v>
      </c>
      <c r="R422">
        <f>customer_bikes__3[[#This Row],[SOLD_PRICE]]</f>
        <v>2148</v>
      </c>
      <c r="S422" t="str">
        <f>customer_bikes__3[[#This Row],[STATUS]]</f>
        <v>OK</v>
      </c>
      <c r="T422" t="str">
        <f>customer_bikes__3[[#This Row],[INSURANCE]]</f>
        <v>Y</v>
      </c>
      <c r="U422">
        <f>customer_bikes__3[[#This Row],[INSURANCE_INDIVIDUAL]]</f>
        <v>0</v>
      </c>
      <c r="V422">
        <f>customer_bikes__3[[#This Row],[INSURANCE_CIVIL_RESPONSIBILITY]]</f>
        <v>0</v>
      </c>
      <c r="W422" t="str">
        <f>customer_bikes__3[[#This Row],[INSURANCE_CIVIL_RESPONSIBILITY_CONTRACT]]</f>
        <v>NULL</v>
      </c>
      <c r="X422">
        <f>customer_bikes__3[[#This Row],[BIKE_PRICE]]</f>
        <v>1560</v>
      </c>
      <c r="Y422" t="str">
        <f>customer_bikes__3[[#This Row],[BIKE_BUYING_DATE]]</f>
        <v>2020-06-01</v>
      </c>
      <c r="Z422">
        <f>customer_bikes__3[[#This Row],[BILLING_GROUP]]</f>
        <v>1</v>
      </c>
      <c r="AA422" t="str">
        <f>customer_bikes__3[[#This Row],[GPS_ID]]</f>
        <v>NULL</v>
      </c>
      <c r="AB422" t="str">
        <f>customer_bikes__3[[#This Row],[LOCALISATION]]</f>
        <v>NULL</v>
      </c>
      <c r="AC422" t="str">
        <f>customer_bikes__3[[#This Row],[COMMENT_BILLING]]</f>
        <v>NULL</v>
      </c>
      <c r="AD422" t="str">
        <f>customer_bikes__3[[#This Row],[ADDRESS]]</f>
        <v>NULL</v>
      </c>
      <c r="AE422" t="str">
        <f>customer_bikes__3[[#This Row],[DISPLAY_GROUP]]</f>
        <v>1generic</v>
      </c>
      <c r="AG422">
        <f>customer_bikes__3[[#This Row],[TYPE]]</f>
        <v>184</v>
      </c>
      <c r="AH422">
        <f>customer_bikes__3[[#This Row],[ID_1]]</f>
        <v>186</v>
      </c>
      <c r="AI422" s="2">
        <f>customer_bikes__3[[#This Row],[HEU_MAJ]]</f>
        <v>44089.581493055557</v>
      </c>
      <c r="AJ422" s="2">
        <f>customer_bikes__3[[#This Row],[HEU_MAJ]]</f>
        <v>44089.581493055557</v>
      </c>
    </row>
    <row r="423" spans="1:36" x14ac:dyDescent="0.25">
      <c r="A423">
        <f>customer_bikes__3[[#This Row],[ID]]</f>
        <v>128</v>
      </c>
      <c r="B423" t="str">
        <f>customer_bikes__3[[#This Row],[FRAME_NUMBER]]</f>
        <v>Louis-001</v>
      </c>
      <c r="C423" t="str">
        <f>customer_bikes__3[[#This Row],[SIZE]]</f>
        <v>M</v>
      </c>
      <c r="D423" t="str">
        <f>customer_bikes__3[[#This Row],[COLOR]]</f>
        <v/>
      </c>
      <c r="E423" t="str">
        <f>customer_bikes__3[[#This Row],[CONTRACT_TYPE]]</f>
        <v>stolen</v>
      </c>
      <c r="F423" t="str">
        <f>customer_bikes__3[[#This Row],[CONTRACT_START]]</f>
        <v>2021-05-10</v>
      </c>
      <c r="G423" t="str">
        <f>customer_bikes__3[[#This Row],[CONTRACT_END]]</f>
        <v>2023-06-29</v>
      </c>
      <c r="H423" t="str">
        <f>customer_bikes__3[[#This Row],[ESTIMATED_DELIVERY_DATE]]</f>
        <v>NULL</v>
      </c>
      <c r="I423" t="str">
        <f>customer_bikes__3[[#This Row],[DELIVERY_DATE]]</f>
        <v>2020-05-01</v>
      </c>
      <c r="J423" t="str">
        <f>customer_bikes__3[[#This Row],[SELLING_DATE]]</f>
        <v>2021-05-10</v>
      </c>
      <c r="K423" t="str">
        <f>customer_bikes__3[[#This Row],[MODEL]]</f>
        <v>Cairon C 627</v>
      </c>
      <c r="L423" t="str">
        <f>customer_bikes__3[[#This Row],[FRAME_REFERENCE]]</f>
        <v>20CAC627100484</v>
      </c>
      <c r="M423" t="str">
        <f>customer_bikes__3[[#This Row],[BIKE_KEY_REFERENCE]]</f>
        <v/>
      </c>
      <c r="N423" t="str">
        <f>customer_bikes__3[[#This Row],[LOCKER_REFERENCE]]</f>
        <v>Axa</v>
      </c>
      <c r="O423" t="str">
        <f>customer_bikes__3[[#This Row],[PLATE_NUMBER]]</f>
        <v/>
      </c>
      <c r="P423" t="str">
        <f>customer_bikes__3[[#This Row],[BILLING_TYPE]]</f>
        <v>paid</v>
      </c>
      <c r="Q423" t="str">
        <f>customer_bikes__3[[#This Row],[LEASING_PRICE]]</f>
        <v>115</v>
      </c>
      <c r="R423">
        <f>customer_bikes__3[[#This Row],[SOLD_PRICE]]</f>
        <v>1852</v>
      </c>
      <c r="S423" t="str">
        <f>customer_bikes__3[[#This Row],[STATUS]]</f>
        <v>OK</v>
      </c>
      <c r="T423" t="str">
        <f>customer_bikes__3[[#This Row],[INSURANCE]]</f>
        <v>N</v>
      </c>
      <c r="U423">
        <f>customer_bikes__3[[#This Row],[INSURANCE_INDIVIDUAL]]</f>
        <v>0</v>
      </c>
      <c r="V423">
        <f>customer_bikes__3[[#This Row],[INSURANCE_CIVIL_RESPONSIBILITY]]</f>
        <v>0</v>
      </c>
      <c r="W423" t="str">
        <f>customer_bikes__3[[#This Row],[INSURANCE_CIVIL_RESPONSIBILITY_CONTRACT]]</f>
        <v>NULL</v>
      </c>
      <c r="X423">
        <f>customer_bikes__3[[#This Row],[BIKE_PRICE]]</f>
        <v>1852</v>
      </c>
      <c r="Y423" t="str">
        <f>customer_bikes__3[[#This Row],[BIKE_BUYING_DATE]]</f>
        <v>2020-05-15</v>
      </c>
      <c r="Z423">
        <f>customer_bikes__3[[#This Row],[BILLING_GROUP]]</f>
        <v>1</v>
      </c>
      <c r="AA423" t="str">
        <f>customer_bikes__3[[#This Row],[GPS_ID]]</f>
        <v/>
      </c>
      <c r="AB423" t="str">
        <f>customer_bikes__3[[#This Row],[LOCALISATION]]</f>
        <v>NULL</v>
      </c>
      <c r="AC423" t="str">
        <f>customer_bikes__3[[#This Row],[COMMENT_BILLING]]</f>
        <v>NULL</v>
      </c>
      <c r="AD423" t="str">
        <f>customer_bikes__3[[#This Row],[ADDRESS]]</f>
        <v>NULL</v>
      </c>
      <c r="AE423" t="str">
        <f>customer_bikes__3[[#This Row],[DISPLAY_GROUP]]</f>
        <v>1generic</v>
      </c>
      <c r="AG423">
        <f>customer_bikes__3[[#This Row],[TYPE]]</f>
        <v>83</v>
      </c>
      <c r="AH423">
        <f>customer_bikes__3[[#This Row],[ID_1]]</f>
        <v>218</v>
      </c>
      <c r="AI423" s="2">
        <f>customer_bikes__3[[#This Row],[HEU_MAJ]]</f>
        <v>44382.390150462961</v>
      </c>
      <c r="AJ423" s="2">
        <f>customer_bikes__3[[#This Row],[HEU_MAJ]]</f>
        <v>44382.390150462961</v>
      </c>
    </row>
    <row r="424" spans="1:36" x14ac:dyDescent="0.25">
      <c r="A424">
        <f>customer_bikes__3[[#This Row],[ID]]</f>
        <v>684</v>
      </c>
      <c r="B424" t="str">
        <f>customer_bikes__3[[#This Row],[FRAME_NUMBER]]</f>
        <v>Louis-002</v>
      </c>
      <c r="C424" t="str">
        <f>customer_bikes__3[[#This Row],[SIZE]]</f>
        <v>M</v>
      </c>
      <c r="D424" t="str">
        <f>customer_bikes__3[[#This Row],[COLOR]]</f>
        <v/>
      </c>
      <c r="E424" t="str">
        <f>customer_bikes__3[[#This Row],[CONTRACT_TYPE]]</f>
        <v>leasing</v>
      </c>
      <c r="F424" t="str">
        <f>customer_bikes__3[[#This Row],[CONTRACT_START]]</f>
        <v>2020-06-29</v>
      </c>
      <c r="G424" t="str">
        <f>customer_bikes__3[[#This Row],[CONTRACT_END]]</f>
        <v>2023-06-29</v>
      </c>
      <c r="H424" t="str">
        <f>customer_bikes__3[[#This Row],[ESTIMATED_DELIVERY_DATE]]</f>
        <v>2020-07-03</v>
      </c>
      <c r="I424" t="str">
        <f>customer_bikes__3[[#This Row],[DELIVERY_DATE]]</f>
        <v>2020-07-03</v>
      </c>
      <c r="J424" t="str">
        <f>customer_bikes__3[[#This Row],[SELLING_DATE]]</f>
        <v>NULL</v>
      </c>
      <c r="K424" t="str">
        <f>customer_bikes__3[[#This Row],[MODEL]]</f>
        <v>Cairon C 627</v>
      </c>
      <c r="L424" t="str">
        <f>customer_bikes__3[[#This Row],[FRAME_REFERENCE]]</f>
        <v>20CAC627100484</v>
      </c>
      <c r="M424" t="str">
        <f>customer_bikes__3[[#This Row],[BIKE_KEY_REFERENCE]]</f>
        <v/>
      </c>
      <c r="N424" t="str">
        <f>customer_bikes__3[[#This Row],[LOCKER_REFERENCE]]</f>
        <v>-</v>
      </c>
      <c r="O424" t="str">
        <f>customer_bikes__3[[#This Row],[PLATE_NUMBER]]</f>
        <v/>
      </c>
      <c r="P424" t="str">
        <f>customer_bikes__3[[#This Row],[BILLING_TYPE]]</f>
        <v>monthly</v>
      </c>
      <c r="Q424" t="str">
        <f>customer_bikes__3[[#This Row],[LEASING_PRICE]]</f>
        <v>115</v>
      </c>
      <c r="R424">
        <f>customer_bikes__3[[#This Row],[SOLD_PRICE]]</f>
        <v>0</v>
      </c>
      <c r="S424" t="str">
        <f>customer_bikes__3[[#This Row],[STATUS]]</f>
        <v>OK</v>
      </c>
      <c r="T424" t="str">
        <f>customer_bikes__3[[#This Row],[INSURANCE]]</f>
        <v>Y</v>
      </c>
      <c r="U424">
        <f>customer_bikes__3[[#This Row],[INSURANCE_INDIVIDUAL]]</f>
        <v>0</v>
      </c>
      <c r="V424">
        <f>customer_bikes__3[[#This Row],[INSURANCE_CIVIL_RESPONSIBILITY]]</f>
        <v>0</v>
      </c>
      <c r="W424" t="str">
        <f>customer_bikes__3[[#This Row],[INSURANCE_CIVIL_RESPONSIBILITY_CONTRACT]]</f>
        <v>NULL</v>
      </c>
      <c r="X424">
        <f>customer_bikes__3[[#This Row],[BIKE_PRICE]]</f>
        <v>1852</v>
      </c>
      <c r="Y424" t="str">
        <f>customer_bikes__3[[#This Row],[BIKE_BUYING_DATE]]</f>
        <v>2020-06-01</v>
      </c>
      <c r="Z424">
        <f>customer_bikes__3[[#This Row],[BILLING_GROUP]]</f>
        <v>1</v>
      </c>
      <c r="AA424" t="str">
        <f>customer_bikes__3[[#This Row],[GPS_ID]]</f>
        <v/>
      </c>
      <c r="AB424" t="str">
        <f>customer_bikes__3[[#This Row],[LOCALISATION]]</f>
        <v>NULL</v>
      </c>
      <c r="AC424" t="str">
        <f>customer_bikes__3[[#This Row],[COMMENT_BILLING]]</f>
        <v>NULL</v>
      </c>
      <c r="AD424" t="str">
        <f>customer_bikes__3[[#This Row],[ADDRESS]]</f>
        <v>NULL</v>
      </c>
      <c r="AE424" t="str">
        <f>customer_bikes__3[[#This Row],[DISPLAY_GROUP]]</f>
        <v>1generic</v>
      </c>
      <c r="AG424">
        <f>customer_bikes__3[[#This Row],[TYPE]]</f>
        <v>83</v>
      </c>
      <c r="AH424">
        <f>customer_bikes__3[[#This Row],[ID_1]]</f>
        <v>218</v>
      </c>
      <c r="AI424" s="2">
        <f>customer_bikes__3[[#This Row],[HEU_MAJ]]</f>
        <v>44398.653831018521</v>
      </c>
      <c r="AJ424" s="2">
        <f>customer_bikes__3[[#This Row],[HEU_MAJ]]</f>
        <v>44398.653831018521</v>
      </c>
    </row>
    <row r="425" spans="1:36" x14ac:dyDescent="0.25">
      <c r="A425">
        <f>customer_bikes__3[[#This Row],[ID]]</f>
        <v>326</v>
      </c>
      <c r="B425" t="str">
        <f>customer_bikes__3[[#This Row],[FRAME_NUMBER]]</f>
        <v>LPC-001</v>
      </c>
      <c r="C425" t="str">
        <f>customer_bikes__3[[#This Row],[SIZE]]</f>
        <v>M</v>
      </c>
      <c r="D425" t="str">
        <f>customer_bikes__3[[#This Row],[COLOR]]</f>
        <v>Noir Mat/ Gris</v>
      </c>
      <c r="E425" t="str">
        <f>customer_bikes__3[[#This Row],[CONTRACT_TYPE]]</f>
        <v>leasing</v>
      </c>
      <c r="F425" t="str">
        <f>customer_bikes__3[[#This Row],[CONTRACT_START]]</f>
        <v>2021-02-08</v>
      </c>
      <c r="G425" t="str">
        <f>customer_bikes__3[[#This Row],[CONTRACT_END]]</f>
        <v>2024-02-08</v>
      </c>
      <c r="H425" t="str">
        <f>customer_bikes__3[[#This Row],[ESTIMATED_DELIVERY_DATE]]</f>
        <v>NULL</v>
      </c>
      <c r="I425" t="str">
        <f>customer_bikes__3[[#This Row],[DELIVERY_DATE]]</f>
        <v>0000-00-00</v>
      </c>
      <c r="J425" t="str">
        <f>customer_bikes__3[[#This Row],[SELLING_DATE]]</f>
        <v>NULL</v>
      </c>
      <c r="K425" t="str">
        <f>customer_bikes__3[[#This Row],[MODEL]]</f>
        <v>eManufaktur 12,9</v>
      </c>
      <c r="L425" t="str">
        <f>customer_bikes__3[[#This Row],[FRAME_REFERENCE]]</f>
        <v>20G29H540120</v>
      </c>
      <c r="M425" t="str">
        <f>customer_bikes__3[[#This Row],[BIKE_KEY_REFERENCE]]</f>
        <v>NULL</v>
      </c>
      <c r="N425" t="str">
        <f>customer_bikes__3[[#This Row],[LOCKER_REFERENCE]]</f>
        <v>-</v>
      </c>
      <c r="O425" t="str">
        <f>customer_bikes__3[[#This Row],[PLATE_NUMBER]]</f>
        <v>NULL</v>
      </c>
      <c r="P425" t="str">
        <f>customer_bikes__3[[#This Row],[BILLING_TYPE]]</f>
        <v>monthly</v>
      </c>
      <c r="Q425" t="str">
        <f>customer_bikes__3[[#This Row],[LEASING_PRICE]]</f>
        <v>119,3</v>
      </c>
      <c r="R425">
        <f>customer_bikes__3[[#This Row],[SOLD_PRICE]]</f>
        <v>0</v>
      </c>
      <c r="S425" t="str">
        <f>customer_bikes__3[[#This Row],[STATUS]]</f>
        <v>OK</v>
      </c>
      <c r="T425" t="str">
        <f>customer_bikes__3[[#This Row],[INSURANCE]]</f>
        <v>Y</v>
      </c>
      <c r="U425">
        <f>customer_bikes__3[[#This Row],[INSURANCE_INDIVIDUAL]]</f>
        <v>0</v>
      </c>
      <c r="V425">
        <f>customer_bikes__3[[#This Row],[INSURANCE_CIVIL_RESPONSIBILITY]]</f>
        <v>0</v>
      </c>
      <c r="W425" t="str">
        <f>customer_bikes__3[[#This Row],[INSURANCE_CIVIL_RESPONSIBILITY_CONTRACT]]</f>
        <v>NULL</v>
      </c>
      <c r="X425">
        <f>customer_bikes__3[[#This Row],[BIKE_PRICE]]</f>
        <v>2100.8000000000002</v>
      </c>
      <c r="Y425" t="str">
        <f>customer_bikes__3[[#This Row],[BIKE_BUYING_DATE]]</f>
        <v>2020-06-19</v>
      </c>
      <c r="Z425">
        <f>customer_bikes__3[[#This Row],[BILLING_GROUP]]</f>
        <v>1</v>
      </c>
      <c r="AA425" t="str">
        <f>customer_bikes__3[[#This Row],[GPS_ID]]</f>
        <v>-</v>
      </c>
      <c r="AB425" t="str">
        <f>customer_bikes__3[[#This Row],[LOCALISATION]]</f>
        <v>NULL</v>
      </c>
      <c r="AC425" t="str">
        <f>customer_bikes__3[[#This Row],[COMMENT_BILLING]]</f>
        <v>NULL</v>
      </c>
      <c r="AD425" t="str">
        <f>customer_bikes__3[[#This Row],[ADDRESS]]</f>
        <v>NULL</v>
      </c>
      <c r="AE425" t="str">
        <f>customer_bikes__3[[#This Row],[DISPLAY_GROUP]]</f>
        <v>1generic</v>
      </c>
      <c r="AG425">
        <f>customer_bikes__3[[#This Row],[TYPE]]</f>
        <v>195</v>
      </c>
      <c r="AH425">
        <f>customer_bikes__3[[#This Row],[ID_1]]</f>
        <v>283</v>
      </c>
      <c r="AI425" s="2">
        <f>customer_bikes__3[[#This Row],[HEU_MAJ]]</f>
        <v>44234.874328703707</v>
      </c>
      <c r="AJ425" s="2">
        <f>customer_bikes__3[[#This Row],[HEU_MAJ]]</f>
        <v>44234.874328703707</v>
      </c>
    </row>
    <row r="426" spans="1:36" x14ac:dyDescent="0.25">
      <c r="A426">
        <f>customer_bikes__3[[#This Row],[ID]]</f>
        <v>163</v>
      </c>
      <c r="B426" t="str">
        <f>customer_bikes__3[[#This Row],[FRAME_NUMBER]]</f>
        <v>LPP-001</v>
      </c>
      <c r="C426" t="str">
        <f>customer_bikes__3[[#This Row],[SIZE]]</f>
        <v>M</v>
      </c>
      <c r="D426" t="str">
        <f>customer_bikes__3[[#This Row],[COLOR]]</f>
        <v>NULL</v>
      </c>
      <c r="E426" t="str">
        <f>customer_bikes__3[[#This Row],[CONTRACT_TYPE]]</f>
        <v>leasing</v>
      </c>
      <c r="F426" t="str">
        <f>customer_bikes__3[[#This Row],[CONTRACT_START]]</f>
        <v>2020-07-15</v>
      </c>
      <c r="G426" t="str">
        <f>customer_bikes__3[[#This Row],[CONTRACT_END]]</f>
        <v>2023-07-15</v>
      </c>
      <c r="H426" t="str">
        <f>customer_bikes__3[[#This Row],[ESTIMATED_DELIVERY_DATE]]</f>
        <v>2020-06-12</v>
      </c>
      <c r="I426" t="str">
        <f>customer_bikes__3[[#This Row],[DELIVERY_DATE]]</f>
        <v>2020-06-12</v>
      </c>
      <c r="J426" t="str">
        <f>customer_bikes__3[[#This Row],[SELLING_DATE]]</f>
        <v>NULL</v>
      </c>
      <c r="K426" t="str">
        <f>customer_bikes__3[[#This Row],[MODEL]]</f>
        <v>Cairon C 327</v>
      </c>
      <c r="L426" t="str">
        <f>customer_bikes__3[[#This Row],[FRAME_REFERENCE]]</f>
        <v>-</v>
      </c>
      <c r="M426" t="str">
        <f>customer_bikes__3[[#This Row],[BIKE_KEY_REFERENCE]]</f>
        <v>NULL</v>
      </c>
      <c r="N426" t="str">
        <f>customer_bikes__3[[#This Row],[LOCKER_REFERENCE]]</f>
        <v>NULL</v>
      </c>
      <c r="O426" t="str">
        <f>customer_bikes__3[[#This Row],[PLATE_NUMBER]]</f>
        <v>NULL</v>
      </c>
      <c r="P426" t="str">
        <f>customer_bikes__3[[#This Row],[BILLING_TYPE]]</f>
        <v>monthly</v>
      </c>
      <c r="Q426" t="str">
        <f>customer_bikes__3[[#This Row],[LEASING_PRICE]]</f>
        <v>100</v>
      </c>
      <c r="R426">
        <f>customer_bikes__3[[#This Row],[SOLD_PRICE]]</f>
        <v>0</v>
      </c>
      <c r="S426" t="str">
        <f>customer_bikes__3[[#This Row],[STATUS]]</f>
        <v>OK</v>
      </c>
      <c r="T426" t="str">
        <f>customer_bikes__3[[#This Row],[INSURANCE]]</f>
        <v>Y</v>
      </c>
      <c r="U426">
        <f>customer_bikes__3[[#This Row],[INSURANCE_INDIVIDUAL]]</f>
        <v>0</v>
      </c>
      <c r="V426">
        <f>customer_bikes__3[[#This Row],[INSURANCE_CIVIL_RESPONSIBILITY]]</f>
        <v>0</v>
      </c>
      <c r="W426" t="str">
        <f>customer_bikes__3[[#This Row],[INSURANCE_CIVIL_RESPONSIBILITY_CONTRACT]]</f>
        <v>NULL</v>
      </c>
      <c r="X426">
        <f>customer_bikes__3[[#This Row],[BIKE_PRICE]]</f>
        <v>1620.8</v>
      </c>
      <c r="Y426" t="str">
        <f>customer_bikes__3[[#This Row],[BIKE_BUYING_DATE]]</f>
        <v>2020-05-20</v>
      </c>
      <c r="Z426">
        <f>customer_bikes__3[[#This Row],[BILLING_GROUP]]</f>
        <v>1</v>
      </c>
      <c r="AA426" t="str">
        <f>customer_bikes__3[[#This Row],[GPS_ID]]</f>
        <v>NULL</v>
      </c>
      <c r="AB426" t="str">
        <f>customer_bikes__3[[#This Row],[LOCALISATION]]</f>
        <v>NULL</v>
      </c>
      <c r="AC426" t="str">
        <f>customer_bikes__3[[#This Row],[COMMENT_BILLING]]</f>
        <v>NULL</v>
      </c>
      <c r="AD426" t="str">
        <f>customer_bikes__3[[#This Row],[ADDRESS]]</f>
        <v>NULL</v>
      </c>
      <c r="AE426" t="str">
        <f>customer_bikes__3[[#This Row],[DISPLAY_GROUP]]</f>
        <v>1generic</v>
      </c>
      <c r="AG426">
        <f>customer_bikes__3[[#This Row],[TYPE]]</f>
        <v>77</v>
      </c>
      <c r="AH426">
        <f>customer_bikes__3[[#This Row],[ID_1]]</f>
        <v>175</v>
      </c>
      <c r="AI426" s="2">
        <f>customer_bikes__3[[#This Row],[HEU_MAJ]]</f>
        <v>44233.703425925924</v>
      </c>
      <c r="AJ426" s="2">
        <f>customer_bikes__3[[#This Row],[HEU_MAJ]]</f>
        <v>44233.703425925924</v>
      </c>
    </row>
    <row r="427" spans="1:36" x14ac:dyDescent="0.25">
      <c r="A427">
        <f>customer_bikes__3[[#This Row],[ID]]</f>
        <v>419</v>
      </c>
      <c r="B427" t="str">
        <f>customer_bikes__3[[#This Row],[FRAME_NUMBER]]</f>
        <v>LPP-002</v>
      </c>
      <c r="C427" t="str">
        <f>customer_bikes__3[[#This Row],[SIZE]]</f>
        <v>XL</v>
      </c>
      <c r="D427" t="str">
        <f>customer_bikes__3[[#This Row],[COLOR]]</f>
        <v>NULL</v>
      </c>
      <c r="E427" t="str">
        <f>customer_bikes__3[[#This Row],[CONTRACT_TYPE]]</f>
        <v>leasing</v>
      </c>
      <c r="F427" t="str">
        <f>customer_bikes__3[[#This Row],[CONTRACT_START]]</f>
        <v>2021-02-01</v>
      </c>
      <c r="G427" t="str">
        <f>customer_bikes__3[[#This Row],[CONTRACT_END]]</f>
        <v>2024-02-01</v>
      </c>
      <c r="H427" t="str">
        <f>customer_bikes__3[[#This Row],[ESTIMATED_DELIVERY_DATE]]</f>
        <v>NULL</v>
      </c>
      <c r="I427" t="str">
        <f>customer_bikes__3[[#This Row],[DELIVERY_DATE]]</f>
        <v>2021-01-05</v>
      </c>
      <c r="J427" t="str">
        <f>customer_bikes__3[[#This Row],[SELLING_DATE]]</f>
        <v>NULL</v>
      </c>
      <c r="K427" t="str">
        <f>customer_bikes__3[[#This Row],[MODEL]]</f>
        <v>Friday 28,1</v>
      </c>
      <c r="L427" t="str">
        <f>customer_bikes__3[[#This Row],[FRAME_REFERENCE]]</f>
        <v>-</v>
      </c>
      <c r="M427" t="str">
        <f>customer_bikes__3[[#This Row],[BIKE_KEY_REFERENCE]]</f>
        <v>NULL</v>
      </c>
      <c r="N427" t="str">
        <f>customer_bikes__3[[#This Row],[LOCKER_REFERENCE]]</f>
        <v>341146</v>
      </c>
      <c r="O427" t="str">
        <f>customer_bikes__3[[#This Row],[PLATE_NUMBER]]</f>
        <v>NULL</v>
      </c>
      <c r="P427" t="str">
        <f>customer_bikes__3[[#This Row],[BILLING_TYPE]]</f>
        <v>monthly</v>
      </c>
      <c r="Q427" t="str">
        <f>customer_bikes__3[[#This Row],[LEASING_PRICE]]</f>
        <v>100</v>
      </c>
      <c r="R427">
        <f>customer_bikes__3[[#This Row],[SOLD_PRICE]]</f>
        <v>0</v>
      </c>
      <c r="S427" t="str">
        <f>customer_bikes__3[[#This Row],[STATUS]]</f>
        <v>OK</v>
      </c>
      <c r="T427" t="str">
        <f>customer_bikes__3[[#This Row],[INSURANCE]]</f>
        <v>Y</v>
      </c>
      <c r="U427">
        <f>customer_bikes__3[[#This Row],[INSURANCE_INDIVIDUAL]]</f>
        <v>0</v>
      </c>
      <c r="V427">
        <f>customer_bikes__3[[#This Row],[INSURANCE_CIVIL_RESPONSIBILITY]]</f>
        <v>0</v>
      </c>
      <c r="W427" t="str">
        <f>customer_bikes__3[[#This Row],[INSURANCE_CIVIL_RESPONSIBILITY_CONTRACT]]</f>
        <v>NULL</v>
      </c>
      <c r="X427">
        <f>customer_bikes__3[[#This Row],[BIKE_PRICE]]</f>
        <v>1674.5</v>
      </c>
      <c r="Y427" t="str">
        <f>customer_bikes__3[[#This Row],[BIKE_BUYING_DATE]]</f>
        <v>2020-12-23</v>
      </c>
      <c r="Z427">
        <f>customer_bikes__3[[#This Row],[BILLING_GROUP]]</f>
        <v>1</v>
      </c>
      <c r="AA427" t="str">
        <f>customer_bikes__3[[#This Row],[GPS_ID]]</f>
        <v>NULL</v>
      </c>
      <c r="AB427" t="str">
        <f>customer_bikes__3[[#This Row],[LOCALISATION]]</f>
        <v>NULL</v>
      </c>
      <c r="AC427" t="str">
        <f>customer_bikes__3[[#This Row],[COMMENT_BILLING]]</f>
        <v>NULL</v>
      </c>
      <c r="AD427" t="str">
        <f>customer_bikes__3[[#This Row],[ADDRESS]]</f>
        <v>NULL</v>
      </c>
      <c r="AE427" t="str">
        <f>customer_bikes__3[[#This Row],[DISPLAY_GROUP]]</f>
        <v>1generic</v>
      </c>
      <c r="AG427">
        <f>customer_bikes__3[[#This Row],[TYPE]]</f>
        <v>499</v>
      </c>
      <c r="AH427">
        <f>customer_bikes__3[[#This Row],[ID_1]]</f>
        <v>175</v>
      </c>
      <c r="AI427" s="2">
        <f>customer_bikes__3[[#This Row],[HEU_MAJ]]</f>
        <v>44233.703090277777</v>
      </c>
      <c r="AJ427" s="2">
        <f>customer_bikes__3[[#This Row],[HEU_MAJ]]</f>
        <v>44233.703090277777</v>
      </c>
    </row>
    <row r="428" spans="1:36" x14ac:dyDescent="0.25">
      <c r="A428">
        <f>customer_bikes__3[[#This Row],[ID]]</f>
        <v>203</v>
      </c>
      <c r="B428" t="str">
        <f>customer_bikes__3[[#This Row],[FRAME_NUMBER]]</f>
        <v>LPP-003</v>
      </c>
      <c r="C428" t="str">
        <f>customer_bikes__3[[#This Row],[SIZE]]</f>
        <v>S</v>
      </c>
      <c r="D428" t="str">
        <f>customer_bikes__3[[#This Row],[COLOR]]</f>
        <v>Noir</v>
      </c>
      <c r="E428" t="str">
        <f>customer_bikes__3[[#This Row],[CONTRACT_TYPE]]</f>
        <v>leasing</v>
      </c>
      <c r="F428" t="str">
        <f>customer_bikes__3[[#This Row],[CONTRACT_START]]</f>
        <v>2020-07-01</v>
      </c>
      <c r="G428" t="str">
        <f>customer_bikes__3[[#This Row],[CONTRACT_END]]</f>
        <v>2023-07-01</v>
      </c>
      <c r="H428" t="str">
        <f>customer_bikes__3[[#This Row],[ESTIMATED_DELIVERY_DATE]]</f>
        <v>2020-07-05</v>
      </c>
      <c r="I428" t="str">
        <f>customer_bikes__3[[#This Row],[DELIVERY_DATE]]</f>
        <v>2020-07-05</v>
      </c>
      <c r="J428" t="str">
        <f>customer_bikes__3[[#This Row],[SELLING_DATE]]</f>
        <v>NULL</v>
      </c>
      <c r="K428" t="str">
        <f>customer_bikes__3[[#This Row],[MODEL]]</f>
        <v>Tanana Dry 4</v>
      </c>
      <c r="L428" t="str">
        <f>customer_bikes__3[[#This Row],[FRAME_REFERENCE]]</f>
        <v>20TANDRY410565</v>
      </c>
      <c r="M428" t="str">
        <f>customer_bikes__3[[#This Row],[BIKE_KEY_REFERENCE]]</f>
        <v/>
      </c>
      <c r="N428" t="str">
        <f>customer_bikes__3[[#This Row],[LOCKER_REFERENCE]]</f>
        <v/>
      </c>
      <c r="O428" t="str">
        <f>customer_bikes__3[[#This Row],[PLATE_NUMBER]]</f>
        <v/>
      </c>
      <c r="P428" t="str">
        <f>customer_bikes__3[[#This Row],[BILLING_TYPE]]</f>
        <v>monthly</v>
      </c>
      <c r="Q428" t="str">
        <f>customer_bikes__3[[#This Row],[LEASING_PRICE]]</f>
        <v>98</v>
      </c>
      <c r="R428">
        <f>customer_bikes__3[[#This Row],[SOLD_PRICE]]</f>
        <v>0</v>
      </c>
      <c r="S428" t="str">
        <f>customer_bikes__3[[#This Row],[STATUS]]</f>
        <v>OK</v>
      </c>
      <c r="T428" t="str">
        <f>customer_bikes__3[[#This Row],[INSURANCE]]</f>
        <v>N</v>
      </c>
      <c r="U428">
        <f>customer_bikes__3[[#This Row],[INSURANCE_INDIVIDUAL]]</f>
        <v>0</v>
      </c>
      <c r="V428">
        <f>customer_bikes__3[[#This Row],[INSURANCE_CIVIL_RESPONSIBILITY]]</f>
        <v>0</v>
      </c>
      <c r="W428" t="str">
        <f>customer_bikes__3[[#This Row],[INSURANCE_CIVIL_RESPONSIBILITY_CONTRACT]]</f>
        <v>NULL</v>
      </c>
      <c r="X428">
        <f>customer_bikes__3[[#This Row],[BIKE_PRICE]]</f>
        <v>1342</v>
      </c>
      <c r="Y428" t="str">
        <f>customer_bikes__3[[#This Row],[BIKE_BUYING_DATE]]</f>
        <v>2020-06-02</v>
      </c>
      <c r="Z428">
        <f>customer_bikes__3[[#This Row],[BILLING_GROUP]]</f>
        <v>1</v>
      </c>
      <c r="AA428" t="str">
        <f>customer_bikes__3[[#This Row],[GPS_ID]]</f>
        <v/>
      </c>
      <c r="AB428" t="str">
        <f>customer_bikes__3[[#This Row],[LOCALISATION]]</f>
        <v>NULL</v>
      </c>
      <c r="AC428" t="str">
        <f>customer_bikes__3[[#This Row],[COMMENT_BILLING]]</f>
        <v>NULL</v>
      </c>
      <c r="AD428" t="str">
        <f>customer_bikes__3[[#This Row],[ADDRESS]]</f>
        <v>NULL</v>
      </c>
      <c r="AE428" t="str">
        <f>customer_bikes__3[[#This Row],[DISPLAY_GROUP]]</f>
        <v>1generic</v>
      </c>
      <c r="AG428">
        <f>customer_bikes__3[[#This Row],[TYPE]]</f>
        <v>190</v>
      </c>
      <c r="AH428">
        <f>customer_bikes__3[[#This Row],[ID_1]]</f>
        <v>175</v>
      </c>
      <c r="AI428" s="2">
        <f>customer_bikes__3[[#This Row],[HEU_MAJ]]</f>
        <v>44487.780011574076</v>
      </c>
      <c r="AJ428" s="2">
        <f>customer_bikes__3[[#This Row],[HEU_MAJ]]</f>
        <v>44487.780011574076</v>
      </c>
    </row>
    <row r="429" spans="1:36" x14ac:dyDescent="0.25">
      <c r="A429">
        <f>customer_bikes__3[[#This Row],[ID]]</f>
        <v>400</v>
      </c>
      <c r="B429" t="str">
        <f>customer_bikes__3[[#This Row],[FRAME_NUMBER]]</f>
        <v>LSM-001</v>
      </c>
      <c r="C429" t="str">
        <f>customer_bikes__3[[#This Row],[SIZE]]</f>
        <v>unique</v>
      </c>
      <c r="D429" t="str">
        <f>customer_bikes__3[[#This Row],[COLOR]]</f>
        <v>Bone grey</v>
      </c>
      <c r="E429" t="str">
        <f>customer_bikes__3[[#This Row],[CONTRACT_TYPE]]</f>
        <v>leasing</v>
      </c>
      <c r="F429" t="str">
        <f>customer_bikes__3[[#This Row],[CONTRACT_START]]</f>
        <v>2021-01-01</v>
      </c>
      <c r="G429" t="str">
        <f>customer_bikes__3[[#This Row],[CONTRACT_END]]</f>
        <v>2024-01-01</v>
      </c>
      <c r="H429" t="str">
        <f>customer_bikes__3[[#This Row],[ESTIMATED_DELIVERY_DATE]]</f>
        <v>NULL</v>
      </c>
      <c r="I429" t="str">
        <f>customer_bikes__3[[#This Row],[DELIVERY_DATE]]</f>
        <v>2020-11-11</v>
      </c>
      <c r="J429" t="str">
        <f>customer_bikes__3[[#This Row],[SELLING_DATE]]</f>
        <v>NULL</v>
      </c>
      <c r="K429" t="str">
        <f>customer_bikes__3[[#This Row],[MODEL]]</f>
        <v>Boost E 10D performance</v>
      </c>
      <c r="L429" t="str">
        <f>customer_bikes__3[[#This Row],[FRAME_REFERENCE]]</f>
        <v>24EL0819WNAB01149</v>
      </c>
      <c r="M429" t="str">
        <f>customer_bikes__3[[#This Row],[BIKE_KEY_REFERENCE]]</f>
        <v>NULL</v>
      </c>
      <c r="N429" t="str">
        <f>customer_bikes__3[[#This Row],[LOCKER_REFERENCE]]</f>
        <v>-</v>
      </c>
      <c r="O429" t="str">
        <f>customer_bikes__3[[#This Row],[PLATE_NUMBER]]</f>
        <v>NULL</v>
      </c>
      <c r="P429" t="str">
        <f>customer_bikes__3[[#This Row],[BILLING_TYPE]]</f>
        <v>monthly</v>
      </c>
      <c r="Q429" t="str">
        <f>customer_bikes__3[[#This Row],[LEASING_PRICE]]</f>
        <v>126</v>
      </c>
      <c r="R429">
        <f>customer_bikes__3[[#This Row],[SOLD_PRICE]]</f>
        <v>0</v>
      </c>
      <c r="S429" t="str">
        <f>customer_bikes__3[[#This Row],[STATUS]]</f>
        <v>OK</v>
      </c>
      <c r="T429" t="str">
        <f>customer_bikes__3[[#This Row],[INSURANCE]]</f>
        <v>Y</v>
      </c>
      <c r="U429">
        <f>customer_bikes__3[[#This Row],[INSURANCE_INDIVIDUAL]]</f>
        <v>0</v>
      </c>
      <c r="V429">
        <f>customer_bikes__3[[#This Row],[INSURANCE_CIVIL_RESPONSIBILITY]]</f>
        <v>0</v>
      </c>
      <c r="W429" t="str">
        <f>customer_bikes__3[[#This Row],[INSURANCE_CIVIL_RESPONSIBILITY_CONTRACT]]</f>
        <v>NULL</v>
      </c>
      <c r="X429">
        <f>customer_bikes__3[[#This Row],[BIKE_PRICE]]</f>
        <v>2411.7600000000002</v>
      </c>
      <c r="Y429" t="str">
        <f>customer_bikes__3[[#This Row],[BIKE_BUYING_DATE]]</f>
        <v>2020-10-01</v>
      </c>
      <c r="Z429">
        <f>customer_bikes__3[[#This Row],[BILLING_GROUP]]</f>
        <v>1</v>
      </c>
      <c r="AA429" t="str">
        <f>customer_bikes__3[[#This Row],[GPS_ID]]</f>
        <v/>
      </c>
      <c r="AB429" t="str">
        <f>customer_bikes__3[[#This Row],[LOCALISATION]]</f>
        <v>NULL</v>
      </c>
      <c r="AC429" t="str">
        <f>customer_bikes__3[[#This Row],[COMMENT_BILLING]]</f>
        <v>NULL</v>
      </c>
      <c r="AD429" t="str">
        <f>customer_bikes__3[[#This Row],[ADDRESS]]</f>
        <v>Rue de Rodeuhaie, 1 , 1348 Louvain la Neuve</v>
      </c>
      <c r="AE429" t="str">
        <f>customer_bikes__3[[#This Row],[DISPLAY_GROUP]]</f>
        <v>1generic</v>
      </c>
      <c r="AG429">
        <f>customer_bikes__3[[#This Row],[TYPE]]</f>
        <v>221</v>
      </c>
      <c r="AH429">
        <f>customer_bikes__3[[#This Row],[ID_1]]</f>
        <v>270</v>
      </c>
      <c r="AI429" s="2">
        <f>customer_bikes__3[[#This Row],[HEU_MAJ]]</f>
        <v>44294.697974537034</v>
      </c>
      <c r="AJ429" s="2">
        <f>customer_bikes__3[[#This Row],[HEU_MAJ]]</f>
        <v>44294.697974537034</v>
      </c>
    </row>
    <row r="430" spans="1:36" x14ac:dyDescent="0.25">
      <c r="A430">
        <f>customer_bikes__3[[#This Row],[ID]]</f>
        <v>53</v>
      </c>
      <c r="B430" t="str">
        <f>customer_bikes__3[[#This Row],[FRAME_NUMBER]]</f>
        <v>Lucie Moutschen</v>
      </c>
      <c r="C430" t="str">
        <f>customer_bikes__3[[#This Row],[SIZE]]</f>
        <v>M</v>
      </c>
      <c r="D430" t="str">
        <f>customer_bikes__3[[#This Row],[COLOR]]</f>
        <v>NULL</v>
      </c>
      <c r="E430" t="str">
        <f>customer_bikes__3[[#This Row],[CONTRACT_TYPE]]</f>
        <v>selling</v>
      </c>
      <c r="F430" t="str">
        <f>customer_bikes__3[[#This Row],[CONTRACT_START]]</f>
        <v>2020-04-01</v>
      </c>
      <c r="G430" t="str">
        <f>customer_bikes__3[[#This Row],[CONTRACT_END]]</f>
        <v>NULL</v>
      </c>
      <c r="H430" t="str">
        <f>customer_bikes__3[[#This Row],[ESTIMATED_DELIVERY_DATE]]</f>
        <v>NULL</v>
      </c>
      <c r="I430" t="str">
        <f>customer_bikes__3[[#This Row],[DELIVERY_DATE]]</f>
        <v>NULL</v>
      </c>
      <c r="J430" t="str">
        <f>customer_bikes__3[[#This Row],[SELLING_DATE]]</f>
        <v>2020-07-12</v>
      </c>
      <c r="K430" t="str">
        <f>customer_bikes__3[[#This Row],[MODEL]]</f>
        <v>Conway ETS 370</v>
      </c>
      <c r="L430" t="str">
        <f>customer_bikes__3[[#This Row],[FRAME_REFERENCE]]</f>
        <v>SW180528591</v>
      </c>
      <c r="M430" t="str">
        <f>customer_bikes__3[[#This Row],[BIKE_KEY_REFERENCE]]</f>
        <v>NULL</v>
      </c>
      <c r="N430" t="str">
        <f>customer_bikes__3[[#This Row],[LOCKER_REFERENCE]]</f>
        <v>NULL</v>
      </c>
      <c r="O430" t="str">
        <f>customer_bikes__3[[#This Row],[PLATE_NUMBER]]</f>
        <v>NULL</v>
      </c>
      <c r="P430" t="str">
        <f>customer_bikes__3[[#This Row],[BILLING_TYPE]]</f>
        <v>paid</v>
      </c>
      <c r="Q430" t="str">
        <f>customer_bikes__3[[#This Row],[LEASING_PRICE]]</f>
        <v>95</v>
      </c>
      <c r="R430">
        <f>customer_bikes__3[[#This Row],[SOLD_PRICE]]</f>
        <v>1611.57</v>
      </c>
      <c r="S430" t="str">
        <f>customer_bikes__3[[#This Row],[STATUS]]</f>
        <v>OK</v>
      </c>
      <c r="T430" t="str">
        <f>customer_bikes__3[[#This Row],[INSURANCE]]</f>
        <v>N</v>
      </c>
      <c r="U430">
        <f>customer_bikes__3[[#This Row],[INSURANCE_INDIVIDUAL]]</f>
        <v>0</v>
      </c>
      <c r="V430">
        <f>customer_bikes__3[[#This Row],[INSURANCE_CIVIL_RESPONSIBILITY]]</f>
        <v>0</v>
      </c>
      <c r="W430" t="str">
        <f>customer_bikes__3[[#This Row],[INSURANCE_CIVIL_RESPONSIBILITY_CONTRACT]]</f>
        <v>NULL</v>
      </c>
      <c r="X430">
        <f>customer_bikes__3[[#This Row],[BIKE_PRICE]]</f>
        <v>1572.96</v>
      </c>
      <c r="Y430" t="str">
        <f>customer_bikes__3[[#This Row],[BIKE_BUYING_DATE]]</f>
        <v>2019-03-17</v>
      </c>
      <c r="Z430">
        <f>customer_bikes__3[[#This Row],[BILLING_GROUP]]</f>
        <v>1</v>
      </c>
      <c r="AA430" t="str">
        <f>customer_bikes__3[[#This Row],[GPS_ID]]</f>
        <v>NULL</v>
      </c>
      <c r="AB430" t="str">
        <f>customer_bikes__3[[#This Row],[LOCALISATION]]</f>
        <v>NULL</v>
      </c>
      <c r="AC430" t="str">
        <f>customer_bikes__3[[#This Row],[COMMENT_BILLING]]</f>
        <v>NULL</v>
      </c>
      <c r="AD430" t="str">
        <f>customer_bikes__3[[#This Row],[ADDRESS]]</f>
        <v>NULL</v>
      </c>
      <c r="AE430" t="str">
        <f>customer_bikes__3[[#This Row],[DISPLAY_GROUP]]</f>
        <v>1generic</v>
      </c>
      <c r="AG430">
        <f>customer_bikes__3[[#This Row],[TYPE]]</f>
        <v>62</v>
      </c>
      <c r="AH430">
        <f>customer_bikes__3[[#This Row],[ID_1]]</f>
        <v>226</v>
      </c>
      <c r="AI430" s="2">
        <f>customer_bikes__3[[#This Row],[HEU_MAJ]]</f>
        <v>44024.595532407409</v>
      </c>
      <c r="AJ430" s="2">
        <f>customer_bikes__3[[#This Row],[HEU_MAJ]]</f>
        <v>44024.595532407409</v>
      </c>
    </row>
    <row r="431" spans="1:36" x14ac:dyDescent="0.25">
      <c r="A431">
        <f>customer_bikes__3[[#This Row],[ID]]</f>
        <v>704</v>
      </c>
      <c r="B431" t="str">
        <f>customer_bikes__3[[#This Row],[FRAME_NUMBER]]</f>
        <v>M3SYSTEMS - 001</v>
      </c>
      <c r="C431" t="str">
        <f>customer_bikes__3[[#This Row],[SIZE]]</f>
        <v>unique</v>
      </c>
      <c r="D431" t="str">
        <f>customer_bikes__3[[#This Row],[COLOR]]</f>
        <v>Anthracite gray</v>
      </c>
      <c r="E431" t="str">
        <f>customer_bikes__3[[#This Row],[CONTRACT_TYPE]]</f>
        <v>selling</v>
      </c>
      <c r="F431" t="str">
        <f>customer_bikes__3[[#This Row],[CONTRACT_START]]</f>
        <v>NULL</v>
      </c>
      <c r="G431" t="str">
        <f>customer_bikes__3[[#This Row],[CONTRACT_END]]</f>
        <v>NULL</v>
      </c>
      <c r="H431" t="str">
        <f>customer_bikes__3[[#This Row],[ESTIMATED_DELIVERY_DATE]]</f>
        <v>2021-11-26</v>
      </c>
      <c r="I431" t="str">
        <f>customer_bikes__3[[#This Row],[DELIVERY_DATE]]</f>
        <v>2021-11-26</v>
      </c>
      <c r="J431" t="str">
        <f>customer_bikes__3[[#This Row],[SELLING_DATE]]</f>
        <v>2021-12-16</v>
      </c>
      <c r="K431" t="str">
        <f>customer_bikes__3[[#This Row],[MODEL]]</f>
        <v>Boost E 10D performance CX</v>
      </c>
      <c r="L431" t="str">
        <f>customer_bikes__3[[#This Row],[FRAME_REFERENCE]]</f>
        <v>WNBC00628</v>
      </c>
      <c r="M431" t="str">
        <f>customer_bikes__3[[#This Row],[BIKE_KEY_REFERENCE]]</f>
        <v>322615</v>
      </c>
      <c r="N431" t="str">
        <f>customer_bikes__3[[#This Row],[LOCKER_REFERENCE]]</f>
        <v>T82 8875</v>
      </c>
      <c r="O431" t="str">
        <f>customer_bikes__3[[#This Row],[PLATE_NUMBER]]</f>
        <v/>
      </c>
      <c r="P431" t="str">
        <f>customer_bikes__3[[#This Row],[BILLING_TYPE]]</f>
        <v>monthly</v>
      </c>
      <c r="Q431" t="str">
        <f>customer_bikes__3[[#This Row],[LEASING_PRICE]]</f>
        <v>0</v>
      </c>
      <c r="R431">
        <f>customer_bikes__3[[#This Row],[SOLD_PRICE]]</f>
        <v>3635.54</v>
      </c>
      <c r="S431" t="str">
        <f>customer_bikes__3[[#This Row],[STATUS]]</f>
        <v>OK</v>
      </c>
      <c r="T431" t="str">
        <f>customer_bikes__3[[#This Row],[INSURANCE]]</f>
        <v>N</v>
      </c>
      <c r="U431">
        <f>customer_bikes__3[[#This Row],[INSURANCE_INDIVIDUAL]]</f>
        <v>0</v>
      </c>
      <c r="V431">
        <f>customer_bikes__3[[#This Row],[INSURANCE_CIVIL_RESPONSIBILITY]]</f>
        <v>0</v>
      </c>
      <c r="W431" t="str">
        <f>customer_bikes__3[[#This Row],[INSURANCE_CIVIL_RESPONSIBILITY_CONTRACT]]</f>
        <v>NULL</v>
      </c>
      <c r="X431">
        <f>customer_bikes__3[[#This Row],[BIKE_PRICE]]</f>
        <v>2655.47</v>
      </c>
      <c r="Y431" t="str">
        <f>customer_bikes__3[[#This Row],[BIKE_BUYING_DATE]]</f>
        <v>2021-10-01</v>
      </c>
      <c r="Z431">
        <f>customer_bikes__3[[#This Row],[BILLING_GROUP]]</f>
        <v>1</v>
      </c>
      <c r="AA431" t="str">
        <f>customer_bikes__3[[#This Row],[GPS_ID]]</f>
        <v/>
      </c>
      <c r="AB431" t="str">
        <f>customer_bikes__3[[#This Row],[LOCALISATION]]</f>
        <v>NULL</v>
      </c>
      <c r="AC431" t="str">
        <f>customer_bikes__3[[#This Row],[COMMENT_BILLING]]</f>
        <v>NULL</v>
      </c>
      <c r="AD431" t="str">
        <f>customer_bikes__3[[#This Row],[ADDRESS]]</f>
        <v>NULL</v>
      </c>
      <c r="AE431" t="str">
        <f>customer_bikes__3[[#This Row],[DISPLAY_GROUP]]</f>
        <v>1generic</v>
      </c>
      <c r="AG431">
        <f>customer_bikes__3[[#This Row],[TYPE]]</f>
        <v>622</v>
      </c>
      <c r="AH431">
        <f>customer_bikes__3[[#This Row],[ID_1]]</f>
        <v>269</v>
      </c>
      <c r="AI431" s="2">
        <f>customer_bikes__3[[#This Row],[HEU_MAJ]]</f>
        <v>44546.569062499999</v>
      </c>
      <c r="AJ431" s="2">
        <f>customer_bikes__3[[#This Row],[HEU_MAJ]]</f>
        <v>44546.569062499999</v>
      </c>
    </row>
    <row r="432" spans="1:36" x14ac:dyDescent="0.25">
      <c r="A432">
        <f>customer_bikes__3[[#This Row],[ID]]</f>
        <v>157</v>
      </c>
      <c r="B432" t="str">
        <f>customer_bikes__3[[#This Row],[FRAME_NUMBER]]</f>
        <v>MC - 001</v>
      </c>
      <c r="C432" t="str">
        <f>customer_bikes__3[[#This Row],[SIZE]]</f>
        <v>M</v>
      </c>
      <c r="D432" t="str">
        <f>customer_bikes__3[[#This Row],[COLOR]]</f>
        <v>NULL</v>
      </c>
      <c r="E432" t="str">
        <f>customer_bikes__3[[#This Row],[CONTRACT_TYPE]]</f>
        <v>selling</v>
      </c>
      <c r="F432" t="str">
        <f>customer_bikes__3[[#This Row],[CONTRACT_START]]</f>
        <v>2020-09-23</v>
      </c>
      <c r="G432" t="str">
        <f>customer_bikes__3[[#This Row],[CONTRACT_END]]</f>
        <v>NULL</v>
      </c>
      <c r="H432" t="str">
        <f>customer_bikes__3[[#This Row],[ESTIMATED_DELIVERY_DATE]]</f>
        <v>NULL</v>
      </c>
      <c r="I432" t="str">
        <f>customer_bikes__3[[#This Row],[DELIVERY_DATE]]</f>
        <v>2020-06-05</v>
      </c>
      <c r="J432" t="str">
        <f>customer_bikes__3[[#This Row],[SELLING_DATE]]</f>
        <v>2020-09-23</v>
      </c>
      <c r="K432" t="str">
        <f>customer_bikes__3[[#This Row],[MODEL]]</f>
        <v>Cairon C 627</v>
      </c>
      <c r="L432" t="str">
        <f>customer_bikes__3[[#This Row],[FRAME_REFERENCE]]</f>
        <v>20CAC627100510</v>
      </c>
      <c r="M432" t="str">
        <f>customer_bikes__3[[#This Row],[BIKE_KEY_REFERENCE]]</f>
        <v>NULL</v>
      </c>
      <c r="N432" t="str">
        <f>customer_bikes__3[[#This Row],[LOCKER_REFERENCE]]</f>
        <v>NULL</v>
      </c>
      <c r="O432" t="str">
        <f>customer_bikes__3[[#This Row],[PLATE_NUMBER]]</f>
        <v>NULL</v>
      </c>
      <c r="P432" t="str">
        <f>customer_bikes__3[[#This Row],[BILLING_TYPE]]</f>
        <v>paid</v>
      </c>
      <c r="Q432" t="str">
        <f>customer_bikes__3[[#This Row],[LEASING_PRICE]]</f>
        <v>NULL</v>
      </c>
      <c r="R432">
        <f>customer_bikes__3[[#This Row],[SOLD_PRICE]]</f>
        <v>2644.62</v>
      </c>
      <c r="S432" t="str">
        <f>customer_bikes__3[[#This Row],[STATUS]]</f>
        <v>OK</v>
      </c>
      <c r="T432" t="str">
        <f>customer_bikes__3[[#This Row],[INSURANCE]]</f>
        <v>N</v>
      </c>
      <c r="U432">
        <f>customer_bikes__3[[#This Row],[INSURANCE_INDIVIDUAL]]</f>
        <v>0</v>
      </c>
      <c r="V432">
        <f>customer_bikes__3[[#This Row],[INSURANCE_CIVIL_RESPONSIBILITY]]</f>
        <v>0</v>
      </c>
      <c r="W432" t="str">
        <f>customer_bikes__3[[#This Row],[INSURANCE_CIVIL_RESPONSIBILITY_CONTRACT]]</f>
        <v>NULL</v>
      </c>
      <c r="X432">
        <f>customer_bikes__3[[#This Row],[BIKE_PRICE]]</f>
        <v>1852</v>
      </c>
      <c r="Y432" t="str">
        <f>customer_bikes__3[[#This Row],[BIKE_BUYING_DATE]]</f>
        <v>2020-10-08</v>
      </c>
      <c r="Z432">
        <f>customer_bikes__3[[#This Row],[BILLING_GROUP]]</f>
        <v>1</v>
      </c>
      <c r="AA432" t="str">
        <f>customer_bikes__3[[#This Row],[GPS_ID]]</f>
        <v>NULL</v>
      </c>
      <c r="AB432" t="str">
        <f>customer_bikes__3[[#This Row],[LOCALISATION]]</f>
        <v>NULL</v>
      </c>
      <c r="AC432" t="str">
        <f>customer_bikes__3[[#This Row],[COMMENT_BILLING]]</f>
        <v>NULL</v>
      </c>
      <c r="AD432" t="str">
        <f>customer_bikes__3[[#This Row],[ADDRESS]]</f>
        <v>NULL</v>
      </c>
      <c r="AE432" t="str">
        <f>customer_bikes__3[[#This Row],[DISPLAY_GROUP]]</f>
        <v>1generic</v>
      </c>
      <c r="AG432">
        <f>customer_bikes__3[[#This Row],[TYPE]]</f>
        <v>83</v>
      </c>
      <c r="AH432">
        <f>customer_bikes__3[[#This Row],[ID_1]]</f>
        <v>244</v>
      </c>
      <c r="AI432" s="2">
        <f>customer_bikes__3[[#This Row],[HEU_MAJ]]</f>
        <v>44097.842499999999</v>
      </c>
      <c r="AJ432" s="2">
        <f>customer_bikes__3[[#This Row],[HEU_MAJ]]</f>
        <v>44097.842499999999</v>
      </c>
    </row>
    <row r="433" spans="1:36" x14ac:dyDescent="0.25">
      <c r="A433">
        <f>customer_bikes__3[[#This Row],[ID]]</f>
        <v>310</v>
      </c>
      <c r="B433" t="str">
        <f>customer_bikes__3[[#This Row],[FRAME_NUMBER]]</f>
        <v>MC-001</v>
      </c>
      <c r="C433" t="str">
        <f>customer_bikes__3[[#This Row],[SIZE]]</f>
        <v>M</v>
      </c>
      <c r="D433" t="str">
        <f>customer_bikes__3[[#This Row],[COLOR]]</f>
        <v>Rouge mat/ foncé</v>
      </c>
      <c r="E433" t="str">
        <f>customer_bikes__3[[#This Row],[CONTRACT_TYPE]]</f>
        <v>selling</v>
      </c>
      <c r="F433" t="str">
        <f>customer_bikes__3[[#This Row],[CONTRACT_START]]</f>
        <v>2021-03-31</v>
      </c>
      <c r="G433" t="str">
        <f>customer_bikes__3[[#This Row],[CONTRACT_END]]</f>
        <v>NULL</v>
      </c>
      <c r="H433" t="str">
        <f>customer_bikes__3[[#This Row],[ESTIMATED_DELIVERY_DATE]]</f>
        <v>NULL</v>
      </c>
      <c r="I433" t="str">
        <f>customer_bikes__3[[#This Row],[DELIVERY_DATE]]</f>
        <v>0000-00-00</v>
      </c>
      <c r="J433" t="str">
        <f>customer_bikes__3[[#This Row],[SELLING_DATE]]</f>
        <v>2021-03-31</v>
      </c>
      <c r="K433" t="str">
        <f>customer_bikes__3[[#This Row],[MODEL]]</f>
        <v>Tanana Dry  6</v>
      </c>
      <c r="L433" t="str">
        <f>customer_bikes__3[[#This Row],[FRAME_REFERENCE]]</f>
        <v>SW19F00153B24752</v>
      </c>
      <c r="M433" t="str">
        <f>customer_bikes__3[[#This Row],[BIKE_KEY_REFERENCE]]</f>
        <v>NULL</v>
      </c>
      <c r="N433" t="str">
        <f>customer_bikes__3[[#This Row],[LOCKER_REFERENCE]]</f>
        <v>NULL</v>
      </c>
      <c r="O433" t="str">
        <f>customer_bikes__3[[#This Row],[PLATE_NUMBER]]</f>
        <v>NULL</v>
      </c>
      <c r="P433" t="str">
        <f>customer_bikes__3[[#This Row],[BILLING_TYPE]]</f>
        <v>paid</v>
      </c>
      <c r="Q433" t="str">
        <f>customer_bikes__3[[#This Row],[LEASING_PRICE]]</f>
        <v>NULL</v>
      </c>
      <c r="R433">
        <f>customer_bikes__3[[#This Row],[SOLD_PRICE]]</f>
        <v>2148.7199999999998</v>
      </c>
      <c r="S433" t="str">
        <f>customer_bikes__3[[#This Row],[STATUS]]</f>
        <v>OK</v>
      </c>
      <c r="T433" t="str">
        <f>customer_bikes__3[[#This Row],[INSURANCE]]</f>
        <v>N</v>
      </c>
      <c r="U433">
        <f>customer_bikes__3[[#This Row],[INSURANCE_INDIVIDUAL]]</f>
        <v>0</v>
      </c>
      <c r="V433">
        <f>customer_bikes__3[[#This Row],[INSURANCE_CIVIL_RESPONSIBILITY]]</f>
        <v>0</v>
      </c>
      <c r="W433" t="str">
        <f>customer_bikes__3[[#This Row],[INSURANCE_CIVIL_RESPONSIBILITY_CONTRACT]]</f>
        <v>NULL</v>
      </c>
      <c r="X433">
        <f>customer_bikes__3[[#This Row],[BIKE_PRICE]]</f>
        <v>1560.6</v>
      </c>
      <c r="Y433" t="str">
        <f>customer_bikes__3[[#This Row],[BIKE_BUYING_DATE]]</f>
        <v>2020-06-19</v>
      </c>
      <c r="Z433">
        <f>customer_bikes__3[[#This Row],[BILLING_GROUP]]</f>
        <v>1</v>
      </c>
      <c r="AA433" t="str">
        <f>customer_bikes__3[[#This Row],[GPS_ID]]</f>
        <v>NULL</v>
      </c>
      <c r="AB433" t="str">
        <f>customer_bikes__3[[#This Row],[LOCALISATION]]</f>
        <v>NULL</v>
      </c>
      <c r="AC433" t="str">
        <f>customer_bikes__3[[#This Row],[COMMENT_BILLING]]</f>
        <v>NULL</v>
      </c>
      <c r="AD433" t="str">
        <f>customer_bikes__3[[#This Row],[ADDRESS]]</f>
        <v>NULL</v>
      </c>
      <c r="AE433" t="str">
        <f>customer_bikes__3[[#This Row],[DISPLAY_GROUP]]</f>
        <v>1generic</v>
      </c>
      <c r="AG433">
        <f>customer_bikes__3[[#This Row],[TYPE]]</f>
        <v>193</v>
      </c>
      <c r="AH433">
        <f>customer_bikes__3[[#This Row],[ID_1]]</f>
        <v>351</v>
      </c>
      <c r="AI433" s="2">
        <f>customer_bikes__3[[#This Row],[HEU_MAJ]]</f>
        <v>44286.448761574073</v>
      </c>
      <c r="AJ433" s="2">
        <f>customer_bikes__3[[#This Row],[HEU_MAJ]]</f>
        <v>44286.448761574073</v>
      </c>
    </row>
    <row r="434" spans="1:36" x14ac:dyDescent="0.25">
      <c r="A434">
        <f>customer_bikes__3[[#This Row],[ID]]</f>
        <v>389</v>
      </c>
      <c r="B434" t="str">
        <f>customer_bikes__3[[#This Row],[FRAME_NUMBER]]</f>
        <v>MD-001</v>
      </c>
      <c r="C434" t="str">
        <f>customer_bikes__3[[#This Row],[SIZE]]</f>
        <v>unique</v>
      </c>
      <c r="D434" t="str">
        <f>customer_bikes__3[[#This Row],[COLOR]]</f>
        <v>Bleu</v>
      </c>
      <c r="E434" t="str">
        <f>customer_bikes__3[[#This Row],[CONTRACT_TYPE]]</f>
        <v>selling</v>
      </c>
      <c r="F434" t="str">
        <f>customer_bikes__3[[#This Row],[CONTRACT_START]]</f>
        <v>NULL</v>
      </c>
      <c r="G434" t="str">
        <f>customer_bikes__3[[#This Row],[CONTRACT_END]]</f>
        <v>NULL</v>
      </c>
      <c r="H434" t="str">
        <f>customer_bikes__3[[#This Row],[ESTIMATED_DELIVERY_DATE]]</f>
        <v>NULL</v>
      </c>
      <c r="I434" t="str">
        <f>customer_bikes__3[[#This Row],[DELIVERY_DATE]]</f>
        <v>NULL</v>
      </c>
      <c r="J434" t="str">
        <f>customer_bikes__3[[#This Row],[SELLING_DATE]]</f>
        <v>2021-04-11</v>
      </c>
      <c r="K434" t="str">
        <f>customer_bikes__3[[#This Row],[MODEL]]</f>
        <v>E folding 7,2</v>
      </c>
      <c r="L434" t="str">
        <f>customer_bikes__3[[#This Row],[FRAME_REFERENCE]]</f>
        <v>205924043</v>
      </c>
      <c r="M434" t="str">
        <f>customer_bikes__3[[#This Row],[BIKE_KEY_REFERENCE]]</f>
        <v>NULL</v>
      </c>
      <c r="N434" t="str">
        <f>customer_bikes__3[[#This Row],[LOCKER_REFERENCE]]</f>
        <v>contec</v>
      </c>
      <c r="O434" t="str">
        <f>customer_bikes__3[[#This Row],[PLATE_NUMBER]]</f>
        <v>NULL</v>
      </c>
      <c r="P434" t="str">
        <f>customer_bikes__3[[#This Row],[BILLING_TYPE]]</f>
        <v>paid</v>
      </c>
      <c r="Q434" t="str">
        <f>customer_bikes__3[[#This Row],[LEASING_PRICE]]</f>
        <v>NULL</v>
      </c>
      <c r="R434">
        <f>customer_bikes__3[[#This Row],[SOLD_PRICE]]</f>
        <v>2479</v>
      </c>
      <c r="S434" t="str">
        <f>customer_bikes__3[[#This Row],[STATUS]]</f>
        <v>OK</v>
      </c>
      <c r="T434" t="str">
        <f>customer_bikes__3[[#This Row],[INSURANCE]]</f>
        <v>N</v>
      </c>
      <c r="U434">
        <f>customer_bikes__3[[#This Row],[INSURANCE_INDIVIDUAL]]</f>
        <v>0</v>
      </c>
      <c r="V434">
        <f>customer_bikes__3[[#This Row],[INSURANCE_CIVIL_RESPONSIBILITY]]</f>
        <v>0</v>
      </c>
      <c r="W434" t="str">
        <f>customer_bikes__3[[#This Row],[INSURANCE_CIVIL_RESPONSIBILITY_CONTRACT]]</f>
        <v>NULL</v>
      </c>
      <c r="X434">
        <f>customer_bikes__3[[#This Row],[BIKE_PRICE]]</f>
        <v>1712</v>
      </c>
      <c r="Y434" t="str">
        <f>customer_bikes__3[[#This Row],[BIKE_BUYING_DATE]]</f>
        <v>2020-10-20</v>
      </c>
      <c r="Z434">
        <f>customer_bikes__3[[#This Row],[BILLING_GROUP]]</f>
        <v>1</v>
      </c>
      <c r="AA434" t="str">
        <f>customer_bikes__3[[#This Row],[GPS_ID]]</f>
        <v>NULL</v>
      </c>
      <c r="AB434" t="str">
        <f>customer_bikes__3[[#This Row],[LOCALISATION]]</f>
        <v>NULL</v>
      </c>
      <c r="AC434" t="str">
        <f>customer_bikes__3[[#This Row],[COMMENT_BILLING]]</f>
        <v>NULL</v>
      </c>
      <c r="AD434" t="str">
        <f>customer_bikes__3[[#This Row],[ADDRESS]]</f>
        <v>NULL</v>
      </c>
      <c r="AE434" t="str">
        <f>customer_bikes__3[[#This Row],[DISPLAY_GROUP]]</f>
        <v>1generic</v>
      </c>
      <c r="AG434">
        <f>customer_bikes__3[[#This Row],[TYPE]]</f>
        <v>224</v>
      </c>
      <c r="AH434">
        <f>customer_bikes__3[[#This Row],[ID_1]]</f>
        <v>338</v>
      </c>
      <c r="AI434" s="2">
        <f>customer_bikes__3[[#This Row],[HEU_MAJ]]</f>
        <v>44297.640335648146</v>
      </c>
      <c r="AJ434" s="2">
        <f>customer_bikes__3[[#This Row],[HEU_MAJ]]</f>
        <v>44297.640335648146</v>
      </c>
    </row>
    <row r="435" spans="1:36" x14ac:dyDescent="0.25">
      <c r="A435">
        <f>customer_bikes__3[[#This Row],[ID]]</f>
        <v>318</v>
      </c>
      <c r="B435" t="str">
        <f>customer_bikes__3[[#This Row],[FRAME_NUMBER]]</f>
        <v>MEC-001</v>
      </c>
      <c r="C435" t="str">
        <f>customer_bikes__3[[#This Row],[SIZE]]</f>
        <v>L</v>
      </c>
      <c r="D435" t="str">
        <f>customer_bikes__3[[#This Row],[COLOR]]</f>
        <v>Noir Mat/ Anthracite</v>
      </c>
      <c r="E435" t="str">
        <f>customer_bikes__3[[#This Row],[CONTRACT_TYPE]]</f>
        <v>leasing</v>
      </c>
      <c r="F435" t="str">
        <f>customer_bikes__3[[#This Row],[CONTRACT_START]]</f>
        <v>2021-04-16</v>
      </c>
      <c r="G435" t="str">
        <f>customer_bikes__3[[#This Row],[CONTRACT_END]]</f>
        <v>2024-04-16</v>
      </c>
      <c r="H435" t="str">
        <f>customer_bikes__3[[#This Row],[ESTIMATED_DELIVERY_DATE]]</f>
        <v>NULL</v>
      </c>
      <c r="I435" t="str">
        <f>customer_bikes__3[[#This Row],[DELIVERY_DATE]]</f>
        <v>2021-04-16</v>
      </c>
      <c r="J435" t="str">
        <f>customer_bikes__3[[#This Row],[SELLING_DATE]]</f>
        <v>NULL</v>
      </c>
      <c r="K435" t="str">
        <f>customer_bikes__3[[#This Row],[MODEL]]</f>
        <v>Victoria eAdventure 8,8</v>
      </c>
      <c r="L435" t="str">
        <f>customer_bikes__3[[#This Row],[FRAME_REFERENCE]]</f>
        <v>-</v>
      </c>
      <c r="M435" t="str">
        <f>customer_bikes__3[[#This Row],[BIKE_KEY_REFERENCE]]</f>
        <v>NULL</v>
      </c>
      <c r="N435" t="str">
        <f>customer_bikes__3[[#This Row],[LOCKER_REFERENCE]]</f>
        <v/>
      </c>
      <c r="O435" t="str">
        <f>customer_bikes__3[[#This Row],[PLATE_NUMBER]]</f>
        <v>NULL</v>
      </c>
      <c r="P435" t="str">
        <f>customer_bikes__3[[#This Row],[BILLING_TYPE]]</f>
        <v>monthly</v>
      </c>
      <c r="Q435" t="str">
        <f>customer_bikes__3[[#This Row],[LEASING_PRICE]]</f>
        <v>109</v>
      </c>
      <c r="R435">
        <f>customer_bikes__3[[#This Row],[SOLD_PRICE]]</f>
        <v>0</v>
      </c>
      <c r="S435" t="str">
        <f>customer_bikes__3[[#This Row],[STATUS]]</f>
        <v>OK</v>
      </c>
      <c r="T435" t="str">
        <f>customer_bikes__3[[#This Row],[INSURANCE]]</f>
        <v>Y</v>
      </c>
      <c r="U435">
        <f>customer_bikes__3[[#This Row],[INSURANCE_INDIVIDUAL]]</f>
        <v>0</v>
      </c>
      <c r="V435">
        <f>customer_bikes__3[[#This Row],[INSURANCE_CIVIL_RESPONSIBILITY]]</f>
        <v>0</v>
      </c>
      <c r="W435" t="str">
        <f>customer_bikes__3[[#This Row],[INSURANCE_CIVIL_RESPONSIBILITY_CONTRACT]]</f>
        <v>NULL</v>
      </c>
      <c r="X435">
        <f>customer_bikes__3[[#This Row],[BIKE_PRICE]]</f>
        <v>1734.96</v>
      </c>
      <c r="Y435" t="str">
        <f>customer_bikes__3[[#This Row],[BIKE_BUYING_DATE]]</f>
        <v>2020-06-19</v>
      </c>
      <c r="Z435">
        <f>customer_bikes__3[[#This Row],[BILLING_GROUP]]</f>
        <v>1</v>
      </c>
      <c r="AA435" t="str">
        <f>customer_bikes__3[[#This Row],[GPS_ID]]</f>
        <v/>
      </c>
      <c r="AB435" t="str">
        <f>customer_bikes__3[[#This Row],[LOCALISATION]]</f>
        <v>NULL</v>
      </c>
      <c r="AC435" t="str">
        <f>customer_bikes__3[[#This Row],[COMMENT_BILLING]]</f>
        <v>NULL</v>
      </c>
      <c r="AD435" t="str">
        <f>customer_bikes__3[[#This Row],[ADDRESS]]</f>
        <v>NULL</v>
      </c>
      <c r="AE435" t="str">
        <f>customer_bikes__3[[#This Row],[DISPLAY_GROUP]]</f>
        <v>1generic</v>
      </c>
      <c r="AG435">
        <f>customer_bikes__3[[#This Row],[TYPE]]</f>
        <v>160</v>
      </c>
      <c r="AH435">
        <f>customer_bikes__3[[#This Row],[ID_1]]</f>
        <v>271</v>
      </c>
      <c r="AI435" s="2">
        <f>customer_bikes__3[[#This Row],[HEU_MAJ]]</f>
        <v>44312.607523148145</v>
      </c>
      <c r="AJ435" s="2">
        <f>customer_bikes__3[[#This Row],[HEU_MAJ]]</f>
        <v>44312.607523148145</v>
      </c>
    </row>
    <row r="436" spans="1:36" x14ac:dyDescent="0.25">
      <c r="A436">
        <f>customer_bikes__3[[#This Row],[ID]]</f>
        <v>289</v>
      </c>
      <c r="B436" t="str">
        <f>customer_bikes__3[[#This Row],[FRAME_NUMBER]]</f>
        <v>MP-001</v>
      </c>
      <c r="C436" t="str">
        <f>customer_bikes__3[[#This Row],[SIZE]]</f>
        <v>M</v>
      </c>
      <c r="D436" t="str">
        <f>customer_bikes__3[[#This Row],[COLOR]]</f>
        <v>NULL</v>
      </c>
      <c r="E436" t="str">
        <f>customer_bikes__3[[#This Row],[CONTRACT_TYPE]]</f>
        <v>selling</v>
      </c>
      <c r="F436" t="str">
        <f>customer_bikes__3[[#This Row],[CONTRACT_START]]</f>
        <v>2020-08-21</v>
      </c>
      <c r="G436" t="str">
        <f>customer_bikes__3[[#This Row],[CONTRACT_END]]</f>
        <v>2021-08-21</v>
      </c>
      <c r="H436" t="str">
        <f>customer_bikes__3[[#This Row],[ESTIMATED_DELIVERY_DATE]]</f>
        <v>2020-07-20</v>
      </c>
      <c r="I436" t="str">
        <f>customer_bikes__3[[#This Row],[DELIVERY_DATE]]</f>
        <v>2020-07-20</v>
      </c>
      <c r="J436" t="str">
        <f>customer_bikes__3[[#This Row],[SELLING_DATE]]</f>
        <v>2020-08-31</v>
      </c>
      <c r="K436" t="str">
        <f>customer_bikes__3[[#This Row],[MODEL]]</f>
        <v>Cairon T 200 SE 500</v>
      </c>
      <c r="L436" t="str">
        <f>customer_bikes__3[[#This Row],[FRAME_REFERENCE]]</f>
        <v>20CAT200WM10456</v>
      </c>
      <c r="M436" t="str">
        <f>customer_bikes__3[[#This Row],[BIKE_KEY_REFERENCE]]</f>
        <v>NULL</v>
      </c>
      <c r="N436" t="str">
        <f>customer_bikes__3[[#This Row],[LOCKER_REFERENCE]]</f>
        <v>-</v>
      </c>
      <c r="O436" t="str">
        <f>customer_bikes__3[[#This Row],[PLATE_NUMBER]]</f>
        <v>NULL</v>
      </c>
      <c r="P436" t="str">
        <f>customer_bikes__3[[#This Row],[BILLING_TYPE]]</f>
        <v>paid</v>
      </c>
      <c r="Q436" t="str">
        <f>customer_bikes__3[[#This Row],[LEASING_PRICE]]</f>
        <v>NULL</v>
      </c>
      <c r="R436">
        <f>customer_bikes__3[[#This Row],[SOLD_PRICE]]</f>
        <v>1983.47</v>
      </c>
      <c r="S436" t="str">
        <f>customer_bikes__3[[#This Row],[STATUS]]</f>
        <v>OK</v>
      </c>
      <c r="T436" t="str">
        <f>customer_bikes__3[[#This Row],[INSURANCE]]</f>
        <v>Y</v>
      </c>
      <c r="U436">
        <f>customer_bikes__3[[#This Row],[INSURANCE_INDIVIDUAL]]</f>
        <v>0</v>
      </c>
      <c r="V436">
        <f>customer_bikes__3[[#This Row],[INSURANCE_CIVIL_RESPONSIBILITY]]</f>
        <v>0</v>
      </c>
      <c r="W436" t="str">
        <f>customer_bikes__3[[#This Row],[INSURANCE_CIVIL_RESPONSIBILITY_CONTRACT]]</f>
        <v>NULL</v>
      </c>
      <c r="X436">
        <f>customer_bikes__3[[#This Row],[BIKE_PRICE]]</f>
        <v>1470.95</v>
      </c>
      <c r="Y436" t="str">
        <f>customer_bikes__3[[#This Row],[BIKE_BUYING_DATE]]</f>
        <v>2019-10-08</v>
      </c>
      <c r="Z436">
        <f>customer_bikes__3[[#This Row],[BILLING_GROUP]]</f>
        <v>1</v>
      </c>
      <c r="AA436" t="str">
        <f>customer_bikes__3[[#This Row],[GPS_ID]]</f>
        <v>NULL</v>
      </c>
      <c r="AB436" t="str">
        <f>customer_bikes__3[[#This Row],[LOCALISATION]]</f>
        <v>NULL</v>
      </c>
      <c r="AC436" t="str">
        <f>customer_bikes__3[[#This Row],[COMMENT_BILLING]]</f>
        <v>NULL</v>
      </c>
      <c r="AD436" t="str">
        <f>customer_bikes__3[[#This Row],[ADDRESS]]</f>
        <v>NULL</v>
      </c>
      <c r="AE436" t="str">
        <f>customer_bikes__3[[#This Row],[DISPLAY_GROUP]]</f>
        <v>1generic</v>
      </c>
      <c r="AG436">
        <f>customer_bikes__3[[#This Row],[TYPE]]</f>
        <v>63</v>
      </c>
      <c r="AH436">
        <f>customer_bikes__3[[#This Row],[ID_1]]</f>
        <v>235</v>
      </c>
      <c r="AI436" s="2">
        <f>customer_bikes__3[[#This Row],[HEU_MAJ]]</f>
        <v>44074.637291666666</v>
      </c>
      <c r="AJ436" s="2">
        <f>customer_bikes__3[[#This Row],[HEU_MAJ]]</f>
        <v>44074.637291666666</v>
      </c>
    </row>
    <row r="437" spans="1:36" x14ac:dyDescent="0.25">
      <c r="A437">
        <f>customer_bikes__3[[#This Row],[ID]]</f>
        <v>300</v>
      </c>
      <c r="B437" t="str">
        <f>customer_bikes__3[[#This Row],[FRAME_NUMBER]]</f>
        <v>MR-001</v>
      </c>
      <c r="C437" t="str">
        <f>customer_bikes__3[[#This Row],[SIZE]]</f>
        <v>unique</v>
      </c>
      <c r="D437" t="str">
        <f>customer_bikes__3[[#This Row],[COLOR]]</f>
        <v>Gris Anthracite</v>
      </c>
      <c r="E437" t="str">
        <f>customer_bikes__3[[#This Row],[CONTRACT_TYPE]]</f>
        <v>selling</v>
      </c>
      <c r="F437" t="str">
        <f>customer_bikes__3[[#This Row],[CONTRACT_START]]</f>
        <v>2020-09-08</v>
      </c>
      <c r="G437" t="str">
        <f>customer_bikes__3[[#This Row],[CONTRACT_END]]</f>
        <v>2021-09-08</v>
      </c>
      <c r="H437" t="str">
        <f>customer_bikes__3[[#This Row],[ESTIMATED_DELIVERY_DATE]]</f>
        <v>2020-07-13</v>
      </c>
      <c r="I437" t="str">
        <f>customer_bikes__3[[#This Row],[DELIVERY_DATE]]</f>
        <v>NULL</v>
      </c>
      <c r="J437" t="str">
        <f>customer_bikes__3[[#This Row],[SELLING_DATE]]</f>
        <v>2020-09-08</v>
      </c>
      <c r="K437" t="str">
        <f>customer_bikes__3[[#This Row],[MODEL]]</f>
        <v>Benno Boost E 500Wh</v>
      </c>
      <c r="L437" t="str">
        <f>customer_bikes__3[[#This Row],[FRAME_REFERENCE]]</f>
        <v>AA0619WN9C00122</v>
      </c>
      <c r="M437" t="str">
        <f>customer_bikes__3[[#This Row],[BIKE_KEY_REFERENCE]]</f>
        <v>NULL</v>
      </c>
      <c r="N437" t="str">
        <f>customer_bikes__3[[#This Row],[LOCKER_REFERENCE]]</f>
        <v>146235</v>
      </c>
      <c r="O437" t="str">
        <f>customer_bikes__3[[#This Row],[PLATE_NUMBER]]</f>
        <v>NULL</v>
      </c>
      <c r="P437" t="str">
        <f>customer_bikes__3[[#This Row],[BILLING_TYPE]]</f>
        <v>paid</v>
      </c>
      <c r="Q437" t="str">
        <f>customer_bikes__3[[#This Row],[LEASING_PRICE]]</f>
        <v>NULL</v>
      </c>
      <c r="R437">
        <f>customer_bikes__3[[#This Row],[SOLD_PRICE]]</f>
        <v>2644.63</v>
      </c>
      <c r="S437" t="str">
        <f>customer_bikes__3[[#This Row],[STATUS]]</f>
        <v>OK</v>
      </c>
      <c r="T437" t="str">
        <f>customer_bikes__3[[#This Row],[INSURANCE]]</f>
        <v>Y</v>
      </c>
      <c r="U437">
        <f>customer_bikes__3[[#This Row],[INSURANCE_INDIVIDUAL]]</f>
        <v>0</v>
      </c>
      <c r="V437">
        <f>customer_bikes__3[[#This Row],[INSURANCE_CIVIL_RESPONSIBILITY]]</f>
        <v>0</v>
      </c>
      <c r="W437" t="str">
        <f>customer_bikes__3[[#This Row],[INSURANCE_CIVIL_RESPONSIBILITY_CONTRACT]]</f>
        <v>NULL</v>
      </c>
      <c r="X437">
        <f>customer_bikes__3[[#This Row],[BIKE_PRICE]]</f>
        <v>1919.95</v>
      </c>
      <c r="Y437" t="str">
        <f>customer_bikes__3[[#This Row],[BIKE_BUYING_DATE]]</f>
        <v>2020-06-19</v>
      </c>
      <c r="Z437">
        <f>customer_bikes__3[[#This Row],[BILLING_GROUP]]</f>
        <v>1</v>
      </c>
      <c r="AA437" t="str">
        <f>customer_bikes__3[[#This Row],[GPS_ID]]</f>
        <v>NULL</v>
      </c>
      <c r="AB437" t="str">
        <f>customer_bikes__3[[#This Row],[LOCALISATION]]</f>
        <v>NULL</v>
      </c>
      <c r="AC437" t="str">
        <f>customer_bikes__3[[#This Row],[COMMENT_BILLING]]</f>
        <v>NULL</v>
      </c>
      <c r="AD437" t="str">
        <f>customer_bikes__3[[#This Row],[ADDRESS]]</f>
        <v>NULL</v>
      </c>
      <c r="AE437" t="str">
        <f>customer_bikes__3[[#This Row],[DISPLAY_GROUP]]</f>
        <v>1generic</v>
      </c>
      <c r="AG437">
        <f>customer_bikes__3[[#This Row],[TYPE]]</f>
        <v>137</v>
      </c>
      <c r="AH437">
        <f>customer_bikes__3[[#This Row],[ID_1]]</f>
        <v>240</v>
      </c>
      <c r="AI437" s="2">
        <f>customer_bikes__3[[#This Row],[HEU_MAJ]]</f>
        <v>44082.409930555557</v>
      </c>
      <c r="AJ437" s="2">
        <f>customer_bikes__3[[#This Row],[HEU_MAJ]]</f>
        <v>44082.409930555557</v>
      </c>
    </row>
    <row r="438" spans="1:36" x14ac:dyDescent="0.25">
      <c r="A438">
        <f>customer_bikes__3[[#This Row],[ID]]</f>
        <v>290</v>
      </c>
      <c r="B438" t="str">
        <f>customer_bikes__3[[#This Row],[FRAME_NUMBER]]</f>
        <v>MW-001</v>
      </c>
      <c r="C438" t="str">
        <f>customer_bikes__3[[#This Row],[SIZE]]</f>
        <v>M</v>
      </c>
      <c r="D438" t="str">
        <f>customer_bikes__3[[#This Row],[COLOR]]</f>
        <v/>
      </c>
      <c r="E438" t="str">
        <f>customer_bikes__3[[#This Row],[CONTRACT_TYPE]]</f>
        <v>selling</v>
      </c>
      <c r="F438" t="str">
        <f>customer_bikes__3[[#This Row],[CONTRACT_START]]</f>
        <v>2020-08-31</v>
      </c>
      <c r="G438" t="str">
        <f>customer_bikes__3[[#This Row],[CONTRACT_END]]</f>
        <v>2021-08-21</v>
      </c>
      <c r="H438" t="str">
        <f>customer_bikes__3[[#This Row],[ESTIMATED_DELIVERY_DATE]]</f>
        <v>2020-07-20</v>
      </c>
      <c r="I438" t="str">
        <f>customer_bikes__3[[#This Row],[DELIVERY_DATE]]</f>
        <v>2020-07-20</v>
      </c>
      <c r="J438" t="str">
        <f>customer_bikes__3[[#This Row],[SELLING_DATE]]</f>
        <v>2020-08-31</v>
      </c>
      <c r="K438" t="str">
        <f>customer_bikes__3[[#This Row],[MODEL]]</f>
        <v>Cairon T 200 SE 500</v>
      </c>
      <c r="L438" t="str">
        <f>customer_bikes__3[[#This Row],[FRAME_REFERENCE]]</f>
        <v>20cat200wm10432</v>
      </c>
      <c r="M438" t="str">
        <f>customer_bikes__3[[#This Row],[BIKE_KEY_REFERENCE]]</f>
        <v/>
      </c>
      <c r="N438" t="str">
        <f>customer_bikes__3[[#This Row],[LOCKER_REFERENCE]]</f>
        <v>-</v>
      </c>
      <c r="O438" t="str">
        <f>customer_bikes__3[[#This Row],[PLATE_NUMBER]]</f>
        <v/>
      </c>
      <c r="P438" t="str">
        <f>customer_bikes__3[[#This Row],[BILLING_TYPE]]</f>
        <v>paid</v>
      </c>
      <c r="Q438" t="str">
        <f>customer_bikes__3[[#This Row],[LEASING_PRICE]]</f>
        <v>0</v>
      </c>
      <c r="R438">
        <f>customer_bikes__3[[#This Row],[SOLD_PRICE]]</f>
        <v>1983.47</v>
      </c>
      <c r="S438" t="str">
        <f>customer_bikes__3[[#This Row],[STATUS]]</f>
        <v>OK</v>
      </c>
      <c r="T438" t="str">
        <f>customer_bikes__3[[#This Row],[INSURANCE]]</f>
        <v>N</v>
      </c>
      <c r="U438">
        <f>customer_bikes__3[[#This Row],[INSURANCE_INDIVIDUAL]]</f>
        <v>0</v>
      </c>
      <c r="V438">
        <f>customer_bikes__3[[#This Row],[INSURANCE_CIVIL_RESPONSIBILITY]]</f>
        <v>0</v>
      </c>
      <c r="W438" t="str">
        <f>customer_bikes__3[[#This Row],[INSURANCE_CIVIL_RESPONSIBILITY_CONTRACT]]</f>
        <v>NULL</v>
      </c>
      <c r="X438">
        <f>customer_bikes__3[[#This Row],[BIKE_PRICE]]</f>
        <v>1470.95</v>
      </c>
      <c r="Y438" t="str">
        <f>customer_bikes__3[[#This Row],[BIKE_BUYING_DATE]]</f>
        <v>2019-10-08</v>
      </c>
      <c r="Z438">
        <f>customer_bikes__3[[#This Row],[BILLING_GROUP]]</f>
        <v>1</v>
      </c>
      <c r="AA438" t="str">
        <f>customer_bikes__3[[#This Row],[GPS_ID]]</f>
        <v/>
      </c>
      <c r="AB438" t="str">
        <f>customer_bikes__3[[#This Row],[LOCALISATION]]</f>
        <v>NULL</v>
      </c>
      <c r="AC438" t="str">
        <f>customer_bikes__3[[#This Row],[COMMENT_BILLING]]</f>
        <v>NULL</v>
      </c>
      <c r="AD438" t="str">
        <f>customer_bikes__3[[#This Row],[ADDRESS]]</f>
        <v>NULL</v>
      </c>
      <c r="AE438" t="str">
        <f>customer_bikes__3[[#This Row],[DISPLAY_GROUP]]</f>
        <v>1generic</v>
      </c>
      <c r="AG438">
        <f>customer_bikes__3[[#This Row],[TYPE]]</f>
        <v>63</v>
      </c>
      <c r="AH438">
        <f>customer_bikes__3[[#This Row],[ID_1]]</f>
        <v>236</v>
      </c>
      <c r="AI438" s="2">
        <f>customer_bikes__3[[#This Row],[HEU_MAJ]]</f>
        <v>44461.59883101852</v>
      </c>
      <c r="AJ438" s="2">
        <f>customer_bikes__3[[#This Row],[HEU_MAJ]]</f>
        <v>44461.59883101852</v>
      </c>
    </row>
    <row r="439" spans="1:36" x14ac:dyDescent="0.25">
      <c r="A439">
        <f>customer_bikes__3[[#This Row],[ID]]</f>
        <v>172</v>
      </c>
      <c r="B439" t="str">
        <f>customer_bikes__3[[#This Row],[FRAME_NUMBER]]</f>
        <v>MW-002</v>
      </c>
      <c r="C439" t="str">
        <f>customer_bikes__3[[#This Row],[SIZE]]</f>
        <v>S</v>
      </c>
      <c r="D439" t="str">
        <f>customer_bikes__3[[#This Row],[COLOR]]</f>
        <v/>
      </c>
      <c r="E439" t="str">
        <f>customer_bikes__3[[#This Row],[CONTRACT_TYPE]]</f>
        <v>selling</v>
      </c>
      <c r="F439" t="str">
        <f>customer_bikes__3[[#This Row],[CONTRACT_START]]</f>
        <v>2020-08-31</v>
      </c>
      <c r="G439" t="str">
        <f>customer_bikes__3[[#This Row],[CONTRACT_END]]</f>
        <v>2021-08-21</v>
      </c>
      <c r="H439" t="str">
        <f>customer_bikes__3[[#This Row],[ESTIMATED_DELIVERY_DATE]]</f>
        <v>2020-06-30</v>
      </c>
      <c r="I439" t="str">
        <f>customer_bikes__3[[#This Row],[DELIVERY_DATE]]</f>
        <v>2020-06-30</v>
      </c>
      <c r="J439" t="str">
        <f>customer_bikes__3[[#This Row],[SELLING_DATE]]</f>
        <v>2020-08-31</v>
      </c>
      <c r="K439" t="str">
        <f>customer_bikes__3[[#This Row],[MODEL]]</f>
        <v>Tanana Dry 5</v>
      </c>
      <c r="L439" t="str">
        <f>customer_bikes__3[[#This Row],[FRAME_REFERENCE]]</f>
        <v>SW190581569</v>
      </c>
      <c r="M439" t="str">
        <f>customer_bikes__3[[#This Row],[BIKE_KEY_REFERENCE]]</f>
        <v/>
      </c>
      <c r="N439" t="str">
        <f>customer_bikes__3[[#This Row],[LOCKER_REFERENCE]]</f>
        <v>-</v>
      </c>
      <c r="O439" t="str">
        <f>customer_bikes__3[[#This Row],[PLATE_NUMBER]]</f>
        <v/>
      </c>
      <c r="P439" t="str">
        <f>customer_bikes__3[[#This Row],[BILLING_TYPE]]</f>
        <v>paid</v>
      </c>
      <c r="Q439" t="str">
        <f>customer_bikes__3[[#This Row],[LEASING_PRICE]]</f>
        <v>0</v>
      </c>
      <c r="R439">
        <f>customer_bikes__3[[#This Row],[SOLD_PRICE]]</f>
        <v>2148</v>
      </c>
      <c r="S439" t="str">
        <f>customer_bikes__3[[#This Row],[STATUS]]</f>
        <v>OK</v>
      </c>
      <c r="T439" t="str">
        <f>customer_bikes__3[[#This Row],[INSURANCE]]</f>
        <v>N</v>
      </c>
      <c r="U439">
        <f>customer_bikes__3[[#This Row],[INSURANCE_INDIVIDUAL]]</f>
        <v>0</v>
      </c>
      <c r="V439">
        <f>customer_bikes__3[[#This Row],[INSURANCE_CIVIL_RESPONSIBILITY]]</f>
        <v>0</v>
      </c>
      <c r="W439" t="str">
        <f>customer_bikes__3[[#This Row],[INSURANCE_CIVIL_RESPONSIBILITY_CONTRACT]]</f>
        <v>NULL</v>
      </c>
      <c r="X439">
        <f>customer_bikes__3[[#This Row],[BIKE_PRICE]]</f>
        <v>1577</v>
      </c>
      <c r="Y439" t="str">
        <f>customer_bikes__3[[#This Row],[BIKE_BUYING_DATE]]</f>
        <v>2020-06-01</v>
      </c>
      <c r="Z439">
        <f>customer_bikes__3[[#This Row],[BILLING_GROUP]]</f>
        <v>1</v>
      </c>
      <c r="AA439" t="str">
        <f>customer_bikes__3[[#This Row],[GPS_ID]]</f>
        <v/>
      </c>
      <c r="AB439" t="str">
        <f>customer_bikes__3[[#This Row],[LOCALISATION]]</f>
        <v>NULL</v>
      </c>
      <c r="AC439" t="str">
        <f>customer_bikes__3[[#This Row],[COMMENT_BILLING]]</f>
        <v>NULL</v>
      </c>
      <c r="AD439" t="str">
        <f>customer_bikes__3[[#This Row],[ADDRESS]]</f>
        <v>NULL</v>
      </c>
      <c r="AE439" t="str">
        <f>customer_bikes__3[[#This Row],[DISPLAY_GROUP]]</f>
        <v>1generic</v>
      </c>
      <c r="AG439">
        <f>customer_bikes__3[[#This Row],[TYPE]]</f>
        <v>186</v>
      </c>
      <c r="AH439">
        <f>customer_bikes__3[[#This Row],[ID_1]]</f>
        <v>236</v>
      </c>
      <c r="AI439" s="2">
        <f>customer_bikes__3[[#This Row],[HEU_MAJ]]</f>
        <v>44461.598900462966</v>
      </c>
      <c r="AJ439" s="2">
        <f>customer_bikes__3[[#This Row],[HEU_MAJ]]</f>
        <v>44461.598900462966</v>
      </c>
    </row>
    <row r="440" spans="1:36" x14ac:dyDescent="0.25">
      <c r="A440">
        <f>customer_bikes__3[[#This Row],[ID]]</f>
        <v>231</v>
      </c>
      <c r="B440" t="str">
        <f>customer_bikes__3[[#This Row],[FRAME_NUMBER]]</f>
        <v>Natacha Parma</v>
      </c>
      <c r="C440" t="str">
        <f>customer_bikes__3[[#This Row],[SIZE]]</f>
        <v>M</v>
      </c>
      <c r="D440" t="str">
        <f>customer_bikes__3[[#This Row],[COLOR]]</f>
        <v/>
      </c>
      <c r="E440" t="str">
        <f>customer_bikes__3[[#This Row],[CONTRACT_TYPE]]</f>
        <v>leasing</v>
      </c>
      <c r="F440" t="str">
        <f>customer_bikes__3[[#This Row],[CONTRACT_START]]</f>
        <v>2021-08-11</v>
      </c>
      <c r="G440" t="str">
        <f>customer_bikes__3[[#This Row],[CONTRACT_END]]</f>
        <v>2024-08-11</v>
      </c>
      <c r="H440" t="str">
        <f>customer_bikes__3[[#This Row],[ESTIMATED_DELIVERY_DATE]]</f>
        <v>2020-07-10</v>
      </c>
      <c r="I440" t="str">
        <f>customer_bikes__3[[#This Row],[DELIVERY_DATE]]</f>
        <v>2020-09-23</v>
      </c>
      <c r="J440" t="str">
        <f>customer_bikes__3[[#This Row],[SELLING_DATE]]</f>
        <v>NULL</v>
      </c>
      <c r="K440" t="str">
        <f>customer_bikes__3[[#This Row],[MODEL]]</f>
        <v>Cairon T 200 SE 500</v>
      </c>
      <c r="L440" t="str">
        <f>customer_bikes__3[[#This Row],[FRAME_REFERENCE]]</f>
        <v>20CAT200512950</v>
      </c>
      <c r="M440" t="str">
        <f>customer_bikes__3[[#This Row],[BIKE_KEY_REFERENCE]]</f>
        <v/>
      </c>
      <c r="N440" t="str">
        <f>customer_bikes__3[[#This Row],[LOCKER_REFERENCE]]</f>
        <v>AXA-ML-309203</v>
      </c>
      <c r="O440" t="str">
        <f>customer_bikes__3[[#This Row],[PLATE_NUMBER]]</f>
        <v/>
      </c>
      <c r="P440" t="str">
        <f>customer_bikes__3[[#This Row],[BILLING_TYPE]]</f>
        <v>monthly</v>
      </c>
      <c r="Q440" t="str">
        <f>customer_bikes__3[[#This Row],[LEASING_PRICE]]</f>
        <v>92</v>
      </c>
      <c r="R440">
        <f>customer_bikes__3[[#This Row],[SOLD_PRICE]]</f>
        <v>0</v>
      </c>
      <c r="S440" t="str">
        <f>customer_bikes__3[[#This Row],[STATUS]]</f>
        <v>OK</v>
      </c>
      <c r="T440" t="str">
        <f>customer_bikes__3[[#This Row],[INSURANCE]]</f>
        <v>N</v>
      </c>
      <c r="U440">
        <f>customer_bikes__3[[#This Row],[INSURANCE_INDIVIDUAL]]</f>
        <v>0</v>
      </c>
      <c r="V440">
        <f>customer_bikes__3[[#This Row],[INSURANCE_CIVIL_RESPONSIBILITY]]</f>
        <v>0</v>
      </c>
      <c r="W440" t="str">
        <f>customer_bikes__3[[#This Row],[INSURANCE_CIVIL_RESPONSIBILITY_CONTRACT]]</f>
        <v>NULL</v>
      </c>
      <c r="X440">
        <f>customer_bikes__3[[#This Row],[BIKE_PRICE]]</f>
        <v>1470.95</v>
      </c>
      <c r="Y440" t="str">
        <f>customer_bikes__3[[#This Row],[BIKE_BUYING_DATE]]</f>
        <v>2020-10-08</v>
      </c>
      <c r="Z440">
        <f>customer_bikes__3[[#This Row],[BILLING_GROUP]]</f>
        <v>1</v>
      </c>
      <c r="AA440" t="str">
        <f>customer_bikes__3[[#This Row],[GPS_ID]]</f>
        <v/>
      </c>
      <c r="AB440" t="str">
        <f>customer_bikes__3[[#This Row],[LOCALISATION]]</f>
        <v>NULL</v>
      </c>
      <c r="AC440" t="str">
        <f>customer_bikes__3[[#This Row],[COMMENT_BILLING]]</f>
        <v>NULL</v>
      </c>
      <c r="AD440" t="str">
        <f>customer_bikes__3[[#This Row],[ADDRESS]]</f>
        <v>NULL</v>
      </c>
      <c r="AE440" t="str">
        <f>customer_bikes__3[[#This Row],[DISPLAY_GROUP]]</f>
        <v>1generic</v>
      </c>
      <c r="AG440">
        <f>customer_bikes__3[[#This Row],[TYPE]]</f>
        <v>65</v>
      </c>
      <c r="AH440">
        <f>customer_bikes__3[[#This Row],[ID_1]]</f>
        <v>463</v>
      </c>
      <c r="AI440" s="2">
        <f>customer_bikes__3[[#This Row],[HEU_MAJ]]</f>
        <v>44419.703680555554</v>
      </c>
      <c r="AJ440" s="2">
        <f>customer_bikes__3[[#This Row],[HEU_MAJ]]</f>
        <v>44419.703680555554</v>
      </c>
    </row>
    <row r="441" spans="1:36" x14ac:dyDescent="0.25">
      <c r="A441">
        <f>customer_bikes__3[[#This Row],[ID]]</f>
        <v>320</v>
      </c>
      <c r="B441" t="str">
        <f>customer_bikes__3[[#This Row],[FRAME_NUMBER]]</f>
        <v>OC-001</v>
      </c>
      <c r="C441" t="str">
        <f>customer_bikes__3[[#This Row],[SIZE]]</f>
        <v>M</v>
      </c>
      <c r="D441" t="str">
        <f>customer_bikes__3[[#This Row],[COLOR]]</f>
        <v>Noir Mat/ Anthracite</v>
      </c>
      <c r="E441" t="str">
        <f>customer_bikes__3[[#This Row],[CONTRACT_TYPE]]</f>
        <v>selling</v>
      </c>
      <c r="F441" t="str">
        <f>customer_bikes__3[[#This Row],[CONTRACT_START]]</f>
        <v>2020-10-09</v>
      </c>
      <c r="G441" t="str">
        <f>customer_bikes__3[[#This Row],[CONTRACT_END]]</f>
        <v>2021-10-09</v>
      </c>
      <c r="H441" t="str">
        <f>customer_bikes__3[[#This Row],[ESTIMATED_DELIVERY_DATE]]</f>
        <v>NULL</v>
      </c>
      <c r="I441" t="str">
        <f>customer_bikes__3[[#This Row],[DELIVERY_DATE]]</f>
        <v>0000-00-00</v>
      </c>
      <c r="J441" t="str">
        <f>customer_bikes__3[[#This Row],[SELLING_DATE]]</f>
        <v>2020-10-09</v>
      </c>
      <c r="K441" t="str">
        <f>customer_bikes__3[[#This Row],[MODEL]]</f>
        <v>Victoria eAdventure 8,8</v>
      </c>
      <c r="L441" t="str">
        <f>customer_bikes__3[[#This Row],[FRAME_REFERENCE]]</f>
        <v>SW191062754</v>
      </c>
      <c r="M441" t="str">
        <f>customer_bikes__3[[#This Row],[BIKE_KEY_REFERENCE]]</f>
        <v>NULL</v>
      </c>
      <c r="N441" t="str">
        <f>customer_bikes__3[[#This Row],[LOCKER_REFERENCE]]</f>
        <v>132655</v>
      </c>
      <c r="O441" t="str">
        <f>customer_bikes__3[[#This Row],[PLATE_NUMBER]]</f>
        <v>NULL</v>
      </c>
      <c r="P441" t="str">
        <f>customer_bikes__3[[#This Row],[BILLING_TYPE]]</f>
        <v>paid</v>
      </c>
      <c r="Q441" t="str">
        <f>customer_bikes__3[[#This Row],[LEASING_PRICE]]</f>
        <v>NULL</v>
      </c>
      <c r="R441">
        <f>customer_bikes__3[[#This Row],[SOLD_PRICE]]</f>
        <v>2478.5100000000002</v>
      </c>
      <c r="S441" t="str">
        <f>customer_bikes__3[[#This Row],[STATUS]]</f>
        <v>OK</v>
      </c>
      <c r="T441" t="str">
        <f>customer_bikes__3[[#This Row],[INSURANCE]]</f>
        <v>Y</v>
      </c>
      <c r="U441">
        <f>customer_bikes__3[[#This Row],[INSURANCE_INDIVIDUAL]]</f>
        <v>0</v>
      </c>
      <c r="V441">
        <f>customer_bikes__3[[#This Row],[INSURANCE_CIVIL_RESPONSIBILITY]]</f>
        <v>0</v>
      </c>
      <c r="W441" t="str">
        <f>customer_bikes__3[[#This Row],[INSURANCE_CIVIL_RESPONSIBILITY_CONTRACT]]</f>
        <v>NULL</v>
      </c>
      <c r="X441">
        <f>customer_bikes__3[[#This Row],[BIKE_PRICE]]</f>
        <v>1734.96</v>
      </c>
      <c r="Y441" t="str">
        <f>customer_bikes__3[[#This Row],[BIKE_BUYING_DATE]]</f>
        <v>2020-06-19</v>
      </c>
      <c r="Z441">
        <f>customer_bikes__3[[#This Row],[BILLING_GROUP]]</f>
        <v>1</v>
      </c>
      <c r="AA441" t="str">
        <f>customer_bikes__3[[#This Row],[GPS_ID]]</f>
        <v>NULL</v>
      </c>
      <c r="AB441" t="str">
        <f>customer_bikes__3[[#This Row],[LOCALISATION]]</f>
        <v>NULL</v>
      </c>
      <c r="AC441" t="str">
        <f>customer_bikes__3[[#This Row],[COMMENT_BILLING]]</f>
        <v>NULL</v>
      </c>
      <c r="AD441" t="str">
        <f>customer_bikes__3[[#This Row],[ADDRESS]]</f>
        <v>NULL</v>
      </c>
      <c r="AE441" t="str">
        <f>customer_bikes__3[[#This Row],[DISPLAY_GROUP]]</f>
        <v>1generic</v>
      </c>
      <c r="AG441">
        <f>customer_bikes__3[[#This Row],[TYPE]]</f>
        <v>159</v>
      </c>
      <c r="AH441">
        <f>customer_bikes__3[[#This Row],[ID_1]]</f>
        <v>250</v>
      </c>
      <c r="AI441" s="2">
        <f>customer_bikes__3[[#This Row],[HEU_MAJ]]</f>
        <v>44113.4846412037</v>
      </c>
      <c r="AJ441" s="2">
        <f>customer_bikes__3[[#This Row],[HEU_MAJ]]</f>
        <v>44113.4846412037</v>
      </c>
    </row>
    <row r="442" spans="1:36" x14ac:dyDescent="0.25">
      <c r="A442">
        <f>customer_bikes__3[[#This Row],[ID]]</f>
        <v>646</v>
      </c>
      <c r="B442" t="str">
        <f>customer_bikes__3[[#This Row],[FRAME_NUMBER]]</f>
        <v>OST-001</v>
      </c>
      <c r="C442" t="str">
        <f>customer_bikes__3[[#This Row],[SIZE]]</f>
        <v>unique</v>
      </c>
      <c r="D442" t="str">
        <f>customer_bikes__3[[#This Row],[COLOR]]</f>
        <v>Bone grey</v>
      </c>
      <c r="E442" t="str">
        <f>customer_bikes__3[[#This Row],[CONTRACT_TYPE]]</f>
        <v>leasing</v>
      </c>
      <c r="F442" t="str">
        <f>customer_bikes__3[[#This Row],[CONTRACT_START]]</f>
        <v>2022-01-01</v>
      </c>
      <c r="G442" t="str">
        <f>customer_bikes__3[[#This Row],[CONTRACT_END]]</f>
        <v>2025-01-01</v>
      </c>
      <c r="H442" t="str">
        <f>customer_bikes__3[[#This Row],[ESTIMATED_DELIVERY_DATE]]</f>
        <v>2021-06-01</v>
      </c>
      <c r="I442" t="str">
        <f>customer_bikes__3[[#This Row],[DELIVERY_DATE]]</f>
        <v>2021-04-01</v>
      </c>
      <c r="J442" t="str">
        <f>customer_bikes__3[[#This Row],[SELLING_DATE]]</f>
        <v>NULL</v>
      </c>
      <c r="K442" t="str">
        <f>customer_bikes__3[[#This Row],[MODEL]]</f>
        <v>Boost E 10D performance CX</v>
      </c>
      <c r="L442" t="str">
        <f>customer_bikes__3[[#This Row],[FRAME_REFERENCE]]</f>
        <v>24EL0719WNBK00323</v>
      </c>
      <c r="M442" t="str">
        <f>customer_bikes__3[[#This Row],[BIKE_KEY_REFERENCE]]</f>
        <v>355646</v>
      </c>
      <c r="N442" t="str">
        <f>customer_bikes__3[[#This Row],[LOCKER_REFERENCE]]</f>
        <v/>
      </c>
      <c r="O442" t="str">
        <f>customer_bikes__3[[#This Row],[PLATE_NUMBER]]</f>
        <v/>
      </c>
      <c r="P442" t="str">
        <f>customer_bikes__3[[#This Row],[BILLING_TYPE]]</f>
        <v>monthly</v>
      </c>
      <c r="Q442" t="str">
        <f>customer_bikes__3[[#This Row],[LEASING_PRICE]]</f>
        <v>140</v>
      </c>
      <c r="R442">
        <f>customer_bikes__3[[#This Row],[SOLD_PRICE]]</f>
        <v>0</v>
      </c>
      <c r="S442" t="str">
        <f>customer_bikes__3[[#This Row],[STATUS]]</f>
        <v>OK</v>
      </c>
      <c r="T442" t="str">
        <f>customer_bikes__3[[#This Row],[INSURANCE]]</f>
        <v>N</v>
      </c>
      <c r="U442">
        <f>customer_bikes__3[[#This Row],[INSURANCE_INDIVIDUAL]]</f>
        <v>0</v>
      </c>
      <c r="V442">
        <f>customer_bikes__3[[#This Row],[INSURANCE_CIVIL_RESPONSIBILITY]]</f>
        <v>0</v>
      </c>
      <c r="W442" t="str">
        <f>customer_bikes__3[[#This Row],[INSURANCE_CIVIL_RESPONSIBILITY_CONTRACT]]</f>
        <v>NULL</v>
      </c>
      <c r="X442">
        <f>customer_bikes__3[[#This Row],[BIKE_PRICE]]</f>
        <v>2587</v>
      </c>
      <c r="Y442" t="str">
        <f>customer_bikes__3[[#This Row],[BIKE_BUYING_DATE]]</f>
        <v>2021-03-12</v>
      </c>
      <c r="Z442">
        <f>customer_bikes__3[[#This Row],[BILLING_GROUP]]</f>
        <v>1</v>
      </c>
      <c r="AA442" t="str">
        <f>customer_bikes__3[[#This Row],[GPS_ID]]</f>
        <v/>
      </c>
      <c r="AB442" t="str">
        <f>customer_bikes__3[[#This Row],[LOCALISATION]]</f>
        <v>NULL</v>
      </c>
      <c r="AC442" t="str">
        <f>customer_bikes__3[[#This Row],[COMMENT_BILLING]]</f>
        <v>NULL</v>
      </c>
      <c r="AD442" t="str">
        <f>customer_bikes__3[[#This Row],[ADDRESS]]</f>
        <v>NULL</v>
      </c>
      <c r="AE442" t="str">
        <f>customer_bikes__3[[#This Row],[DISPLAY_GROUP]]</f>
        <v>1generic</v>
      </c>
      <c r="AG442">
        <f>customer_bikes__3[[#This Row],[TYPE]]</f>
        <v>622</v>
      </c>
      <c r="AH442">
        <f>customer_bikes__3[[#This Row],[ID_1]]</f>
        <v>721</v>
      </c>
      <c r="AI442" s="2">
        <f>customer_bikes__3[[#This Row],[HEU_MAJ]]</f>
        <v>44539.720821759256</v>
      </c>
      <c r="AJ442" s="2">
        <f>customer_bikes__3[[#This Row],[HEU_MAJ]]</f>
        <v>44539.720821759256</v>
      </c>
    </row>
    <row r="443" spans="1:36" x14ac:dyDescent="0.25">
      <c r="A443">
        <f>customer_bikes__3[[#This Row],[ID]]</f>
        <v>417</v>
      </c>
      <c r="B443" t="str">
        <f>customer_bikes__3[[#This Row],[FRAME_NUMBER]]</f>
        <v>OTH-001</v>
      </c>
      <c r="C443" t="str">
        <f>customer_bikes__3[[#This Row],[SIZE]]</f>
        <v>unique</v>
      </c>
      <c r="D443" t="str">
        <f>customer_bikes__3[[#This Row],[COLOR]]</f>
        <v/>
      </c>
      <c r="E443" t="str">
        <f>customer_bikes__3[[#This Row],[CONTRACT_TYPE]]</f>
        <v>leasing</v>
      </c>
      <c r="F443" t="str">
        <f>customer_bikes__3[[#This Row],[CONTRACT_START]]</f>
        <v>2021-02-04</v>
      </c>
      <c r="G443" t="str">
        <f>customer_bikes__3[[#This Row],[CONTRACT_END]]</f>
        <v>2023-02-04</v>
      </c>
      <c r="H443" t="str">
        <f>customer_bikes__3[[#This Row],[ESTIMATED_DELIVERY_DATE]]</f>
        <v>2021-02-02</v>
      </c>
      <c r="I443" t="str">
        <f>customer_bikes__3[[#This Row],[DELIVERY_DATE]]</f>
        <v>2021-01-11</v>
      </c>
      <c r="J443" t="str">
        <f>customer_bikes__3[[#This Row],[SELLING_DATE]]</f>
        <v>NULL</v>
      </c>
      <c r="K443" t="str">
        <f>customer_bikes__3[[#This Row],[MODEL]]</f>
        <v>Folding Bike Power</v>
      </c>
      <c r="L443" t="str">
        <f>customer_bikes__3[[#This Row],[FRAME_REFERENCE]]</f>
        <v>-</v>
      </c>
      <c r="M443" t="str">
        <f>customer_bikes__3[[#This Row],[BIKE_KEY_REFERENCE]]</f>
        <v/>
      </c>
      <c r="N443" t="str">
        <f>customer_bikes__3[[#This Row],[LOCKER_REFERENCE]]</f>
        <v/>
      </c>
      <c r="O443" t="str">
        <f>customer_bikes__3[[#This Row],[PLATE_NUMBER]]</f>
        <v/>
      </c>
      <c r="P443" t="str">
        <f>customer_bikes__3[[#This Row],[BILLING_TYPE]]</f>
        <v>monthly</v>
      </c>
      <c r="Q443" t="str">
        <f>customer_bikes__3[[#This Row],[LEASING_PRICE]]</f>
        <v>140</v>
      </c>
      <c r="R443">
        <f>customer_bikes__3[[#This Row],[SOLD_PRICE]]</f>
        <v>0</v>
      </c>
      <c r="S443" t="str">
        <f>customer_bikes__3[[#This Row],[STATUS]]</f>
        <v>OK</v>
      </c>
      <c r="T443" t="str">
        <f>customer_bikes__3[[#This Row],[INSURANCE]]</f>
        <v>N</v>
      </c>
      <c r="U443">
        <f>customer_bikes__3[[#This Row],[INSURANCE_INDIVIDUAL]]</f>
        <v>0</v>
      </c>
      <c r="V443">
        <f>customer_bikes__3[[#This Row],[INSURANCE_CIVIL_RESPONSIBILITY]]</f>
        <v>0</v>
      </c>
      <c r="W443" t="str">
        <f>customer_bikes__3[[#This Row],[INSURANCE_CIVIL_RESPONSIBILITY_CONTRACT]]</f>
        <v>NULL</v>
      </c>
      <c r="X443">
        <f>customer_bikes__3[[#This Row],[BIKE_PRICE]]</f>
        <v>1525.09</v>
      </c>
      <c r="Y443" t="str">
        <f>customer_bikes__3[[#This Row],[BIKE_BUYING_DATE]]</f>
        <v>2021-01-11</v>
      </c>
      <c r="Z443">
        <f>customer_bikes__3[[#This Row],[BILLING_GROUP]]</f>
        <v>1</v>
      </c>
      <c r="AA443" t="str">
        <f>customer_bikes__3[[#This Row],[GPS_ID]]</f>
        <v/>
      </c>
      <c r="AB443" t="str">
        <f>customer_bikes__3[[#This Row],[LOCALISATION]]</f>
        <v>NULL</v>
      </c>
      <c r="AC443" t="str">
        <f>customer_bikes__3[[#This Row],[COMMENT_BILLING]]</f>
        <v>NULL</v>
      </c>
      <c r="AD443" t="str">
        <f>customer_bikes__3[[#This Row],[ADDRESS]]</f>
        <v>Morgenlandstraat 113, 1040 etterbeek</v>
      </c>
      <c r="AE443" t="str">
        <f>customer_bikes__3[[#This Row],[DISPLAY_GROUP]]</f>
        <v>1generic</v>
      </c>
      <c r="AG443">
        <f>customer_bikes__3[[#This Row],[TYPE]]</f>
        <v>132</v>
      </c>
      <c r="AH443">
        <f>customer_bikes__3[[#This Row],[ID_1]]</f>
        <v>741</v>
      </c>
      <c r="AI443" s="2">
        <f>customer_bikes__3[[#This Row],[HEU_MAJ]]</f>
        <v>44593.465185185189</v>
      </c>
      <c r="AJ443" s="2">
        <f>customer_bikes__3[[#This Row],[HEU_MAJ]]</f>
        <v>44593.465185185189</v>
      </c>
    </row>
    <row r="444" spans="1:36" x14ac:dyDescent="0.25">
      <c r="A444">
        <f>customer_bikes__3[[#This Row],[ID]]</f>
        <v>43</v>
      </c>
      <c r="B444" t="str">
        <f>customer_bikes__3[[#This Row],[FRAME_NUMBER]]</f>
        <v>Petitjean-001</v>
      </c>
      <c r="C444" t="str">
        <f>customer_bikes__3[[#This Row],[SIZE]]</f>
        <v>L</v>
      </c>
      <c r="D444" t="str">
        <f>customer_bikes__3[[#This Row],[COLOR]]</f>
        <v>NULL</v>
      </c>
      <c r="E444" t="str">
        <f>customer_bikes__3[[#This Row],[CONTRACT_TYPE]]</f>
        <v>selling</v>
      </c>
      <c r="F444" t="str">
        <f>customer_bikes__3[[#This Row],[CONTRACT_START]]</f>
        <v>2020-05-04</v>
      </c>
      <c r="G444" t="str">
        <f>customer_bikes__3[[#This Row],[CONTRACT_END]]</f>
        <v>NULL</v>
      </c>
      <c r="H444" t="str">
        <f>customer_bikes__3[[#This Row],[ESTIMATED_DELIVERY_DATE]]</f>
        <v>NULL</v>
      </c>
      <c r="I444" t="str">
        <f>customer_bikes__3[[#This Row],[DELIVERY_DATE]]</f>
        <v>NULL</v>
      </c>
      <c r="J444" t="str">
        <f>customer_bikes__3[[#This Row],[SELLING_DATE]]</f>
        <v>2020-05-04</v>
      </c>
      <c r="K444" t="str">
        <f>customer_bikes__3[[#This Row],[MODEL]]</f>
        <v>Conway ets 370</v>
      </c>
      <c r="L444" t="str">
        <f>customer_bikes__3[[#This Row],[FRAME_REFERENCE]]</f>
        <v>-</v>
      </c>
      <c r="M444" t="str">
        <f>customer_bikes__3[[#This Row],[BIKE_KEY_REFERENCE]]</f>
        <v>NULL</v>
      </c>
      <c r="N444" t="str">
        <f>customer_bikes__3[[#This Row],[LOCKER_REFERENCE]]</f>
        <v>NULL</v>
      </c>
      <c r="O444" t="str">
        <f>customer_bikes__3[[#This Row],[PLATE_NUMBER]]</f>
        <v>NULL</v>
      </c>
      <c r="P444" t="str">
        <f>customer_bikes__3[[#This Row],[BILLING_TYPE]]</f>
        <v>paid</v>
      </c>
      <c r="Q444" t="str">
        <f>customer_bikes__3[[#This Row],[LEASING_PRICE]]</f>
        <v>0</v>
      </c>
      <c r="R444">
        <f>customer_bikes__3[[#This Row],[SOLD_PRICE]]</f>
        <v>1611</v>
      </c>
      <c r="S444" t="str">
        <f>customer_bikes__3[[#This Row],[STATUS]]</f>
        <v>OK</v>
      </c>
      <c r="T444" t="str">
        <f>customer_bikes__3[[#This Row],[INSURANCE]]</f>
        <v>N</v>
      </c>
      <c r="U444">
        <f>customer_bikes__3[[#This Row],[INSURANCE_INDIVIDUAL]]</f>
        <v>0</v>
      </c>
      <c r="V444">
        <f>customer_bikes__3[[#This Row],[INSURANCE_CIVIL_RESPONSIBILITY]]</f>
        <v>0</v>
      </c>
      <c r="W444" t="str">
        <f>customer_bikes__3[[#This Row],[INSURANCE_CIVIL_RESPONSIBILITY_CONTRACT]]</f>
        <v>NULL</v>
      </c>
      <c r="X444">
        <f>customer_bikes__3[[#This Row],[BIKE_PRICE]]</f>
        <v>1572.96</v>
      </c>
      <c r="Y444" t="str">
        <f>customer_bikes__3[[#This Row],[BIKE_BUYING_DATE]]</f>
        <v>2019-04-09</v>
      </c>
      <c r="Z444">
        <f>customer_bikes__3[[#This Row],[BILLING_GROUP]]</f>
        <v>1</v>
      </c>
      <c r="AA444" t="str">
        <f>customer_bikes__3[[#This Row],[GPS_ID]]</f>
        <v>NULL</v>
      </c>
      <c r="AB444" t="str">
        <f>customer_bikes__3[[#This Row],[LOCALISATION]]</f>
        <v>NULL</v>
      </c>
      <c r="AC444" t="str">
        <f>customer_bikes__3[[#This Row],[COMMENT_BILLING]]</f>
        <v>NULL</v>
      </c>
      <c r="AD444" t="str">
        <f>customer_bikes__3[[#This Row],[ADDRESS]]</f>
        <v>NULL</v>
      </c>
      <c r="AE444" t="str">
        <f>customer_bikes__3[[#This Row],[DISPLAY_GROUP]]</f>
        <v>1generic</v>
      </c>
      <c r="AG444">
        <f>customer_bikes__3[[#This Row],[TYPE]]</f>
        <v>62</v>
      </c>
      <c r="AH444">
        <f>customer_bikes__3[[#This Row],[ID_1]]</f>
        <v>170</v>
      </c>
      <c r="AI444" s="2">
        <f>customer_bikes__3[[#This Row],[HEU_MAJ]]</f>
        <v>43971.383993055555</v>
      </c>
      <c r="AJ444" s="2">
        <f>customer_bikes__3[[#This Row],[HEU_MAJ]]</f>
        <v>43971.383993055555</v>
      </c>
    </row>
    <row r="445" spans="1:36" x14ac:dyDescent="0.25">
      <c r="A445">
        <f>customer_bikes__3[[#This Row],[ID]]</f>
        <v>228</v>
      </c>
      <c r="B445" t="str">
        <f>customer_bikes__3[[#This Row],[FRAME_NUMBER]]</f>
        <v>Peugeot Schyns 1</v>
      </c>
      <c r="C445" t="str">
        <f>customer_bikes__3[[#This Row],[SIZE]]</f>
        <v>M</v>
      </c>
      <c r="D445" t="str">
        <f>customer_bikes__3[[#This Row],[COLOR]]</f>
        <v/>
      </c>
      <c r="E445" t="str">
        <f>customer_bikes__3[[#This Row],[CONTRACT_TYPE]]</f>
        <v>leasing</v>
      </c>
      <c r="F445" t="str">
        <f>customer_bikes__3[[#This Row],[CONTRACT_START]]</f>
        <v>2021-04-08</v>
      </c>
      <c r="G445" t="str">
        <f>customer_bikes__3[[#This Row],[CONTRACT_END]]</f>
        <v>2024-04-08</v>
      </c>
      <c r="H445" t="str">
        <f>customer_bikes__3[[#This Row],[ESTIMATED_DELIVERY_DATE]]</f>
        <v>2020-07-20</v>
      </c>
      <c r="I445" t="str">
        <f>customer_bikes__3[[#This Row],[DELIVERY_DATE]]</f>
        <v>2020-07-20</v>
      </c>
      <c r="J445" t="str">
        <f>customer_bikes__3[[#This Row],[SELLING_DATE]]</f>
        <v>NULL</v>
      </c>
      <c r="K445" t="str">
        <f>customer_bikes__3[[#This Row],[MODEL]]</f>
        <v>Cairon T 200 SE 500</v>
      </c>
      <c r="L445" t="str">
        <f>customer_bikes__3[[#This Row],[FRAME_REFERENCE]]</f>
        <v>TBC</v>
      </c>
      <c r="M445" t="str">
        <f>customer_bikes__3[[#This Row],[BIKE_KEY_REFERENCE]]</f>
        <v>NULL</v>
      </c>
      <c r="N445" t="str">
        <f>customer_bikes__3[[#This Row],[LOCKER_REFERENCE]]</f>
        <v>TBC</v>
      </c>
      <c r="O445" t="str">
        <f>customer_bikes__3[[#This Row],[PLATE_NUMBER]]</f>
        <v>NULL</v>
      </c>
      <c r="P445" t="str">
        <f>customer_bikes__3[[#This Row],[BILLING_TYPE]]</f>
        <v>monthly</v>
      </c>
      <c r="Q445" t="str">
        <f>customer_bikes__3[[#This Row],[LEASING_PRICE]]</f>
        <v>92</v>
      </c>
      <c r="R445">
        <f>customer_bikes__3[[#This Row],[SOLD_PRICE]]</f>
        <v>0</v>
      </c>
      <c r="S445" t="str">
        <f>customer_bikes__3[[#This Row],[STATUS]]</f>
        <v>OK</v>
      </c>
      <c r="T445" t="str">
        <f>customer_bikes__3[[#This Row],[INSURANCE]]</f>
        <v>Y</v>
      </c>
      <c r="U445">
        <f>customer_bikes__3[[#This Row],[INSURANCE_INDIVIDUAL]]</f>
        <v>0</v>
      </c>
      <c r="V445">
        <f>customer_bikes__3[[#This Row],[INSURANCE_CIVIL_RESPONSIBILITY]]</f>
        <v>0</v>
      </c>
      <c r="W445" t="str">
        <f>customer_bikes__3[[#This Row],[INSURANCE_CIVIL_RESPONSIBILITY_CONTRACT]]</f>
        <v>NULL</v>
      </c>
      <c r="X445">
        <f>customer_bikes__3[[#This Row],[BIKE_PRICE]]</f>
        <v>1470.95</v>
      </c>
      <c r="Y445" t="str">
        <f>customer_bikes__3[[#This Row],[BIKE_BUYING_DATE]]</f>
        <v>2019-10-08</v>
      </c>
      <c r="Z445">
        <f>customer_bikes__3[[#This Row],[BILLING_GROUP]]</f>
        <v>1</v>
      </c>
      <c r="AA445" t="str">
        <f>customer_bikes__3[[#This Row],[GPS_ID]]</f>
        <v/>
      </c>
      <c r="AB445" t="str">
        <f>customer_bikes__3[[#This Row],[LOCALISATION]]</f>
        <v>NULL</v>
      </c>
      <c r="AC445" t="str">
        <f>customer_bikes__3[[#This Row],[COMMENT_BILLING]]</f>
        <v>NULL</v>
      </c>
      <c r="AD445" t="str">
        <f>customer_bikes__3[[#This Row],[ADDRESS]]</f>
        <v>NULL</v>
      </c>
      <c r="AE445" t="str">
        <f>customer_bikes__3[[#This Row],[DISPLAY_GROUP]]</f>
        <v>1generic</v>
      </c>
      <c r="AG445">
        <f>customer_bikes__3[[#This Row],[TYPE]]</f>
        <v>63</v>
      </c>
      <c r="AH445">
        <f>customer_bikes__3[[#This Row],[ID_1]]</f>
        <v>349</v>
      </c>
      <c r="AI445" s="2">
        <f>customer_bikes__3[[#This Row],[HEU_MAJ]]</f>
        <v>44299.566747685189</v>
      </c>
      <c r="AJ445" s="2">
        <f>customer_bikes__3[[#This Row],[HEU_MAJ]]</f>
        <v>44299.566747685189</v>
      </c>
    </row>
    <row r="446" spans="1:36" x14ac:dyDescent="0.25">
      <c r="A446">
        <f>customer_bikes__3[[#This Row],[ID]]</f>
        <v>227</v>
      </c>
      <c r="B446" t="str">
        <f>customer_bikes__3[[#This Row],[FRAME_NUMBER]]</f>
        <v>Peugeot Schyns 2</v>
      </c>
      <c r="C446" t="str">
        <f>customer_bikes__3[[#This Row],[SIZE]]</f>
        <v>M</v>
      </c>
      <c r="D446" t="str">
        <f>customer_bikes__3[[#This Row],[COLOR]]</f>
        <v/>
      </c>
      <c r="E446" t="str">
        <f>customer_bikes__3[[#This Row],[CONTRACT_TYPE]]</f>
        <v>leasing</v>
      </c>
      <c r="F446" t="str">
        <f>customer_bikes__3[[#This Row],[CONTRACT_START]]</f>
        <v>2021-04-08</v>
      </c>
      <c r="G446" t="str">
        <f>customer_bikes__3[[#This Row],[CONTRACT_END]]</f>
        <v>2024-04-08</v>
      </c>
      <c r="H446" t="str">
        <f>customer_bikes__3[[#This Row],[ESTIMATED_DELIVERY_DATE]]</f>
        <v>2020-07-20</v>
      </c>
      <c r="I446" t="str">
        <f>customer_bikes__3[[#This Row],[DELIVERY_DATE]]</f>
        <v>2020-07-20</v>
      </c>
      <c r="J446" t="str">
        <f>customer_bikes__3[[#This Row],[SELLING_DATE]]</f>
        <v>NULL</v>
      </c>
      <c r="K446" t="str">
        <f>customer_bikes__3[[#This Row],[MODEL]]</f>
        <v>Cairon T 200 SE 500</v>
      </c>
      <c r="L446" t="str">
        <f>customer_bikes__3[[#This Row],[FRAME_REFERENCE]]</f>
        <v>TBC</v>
      </c>
      <c r="M446" t="str">
        <f>customer_bikes__3[[#This Row],[BIKE_KEY_REFERENCE]]</f>
        <v>NULL</v>
      </c>
      <c r="N446" t="str">
        <f>customer_bikes__3[[#This Row],[LOCKER_REFERENCE]]</f>
        <v>TBC</v>
      </c>
      <c r="O446" t="str">
        <f>customer_bikes__3[[#This Row],[PLATE_NUMBER]]</f>
        <v>NULL</v>
      </c>
      <c r="P446" t="str">
        <f>customer_bikes__3[[#This Row],[BILLING_TYPE]]</f>
        <v>monthly</v>
      </c>
      <c r="Q446" t="str">
        <f>customer_bikes__3[[#This Row],[LEASING_PRICE]]</f>
        <v>92</v>
      </c>
      <c r="R446">
        <f>customer_bikes__3[[#This Row],[SOLD_PRICE]]</f>
        <v>0</v>
      </c>
      <c r="S446" t="str">
        <f>customer_bikes__3[[#This Row],[STATUS]]</f>
        <v>OK</v>
      </c>
      <c r="T446" t="str">
        <f>customer_bikes__3[[#This Row],[INSURANCE]]</f>
        <v>Y</v>
      </c>
      <c r="U446">
        <f>customer_bikes__3[[#This Row],[INSURANCE_INDIVIDUAL]]</f>
        <v>0</v>
      </c>
      <c r="V446">
        <f>customer_bikes__3[[#This Row],[INSURANCE_CIVIL_RESPONSIBILITY]]</f>
        <v>0</v>
      </c>
      <c r="W446" t="str">
        <f>customer_bikes__3[[#This Row],[INSURANCE_CIVIL_RESPONSIBILITY_CONTRACT]]</f>
        <v>NULL</v>
      </c>
      <c r="X446">
        <f>customer_bikes__3[[#This Row],[BIKE_PRICE]]</f>
        <v>1470.95</v>
      </c>
      <c r="Y446" t="str">
        <f>customer_bikes__3[[#This Row],[BIKE_BUYING_DATE]]</f>
        <v>2019-10-08</v>
      </c>
      <c r="Z446">
        <f>customer_bikes__3[[#This Row],[BILLING_GROUP]]</f>
        <v>1</v>
      </c>
      <c r="AA446" t="str">
        <f>customer_bikes__3[[#This Row],[GPS_ID]]</f>
        <v/>
      </c>
      <c r="AB446" t="str">
        <f>customer_bikes__3[[#This Row],[LOCALISATION]]</f>
        <v>NULL</v>
      </c>
      <c r="AC446" t="str">
        <f>customer_bikes__3[[#This Row],[COMMENT_BILLING]]</f>
        <v>NULL</v>
      </c>
      <c r="AD446" t="str">
        <f>customer_bikes__3[[#This Row],[ADDRESS]]</f>
        <v>NULL</v>
      </c>
      <c r="AE446" t="str">
        <f>customer_bikes__3[[#This Row],[DISPLAY_GROUP]]</f>
        <v>1generic</v>
      </c>
      <c r="AG446">
        <f>customer_bikes__3[[#This Row],[TYPE]]</f>
        <v>63</v>
      </c>
      <c r="AH446">
        <f>customer_bikes__3[[#This Row],[ID_1]]</f>
        <v>349</v>
      </c>
      <c r="AI446" s="2">
        <f>customer_bikes__3[[#This Row],[HEU_MAJ]]</f>
        <v>44299.583194444444</v>
      </c>
      <c r="AJ446" s="2">
        <f>customer_bikes__3[[#This Row],[HEU_MAJ]]</f>
        <v>44299.583194444444</v>
      </c>
    </row>
    <row r="447" spans="1:36" x14ac:dyDescent="0.25">
      <c r="A447">
        <f>customer_bikes__3[[#This Row],[ID]]</f>
        <v>450</v>
      </c>
      <c r="B447" t="str">
        <f>customer_bikes__3[[#This Row],[FRAME_NUMBER]]</f>
        <v>Peugeot Schyns Liege-Waremme 1</v>
      </c>
      <c r="C447" t="str">
        <f>customer_bikes__3[[#This Row],[SIZE]]</f>
        <v>unique</v>
      </c>
      <c r="D447" t="str">
        <f>customer_bikes__3[[#This Row],[COLOR]]</f>
        <v>Noir</v>
      </c>
      <c r="E447" t="str">
        <f>customer_bikes__3[[#This Row],[CONTRACT_TYPE]]</f>
        <v>leasing</v>
      </c>
      <c r="F447" t="str">
        <f>customer_bikes__3[[#This Row],[CONTRACT_START]]</f>
        <v>2021-06-22</v>
      </c>
      <c r="G447" t="str">
        <f>customer_bikes__3[[#This Row],[CONTRACT_END]]</f>
        <v>2024-06-22</v>
      </c>
      <c r="H447" t="str">
        <f>customer_bikes__3[[#This Row],[ESTIMATED_DELIVERY_DATE]]</f>
        <v>2021-05-31</v>
      </c>
      <c r="I447" t="str">
        <f>customer_bikes__3[[#This Row],[DELIVERY_DATE]]</f>
        <v>2021-06-08</v>
      </c>
      <c r="J447" t="str">
        <f>customer_bikes__3[[#This Row],[SELLING_DATE]]</f>
        <v>NULL</v>
      </c>
      <c r="K447" t="str">
        <f>customer_bikes__3[[#This Row],[MODEL]]</f>
        <v>Lundi 27,1</v>
      </c>
      <c r="L447" t="str">
        <f>customer_bikes__3[[#This Row],[FRAME_REFERENCE]]</f>
        <v>H1BVM04331</v>
      </c>
      <c r="M447" t="str">
        <f>customer_bikes__3[[#This Row],[BIKE_KEY_REFERENCE]]</f>
        <v>462366</v>
      </c>
      <c r="N447" t="str">
        <f>customer_bikes__3[[#This Row],[LOCKER_REFERENCE]]</f>
        <v>M307380</v>
      </c>
      <c r="O447" t="str">
        <f>customer_bikes__3[[#This Row],[PLATE_NUMBER]]</f>
        <v/>
      </c>
      <c r="P447" t="str">
        <f>customer_bikes__3[[#This Row],[BILLING_TYPE]]</f>
        <v>monthly</v>
      </c>
      <c r="Q447" t="str">
        <f>customer_bikes__3[[#This Row],[LEASING_PRICE]]</f>
        <v>109</v>
      </c>
      <c r="R447">
        <f>customer_bikes__3[[#This Row],[SOLD_PRICE]]</f>
        <v>0</v>
      </c>
      <c r="S447" t="str">
        <f>customer_bikes__3[[#This Row],[STATUS]]</f>
        <v>OK</v>
      </c>
      <c r="T447" t="str">
        <f>customer_bikes__3[[#This Row],[INSURANCE]]</f>
        <v>Y</v>
      </c>
      <c r="U447">
        <f>customer_bikes__3[[#This Row],[INSURANCE_INDIVIDUAL]]</f>
        <v>0</v>
      </c>
      <c r="V447">
        <f>customer_bikes__3[[#This Row],[INSURANCE_CIVIL_RESPONSIBILITY]]</f>
        <v>0</v>
      </c>
      <c r="W447" t="str">
        <f>customer_bikes__3[[#This Row],[INSURANCE_CIVIL_RESPONSIBILITY_CONTRACT]]</f>
        <v>NULL</v>
      </c>
      <c r="X447">
        <f>customer_bikes__3[[#This Row],[BIKE_PRICE]]</f>
        <v>1563.5</v>
      </c>
      <c r="Y447" t="str">
        <f>customer_bikes__3[[#This Row],[BIKE_BUYING_DATE]]</f>
        <v>2020-09-01</v>
      </c>
      <c r="Z447">
        <f>customer_bikes__3[[#This Row],[BILLING_GROUP]]</f>
        <v>1</v>
      </c>
      <c r="AA447" t="str">
        <f>customer_bikes__3[[#This Row],[GPS_ID]]</f>
        <v>/</v>
      </c>
      <c r="AB447" t="str">
        <f>customer_bikes__3[[#This Row],[LOCALISATION]]</f>
        <v>NULL</v>
      </c>
      <c r="AC447" t="str">
        <f>customer_bikes__3[[#This Row],[COMMENT_BILLING]]</f>
        <v>NULL</v>
      </c>
      <c r="AD447" t="str">
        <f>customer_bikes__3[[#This Row],[ADDRESS]]</f>
        <v>NULL</v>
      </c>
      <c r="AE447" t="str">
        <f>customer_bikes__3[[#This Row],[DISPLAY_GROUP]]</f>
        <v>1generic</v>
      </c>
      <c r="AG447">
        <f>customer_bikes__3[[#This Row],[TYPE]]</f>
        <v>431</v>
      </c>
      <c r="AH447">
        <f>customer_bikes__3[[#This Row],[ID_1]]</f>
        <v>448</v>
      </c>
      <c r="AI447" s="2">
        <f>customer_bikes__3[[#This Row],[HEU_MAJ]]</f>
        <v>44370.735231481478</v>
      </c>
      <c r="AJ447" s="2">
        <f>customer_bikes__3[[#This Row],[HEU_MAJ]]</f>
        <v>44370.735231481478</v>
      </c>
    </row>
    <row r="448" spans="1:36" x14ac:dyDescent="0.25">
      <c r="A448">
        <f>customer_bikes__3[[#This Row],[ID]]</f>
        <v>645</v>
      </c>
      <c r="B448" t="str">
        <f>customer_bikes__3[[#This Row],[FRAME_NUMBER]]</f>
        <v>PG-001</v>
      </c>
      <c r="C448" t="str">
        <f>customer_bikes__3[[#This Row],[SIZE]]</f>
        <v>unique</v>
      </c>
      <c r="D448" t="str">
        <f>customer_bikes__3[[#This Row],[COLOR]]</f>
        <v>Anthracite</v>
      </c>
      <c r="E448" t="str">
        <f>customer_bikes__3[[#This Row],[CONTRACT_TYPE]]</f>
        <v>selling</v>
      </c>
      <c r="F448" t="str">
        <f>customer_bikes__3[[#This Row],[CONTRACT_START]]</f>
        <v>0000-00-00</v>
      </c>
      <c r="G448" t="str">
        <f>customer_bikes__3[[#This Row],[CONTRACT_END]]</f>
        <v>0000-00-00</v>
      </c>
      <c r="H448" t="str">
        <f>customer_bikes__3[[#This Row],[ESTIMATED_DELIVERY_DATE]]</f>
        <v>2021-06-01</v>
      </c>
      <c r="I448" t="str">
        <f>customer_bikes__3[[#This Row],[DELIVERY_DATE]]</f>
        <v>0000-00-00</v>
      </c>
      <c r="J448" t="str">
        <f>customer_bikes__3[[#This Row],[SELLING_DATE]]</f>
        <v>2021-04-14</v>
      </c>
      <c r="K448" t="str">
        <f>customer_bikes__3[[#This Row],[MODEL]]</f>
        <v>Boost E 10D performance CX</v>
      </c>
      <c r="L448" t="str">
        <f>customer_bikes__3[[#This Row],[FRAME_REFERENCE]]</f>
        <v>-</v>
      </c>
      <c r="M448" t="str">
        <f>customer_bikes__3[[#This Row],[BIKE_KEY_REFERENCE]]</f>
        <v>NULL</v>
      </c>
      <c r="N448" t="str">
        <f>customer_bikes__3[[#This Row],[LOCKER_REFERENCE]]</f>
        <v/>
      </c>
      <c r="O448" t="str">
        <f>customer_bikes__3[[#This Row],[PLATE_NUMBER]]</f>
        <v>NULL</v>
      </c>
      <c r="P448" t="str">
        <f>customer_bikes__3[[#This Row],[BILLING_TYPE]]</f>
        <v>paid</v>
      </c>
      <c r="Q448" t="str">
        <f>customer_bikes__3[[#This Row],[LEASING_PRICE]]</f>
        <v>0</v>
      </c>
      <c r="R448">
        <f>customer_bikes__3[[#This Row],[SOLD_PRICE]]</f>
        <v>3635.54</v>
      </c>
      <c r="S448" t="str">
        <f>customer_bikes__3[[#This Row],[STATUS]]</f>
        <v>OK</v>
      </c>
      <c r="T448" t="str">
        <f>customer_bikes__3[[#This Row],[INSURANCE]]</f>
        <v>N</v>
      </c>
      <c r="U448">
        <f>customer_bikes__3[[#This Row],[INSURANCE_INDIVIDUAL]]</f>
        <v>0</v>
      </c>
      <c r="V448">
        <f>customer_bikes__3[[#This Row],[INSURANCE_CIVIL_RESPONSIBILITY]]</f>
        <v>0</v>
      </c>
      <c r="W448" t="str">
        <f>customer_bikes__3[[#This Row],[INSURANCE_CIVIL_RESPONSIBILITY_CONTRACT]]</f>
        <v>NULL</v>
      </c>
      <c r="X448">
        <f>customer_bikes__3[[#This Row],[BIKE_PRICE]]</f>
        <v>2587</v>
      </c>
      <c r="Y448" t="str">
        <f>customer_bikes__3[[#This Row],[BIKE_BUYING_DATE]]</f>
        <v>2021-03-12</v>
      </c>
      <c r="Z448">
        <f>customer_bikes__3[[#This Row],[BILLING_GROUP]]</f>
        <v>1</v>
      </c>
      <c r="AA448" t="str">
        <f>customer_bikes__3[[#This Row],[GPS_ID]]</f>
        <v/>
      </c>
      <c r="AB448" t="str">
        <f>customer_bikes__3[[#This Row],[LOCALISATION]]</f>
        <v>NULL</v>
      </c>
      <c r="AC448" t="str">
        <f>customer_bikes__3[[#This Row],[COMMENT_BILLING]]</f>
        <v>NULL</v>
      </c>
      <c r="AD448" t="str">
        <f>customer_bikes__3[[#This Row],[ADDRESS]]</f>
        <v>NULL</v>
      </c>
      <c r="AE448" t="str">
        <f>customer_bikes__3[[#This Row],[DISPLAY_GROUP]]</f>
        <v>1generic</v>
      </c>
      <c r="AG448">
        <f>customer_bikes__3[[#This Row],[TYPE]]</f>
        <v>622</v>
      </c>
      <c r="AH448">
        <f>customer_bikes__3[[#This Row],[ID_1]]</f>
        <v>359</v>
      </c>
      <c r="AI448" s="2">
        <f>customer_bikes__3[[#This Row],[HEU_MAJ]]</f>
        <v>44300.459560185183</v>
      </c>
      <c r="AJ448" s="2">
        <f>customer_bikes__3[[#This Row],[HEU_MAJ]]</f>
        <v>44300.459560185183</v>
      </c>
    </row>
    <row r="449" spans="1:36" x14ac:dyDescent="0.25">
      <c r="A449">
        <f>customer_bikes__3[[#This Row],[ID]]</f>
        <v>678</v>
      </c>
      <c r="B449" t="str">
        <f>customer_bikes__3[[#This Row],[FRAME_NUMBER]]</f>
        <v>PREFAB-001</v>
      </c>
      <c r="C449" t="str">
        <f>customer_bikes__3[[#This Row],[SIZE]]</f>
        <v>L</v>
      </c>
      <c r="D449" t="str">
        <f>customer_bikes__3[[#This Row],[COLOR]]</f>
        <v/>
      </c>
      <c r="E449" t="str">
        <f>customer_bikes__3[[#This Row],[CONTRACT_TYPE]]</f>
        <v>leasing</v>
      </c>
      <c r="F449" t="str">
        <f>customer_bikes__3[[#This Row],[CONTRACT_START]]</f>
        <v>2021-05-05</v>
      </c>
      <c r="G449" t="str">
        <f>customer_bikes__3[[#This Row],[CONTRACT_END]]</f>
        <v>2024-05-05</v>
      </c>
      <c r="H449" t="str">
        <f>customer_bikes__3[[#This Row],[ESTIMATED_DELIVERY_DATE]]</f>
        <v>2021-04-07</v>
      </c>
      <c r="I449" t="str">
        <f>customer_bikes__3[[#This Row],[DELIVERY_DATE]]</f>
        <v>2021-04-14</v>
      </c>
      <c r="J449" t="str">
        <f>customer_bikes__3[[#This Row],[SELLING_DATE]]</f>
        <v>NULL</v>
      </c>
      <c r="K449" t="str">
        <f>customer_bikes__3[[#This Row],[MODEL]]</f>
        <v>Friday 27 FS Speed dual</v>
      </c>
      <c r="L449" t="str">
        <f>customer_bikes__3[[#This Row],[FRAME_REFERENCE]]</f>
        <v>VL5M0549FMT010057</v>
      </c>
      <c r="M449" t="str">
        <f>customer_bikes__3[[#This Row],[BIKE_KEY_REFERENCE]]</f>
        <v/>
      </c>
      <c r="N449" t="str">
        <f>customer_bikes__3[[#This Row],[LOCKER_REFERENCE]]</f>
        <v/>
      </c>
      <c r="O449" t="str">
        <f>customer_bikes__3[[#This Row],[PLATE_NUMBER]]</f>
        <v/>
      </c>
      <c r="P449" t="str">
        <f>customer_bikes__3[[#This Row],[BILLING_TYPE]]</f>
        <v>monthly</v>
      </c>
      <c r="Q449" t="str">
        <f>customer_bikes__3[[#This Row],[LEASING_PRICE]]</f>
        <v>190</v>
      </c>
      <c r="R449">
        <f>customer_bikes__3[[#This Row],[SOLD_PRICE]]</f>
        <v>0</v>
      </c>
      <c r="S449" t="str">
        <f>customer_bikes__3[[#This Row],[STATUS]]</f>
        <v>OK</v>
      </c>
      <c r="T449" t="str">
        <f>customer_bikes__3[[#This Row],[INSURANCE]]</f>
        <v>Y</v>
      </c>
      <c r="U449">
        <f>customer_bikes__3[[#This Row],[INSURANCE_INDIVIDUAL]]</f>
        <v>1</v>
      </c>
      <c r="V449">
        <f>customer_bikes__3[[#This Row],[INSURANCE_CIVIL_RESPONSIBILITY]]</f>
        <v>0</v>
      </c>
      <c r="W449" t="str">
        <f>customer_bikes__3[[#This Row],[INSURANCE_CIVIL_RESPONSIBILITY_CONTRACT]]</f>
        <v>NULL</v>
      </c>
      <c r="X449">
        <f>customer_bikes__3[[#This Row],[BIKE_PRICE]]</f>
        <v>4007.5</v>
      </c>
      <c r="Y449" t="str">
        <f>customer_bikes__3[[#This Row],[BIKE_BUYING_DATE]]</f>
        <v>2021-03-29</v>
      </c>
      <c r="Z449">
        <f>customer_bikes__3[[#This Row],[BILLING_GROUP]]</f>
        <v>1</v>
      </c>
      <c r="AA449" t="str">
        <f>customer_bikes__3[[#This Row],[GPS_ID]]</f>
        <v/>
      </c>
      <c r="AB449" t="str">
        <f>customer_bikes__3[[#This Row],[LOCALISATION]]</f>
        <v>NULL</v>
      </c>
      <c r="AC449" t="str">
        <f>customer_bikes__3[[#This Row],[COMMENT_BILLING]]</f>
        <v>NULL</v>
      </c>
      <c r="AD449" t="str">
        <f>customer_bikes__3[[#This Row],[ADDRESS]]</f>
        <v>NULL</v>
      </c>
      <c r="AE449" t="str">
        <f>customer_bikes__3[[#This Row],[DISPLAY_GROUP]]</f>
        <v>1generic</v>
      </c>
      <c r="AG449">
        <f>customer_bikes__3[[#This Row],[TYPE]]</f>
        <v>624</v>
      </c>
      <c r="AH449">
        <f>customer_bikes__3[[#This Row],[ID_1]]</f>
        <v>228</v>
      </c>
      <c r="AI449" s="2">
        <f>customer_bikes__3[[#This Row],[HEU_MAJ]]</f>
        <v>44350.484710648147</v>
      </c>
      <c r="AJ449" s="2">
        <f>customer_bikes__3[[#This Row],[HEU_MAJ]]</f>
        <v>44350.484710648147</v>
      </c>
    </row>
    <row r="450" spans="1:36" x14ac:dyDescent="0.25">
      <c r="A450">
        <f>customer_bikes__3[[#This Row],[ID]]</f>
        <v>398</v>
      </c>
      <c r="B450" t="str">
        <f>customer_bikes__3[[#This Row],[FRAME_NUMBER]]</f>
        <v>PREFER-001</v>
      </c>
      <c r="C450" t="str">
        <f>customer_bikes__3[[#This Row],[SIZE]]</f>
        <v>L</v>
      </c>
      <c r="D450" t="str">
        <f>customer_bikes__3[[#This Row],[COLOR]]</f>
        <v>Rouge</v>
      </c>
      <c r="E450" t="str">
        <f>customer_bikes__3[[#This Row],[CONTRACT_TYPE]]</f>
        <v>leasing</v>
      </c>
      <c r="F450" t="str">
        <f>customer_bikes__3[[#This Row],[CONTRACT_START]]</f>
        <v>2020-10-01</v>
      </c>
      <c r="G450" t="str">
        <f>customer_bikes__3[[#This Row],[CONTRACT_END]]</f>
        <v>2023-10-01</v>
      </c>
      <c r="H450" t="str">
        <f>customer_bikes__3[[#This Row],[ESTIMATED_DELIVERY_DATE]]</f>
        <v>NULL</v>
      </c>
      <c r="I450" t="str">
        <f>customer_bikes__3[[#This Row],[DELIVERY_DATE]]</f>
        <v>2020-11-09</v>
      </c>
      <c r="J450" t="str">
        <f>customer_bikes__3[[#This Row],[SELLING_DATE]]</f>
        <v>NULL</v>
      </c>
      <c r="K450" t="str">
        <f>customer_bikes__3[[#This Row],[MODEL]]</f>
        <v>Prefer Metal</v>
      </c>
      <c r="L450" t="str">
        <f>customer_bikes__3[[#This Row],[FRAME_REFERENCE]]</f>
        <v>WEUHNF2BXKCX02084</v>
      </c>
      <c r="M450" t="str">
        <f>customer_bikes__3[[#This Row],[BIKE_KEY_REFERENCE]]</f>
        <v/>
      </c>
      <c r="N450" t="str">
        <f>customer_bikes__3[[#This Row],[LOCKER_REFERENCE]]</f>
        <v/>
      </c>
      <c r="O450" t="str">
        <f>customer_bikes__3[[#This Row],[PLATE_NUMBER]]</f>
        <v/>
      </c>
      <c r="P450" t="str">
        <f>customer_bikes__3[[#This Row],[BILLING_TYPE]]</f>
        <v>monthly</v>
      </c>
      <c r="Q450" t="str">
        <f>customer_bikes__3[[#This Row],[LEASING_PRICE]]</f>
        <v>154</v>
      </c>
      <c r="R450">
        <f>customer_bikes__3[[#This Row],[SOLD_PRICE]]</f>
        <v>0</v>
      </c>
      <c r="S450" t="str">
        <f>customer_bikes__3[[#This Row],[STATUS]]</f>
        <v>OK</v>
      </c>
      <c r="T450" t="str">
        <f>customer_bikes__3[[#This Row],[INSURANCE]]</f>
        <v>Y</v>
      </c>
      <c r="U450">
        <f>customer_bikes__3[[#This Row],[INSURANCE_INDIVIDUAL]]</f>
        <v>1</v>
      </c>
      <c r="V450">
        <f>customer_bikes__3[[#This Row],[INSURANCE_CIVIL_RESPONSIBILITY]]</f>
        <v>0</v>
      </c>
      <c r="W450" t="str">
        <f>customer_bikes__3[[#This Row],[INSURANCE_CIVIL_RESPONSIBILITY_CONTRACT]]</f>
        <v>NULL</v>
      </c>
      <c r="X450">
        <f>customer_bikes__3[[#This Row],[BIKE_PRICE]]</f>
        <v>3121.88</v>
      </c>
      <c r="Y450" t="str">
        <f>customer_bikes__3[[#This Row],[BIKE_BUYING_DATE]]</f>
        <v>2020-11-09</v>
      </c>
      <c r="Z450">
        <f>customer_bikes__3[[#This Row],[BILLING_GROUP]]</f>
        <v>1</v>
      </c>
      <c r="AA450" t="str">
        <f>customer_bikes__3[[#This Row],[GPS_ID]]</f>
        <v/>
      </c>
      <c r="AB450" t="str">
        <f>customer_bikes__3[[#This Row],[LOCALISATION]]</f>
        <v>NULL</v>
      </c>
      <c r="AC450" t="str">
        <f>customer_bikes__3[[#This Row],[COMMENT_BILLING]]</f>
        <v>NULL</v>
      </c>
      <c r="AD450" t="str">
        <f>customer_bikes__3[[#This Row],[ADDRESS]]</f>
        <v>NULL</v>
      </c>
      <c r="AE450" t="str">
        <f>customer_bikes__3[[#This Row],[DISPLAY_GROUP]]</f>
        <v>1generic</v>
      </c>
      <c r="AG450">
        <f>customer_bikes__3[[#This Row],[TYPE]]</f>
        <v>53</v>
      </c>
      <c r="AH450">
        <f>customer_bikes__3[[#This Row],[ID_1]]</f>
        <v>260</v>
      </c>
      <c r="AI450" s="2">
        <f>customer_bikes__3[[#This Row],[HEU_MAJ]]</f>
        <v>44501.660995370374</v>
      </c>
      <c r="AJ450" s="2">
        <f>customer_bikes__3[[#This Row],[HEU_MAJ]]</f>
        <v>44501.660995370374</v>
      </c>
    </row>
    <row r="451" spans="1:36" x14ac:dyDescent="0.25">
      <c r="A451">
        <f>customer_bikes__3[[#This Row],[ID]]</f>
        <v>687</v>
      </c>
      <c r="B451" t="str">
        <f>customer_bikes__3[[#This Row],[FRAME_NUMBER]]</f>
        <v>PRO-001</v>
      </c>
      <c r="C451" t="str">
        <f>customer_bikes__3[[#This Row],[SIZE]]</f>
        <v>unique</v>
      </c>
      <c r="D451" t="str">
        <f>customer_bikes__3[[#This Row],[COLOR]]</f>
        <v>Blanc</v>
      </c>
      <c r="E451" t="str">
        <f>customer_bikes__3[[#This Row],[CONTRACT_TYPE]]</f>
        <v>selling</v>
      </c>
      <c r="F451" t="str">
        <f>customer_bikes__3[[#This Row],[CONTRACT_START]]</f>
        <v>2021-08-12</v>
      </c>
      <c r="G451" t="str">
        <f>customer_bikes__3[[#This Row],[CONTRACT_END]]</f>
        <v>NULL</v>
      </c>
      <c r="H451" t="str">
        <f>customer_bikes__3[[#This Row],[ESTIMATED_DELIVERY_DATE]]</f>
        <v>2021-08-12</v>
      </c>
      <c r="I451" t="str">
        <f>customer_bikes__3[[#This Row],[DELIVERY_DATE]]</f>
        <v>2021-07-12</v>
      </c>
      <c r="J451" t="str">
        <f>customer_bikes__3[[#This Row],[SELLING_DATE]]</f>
        <v>2021-08-12</v>
      </c>
      <c r="K451" t="str">
        <f>customer_bikes__3[[#This Row],[MODEL]]</f>
        <v>PDL01</v>
      </c>
      <c r="L451" t="str">
        <f>customer_bikes__3[[#This Row],[FRAME_REFERENCE]]</f>
        <v>TBC</v>
      </c>
      <c r="M451" t="str">
        <f>customer_bikes__3[[#This Row],[BIKE_KEY_REFERENCE]]</f>
        <v/>
      </c>
      <c r="N451" t="str">
        <f>customer_bikes__3[[#This Row],[LOCKER_REFERENCE]]</f>
        <v>TBC</v>
      </c>
      <c r="O451" t="str">
        <f>customer_bikes__3[[#This Row],[PLATE_NUMBER]]</f>
        <v/>
      </c>
      <c r="P451" t="str">
        <f>customer_bikes__3[[#This Row],[BILLING_TYPE]]</f>
        <v>monthly</v>
      </c>
      <c r="Q451" t="str">
        <f>customer_bikes__3[[#This Row],[LEASING_PRICE]]</f>
        <v>0</v>
      </c>
      <c r="R451">
        <f>customer_bikes__3[[#This Row],[SOLD_PRICE]]</f>
        <v>0</v>
      </c>
      <c r="S451" t="str">
        <f>customer_bikes__3[[#This Row],[STATUS]]</f>
        <v>OK</v>
      </c>
      <c r="T451" t="str">
        <f>customer_bikes__3[[#This Row],[INSURANCE]]</f>
        <v>N</v>
      </c>
      <c r="U451">
        <f>customer_bikes__3[[#This Row],[INSURANCE_INDIVIDUAL]]</f>
        <v>0</v>
      </c>
      <c r="V451">
        <f>customer_bikes__3[[#This Row],[INSURANCE_CIVIL_RESPONSIBILITY]]</f>
        <v>0</v>
      </c>
      <c r="W451" t="str">
        <f>customer_bikes__3[[#This Row],[INSURANCE_CIVIL_RESPONSIBILITY_CONTRACT]]</f>
        <v>NULL</v>
      </c>
      <c r="X451">
        <f>customer_bikes__3[[#This Row],[BIKE_PRICE]]</f>
        <v>0</v>
      </c>
      <c r="Y451" t="str">
        <f>customer_bikes__3[[#This Row],[BIKE_BUYING_DATE]]</f>
        <v>2021-08-12</v>
      </c>
      <c r="Z451">
        <f>customer_bikes__3[[#This Row],[BILLING_GROUP]]</f>
        <v>1</v>
      </c>
      <c r="AA451" t="str">
        <f>customer_bikes__3[[#This Row],[GPS_ID]]</f>
        <v/>
      </c>
      <c r="AB451" t="str">
        <f>customer_bikes__3[[#This Row],[LOCALISATION]]</f>
        <v>NULL</v>
      </c>
      <c r="AC451" t="str">
        <f>customer_bikes__3[[#This Row],[COMMENT_BILLING]]</f>
        <v>NULL</v>
      </c>
      <c r="AD451" t="str">
        <f>customer_bikes__3[[#This Row],[ADDRESS]]</f>
        <v>NULL</v>
      </c>
      <c r="AE451" t="str">
        <f>customer_bikes__3[[#This Row],[DISPLAY_GROUP]]</f>
        <v>1generic</v>
      </c>
      <c r="AG451">
        <f>customer_bikes__3[[#This Row],[TYPE]]</f>
        <v>634</v>
      </c>
      <c r="AH451">
        <f>customer_bikes__3[[#This Row],[ID_1]]</f>
        <v>184</v>
      </c>
      <c r="AI451" s="2">
        <f>customer_bikes__3[[#This Row],[HEU_MAJ]]</f>
        <v>44445.609166666669</v>
      </c>
      <c r="AJ451" s="2">
        <f>customer_bikes__3[[#This Row],[HEU_MAJ]]</f>
        <v>44445.609166666669</v>
      </c>
    </row>
    <row r="452" spans="1:36" x14ac:dyDescent="0.25">
      <c r="A452">
        <f>customer_bikes__3[[#This Row],[ID]]</f>
        <v>688</v>
      </c>
      <c r="B452" t="str">
        <f>customer_bikes__3[[#This Row],[FRAME_NUMBER]]</f>
        <v>PRO-002</v>
      </c>
      <c r="C452" t="str">
        <f>customer_bikes__3[[#This Row],[SIZE]]</f>
        <v>unique</v>
      </c>
      <c r="D452" t="str">
        <f>customer_bikes__3[[#This Row],[COLOR]]</f>
        <v>Blanc</v>
      </c>
      <c r="E452" t="str">
        <f>customer_bikes__3[[#This Row],[CONTRACT_TYPE]]</f>
        <v>selling</v>
      </c>
      <c r="F452" t="str">
        <f>customer_bikes__3[[#This Row],[CONTRACT_START]]</f>
        <v>2021-09-12</v>
      </c>
      <c r="G452" t="str">
        <f>customer_bikes__3[[#This Row],[CONTRACT_END]]</f>
        <v>NULL</v>
      </c>
      <c r="H452" t="str">
        <f>customer_bikes__3[[#This Row],[ESTIMATED_DELIVERY_DATE]]</f>
        <v>2021-09-12</v>
      </c>
      <c r="I452" t="str">
        <f>customer_bikes__3[[#This Row],[DELIVERY_DATE]]</f>
        <v>2021-09-12</v>
      </c>
      <c r="J452" t="str">
        <f>customer_bikes__3[[#This Row],[SELLING_DATE]]</f>
        <v>2021-09-12</v>
      </c>
      <c r="K452" t="str">
        <f>customer_bikes__3[[#This Row],[MODEL]]</f>
        <v>PDL02</v>
      </c>
      <c r="L452" t="str">
        <f>customer_bikes__3[[#This Row],[FRAME_REFERENCE]]</f>
        <v>/</v>
      </c>
      <c r="M452" t="str">
        <f>customer_bikes__3[[#This Row],[BIKE_KEY_REFERENCE]]</f>
        <v/>
      </c>
      <c r="N452" t="str">
        <f>customer_bikes__3[[#This Row],[LOCKER_REFERENCE]]</f>
        <v>NULL</v>
      </c>
      <c r="O452" t="str">
        <f>customer_bikes__3[[#This Row],[PLATE_NUMBER]]</f>
        <v/>
      </c>
      <c r="P452" t="str">
        <f>customer_bikes__3[[#This Row],[BILLING_TYPE]]</f>
        <v>monthly</v>
      </c>
      <c r="Q452" t="str">
        <f>customer_bikes__3[[#This Row],[LEASING_PRICE]]</f>
        <v>0</v>
      </c>
      <c r="R452">
        <f>customer_bikes__3[[#This Row],[SOLD_PRICE]]</f>
        <v>0</v>
      </c>
      <c r="S452" t="str">
        <f>customer_bikes__3[[#This Row],[STATUS]]</f>
        <v>KO</v>
      </c>
      <c r="T452" t="str">
        <f>customer_bikes__3[[#This Row],[INSURANCE]]</f>
        <v>N</v>
      </c>
      <c r="U452">
        <f>customer_bikes__3[[#This Row],[INSURANCE_INDIVIDUAL]]</f>
        <v>0</v>
      </c>
      <c r="V452">
        <f>customer_bikes__3[[#This Row],[INSURANCE_CIVIL_RESPONSIBILITY]]</f>
        <v>0</v>
      </c>
      <c r="W452" t="str">
        <f>customer_bikes__3[[#This Row],[INSURANCE_CIVIL_RESPONSIBILITY_CONTRACT]]</f>
        <v>NULL</v>
      </c>
      <c r="X452">
        <f>customer_bikes__3[[#This Row],[BIKE_PRICE]]</f>
        <v>0</v>
      </c>
      <c r="Y452" t="str">
        <f>customer_bikes__3[[#This Row],[BIKE_BUYING_DATE]]</f>
        <v>2021-09-12</v>
      </c>
      <c r="Z452">
        <f>customer_bikes__3[[#This Row],[BILLING_GROUP]]</f>
        <v>1</v>
      </c>
      <c r="AA452" t="str">
        <f>customer_bikes__3[[#This Row],[GPS_ID]]</f>
        <v/>
      </c>
      <c r="AB452" t="str">
        <f>customer_bikes__3[[#This Row],[LOCALISATION]]</f>
        <v>NULL</v>
      </c>
      <c r="AC452" t="str">
        <f>customer_bikes__3[[#This Row],[COMMENT_BILLING]]</f>
        <v>NULL</v>
      </c>
      <c r="AD452" t="str">
        <f>customer_bikes__3[[#This Row],[ADDRESS]]</f>
        <v>NULL</v>
      </c>
      <c r="AE452" t="str">
        <f>customer_bikes__3[[#This Row],[DISPLAY_GROUP]]</f>
        <v>1generic</v>
      </c>
      <c r="AG452">
        <f>customer_bikes__3[[#This Row],[TYPE]]</f>
        <v>634</v>
      </c>
      <c r="AH452">
        <f>customer_bikes__3[[#This Row],[ID_1]]</f>
        <v>184</v>
      </c>
      <c r="AI452" s="2">
        <f>customer_bikes__3[[#This Row],[HEU_MAJ]]</f>
        <v>44459.557893518519</v>
      </c>
      <c r="AJ452" s="2">
        <f>customer_bikes__3[[#This Row],[HEU_MAJ]]</f>
        <v>44459.557893518519</v>
      </c>
    </row>
    <row r="453" spans="1:36" x14ac:dyDescent="0.25">
      <c r="A453">
        <f>customer_bikes__3[[#This Row],[ID]]</f>
        <v>689</v>
      </c>
      <c r="B453" t="str">
        <f>customer_bikes__3[[#This Row],[FRAME_NUMBER]]</f>
        <v>PRO-003</v>
      </c>
      <c r="C453" t="str">
        <f>customer_bikes__3[[#This Row],[SIZE]]</f>
        <v>unique</v>
      </c>
      <c r="D453" t="str">
        <f>customer_bikes__3[[#This Row],[COLOR]]</f>
        <v>Blanc</v>
      </c>
      <c r="E453" t="str">
        <f>customer_bikes__3[[#This Row],[CONTRACT_TYPE]]</f>
        <v>selling</v>
      </c>
      <c r="F453" t="str">
        <f>customer_bikes__3[[#This Row],[CONTRACT_START]]</f>
        <v>2021-09-12</v>
      </c>
      <c r="G453" t="str">
        <f>customer_bikes__3[[#This Row],[CONTRACT_END]]</f>
        <v>NULL</v>
      </c>
      <c r="H453" t="str">
        <f>customer_bikes__3[[#This Row],[ESTIMATED_DELIVERY_DATE]]</f>
        <v>2021-09-12</v>
      </c>
      <c r="I453" t="str">
        <f>customer_bikes__3[[#This Row],[DELIVERY_DATE]]</f>
        <v>2021-09-12</v>
      </c>
      <c r="J453" t="str">
        <f>customer_bikes__3[[#This Row],[SELLING_DATE]]</f>
        <v>2021-09-12</v>
      </c>
      <c r="K453" t="str">
        <f>customer_bikes__3[[#This Row],[MODEL]]</f>
        <v>PLD03</v>
      </c>
      <c r="L453" t="str">
        <f>customer_bikes__3[[#This Row],[FRAME_REFERENCE]]</f>
        <v>/</v>
      </c>
      <c r="M453" t="str">
        <f>customer_bikes__3[[#This Row],[BIKE_KEY_REFERENCE]]</f>
        <v/>
      </c>
      <c r="N453" t="str">
        <f>customer_bikes__3[[#This Row],[LOCKER_REFERENCE]]</f>
        <v>NULL</v>
      </c>
      <c r="O453" t="str">
        <f>customer_bikes__3[[#This Row],[PLATE_NUMBER]]</f>
        <v/>
      </c>
      <c r="P453" t="str">
        <f>customer_bikes__3[[#This Row],[BILLING_TYPE]]</f>
        <v>monthly</v>
      </c>
      <c r="Q453" t="str">
        <f>customer_bikes__3[[#This Row],[LEASING_PRICE]]</f>
        <v>0</v>
      </c>
      <c r="R453">
        <f>customer_bikes__3[[#This Row],[SOLD_PRICE]]</f>
        <v>0</v>
      </c>
      <c r="S453" t="str">
        <f>customer_bikes__3[[#This Row],[STATUS]]</f>
        <v>OK</v>
      </c>
      <c r="T453" t="str">
        <f>customer_bikes__3[[#This Row],[INSURANCE]]</f>
        <v>N</v>
      </c>
      <c r="U453">
        <f>customer_bikes__3[[#This Row],[INSURANCE_INDIVIDUAL]]</f>
        <v>0</v>
      </c>
      <c r="V453">
        <f>customer_bikes__3[[#This Row],[INSURANCE_CIVIL_RESPONSIBILITY]]</f>
        <v>0</v>
      </c>
      <c r="W453" t="str">
        <f>customer_bikes__3[[#This Row],[INSURANCE_CIVIL_RESPONSIBILITY_CONTRACT]]</f>
        <v>NULL</v>
      </c>
      <c r="X453">
        <f>customer_bikes__3[[#This Row],[BIKE_PRICE]]</f>
        <v>0</v>
      </c>
      <c r="Y453" t="str">
        <f>customer_bikes__3[[#This Row],[BIKE_BUYING_DATE]]</f>
        <v>2021-09-12</v>
      </c>
      <c r="Z453">
        <f>customer_bikes__3[[#This Row],[BILLING_GROUP]]</f>
        <v>1</v>
      </c>
      <c r="AA453" t="str">
        <f>customer_bikes__3[[#This Row],[GPS_ID]]</f>
        <v/>
      </c>
      <c r="AB453" t="str">
        <f>customer_bikes__3[[#This Row],[LOCALISATION]]</f>
        <v>NULL</v>
      </c>
      <c r="AC453" t="str">
        <f>customer_bikes__3[[#This Row],[COMMENT_BILLING]]</f>
        <v>NULL</v>
      </c>
      <c r="AD453" t="str">
        <f>customer_bikes__3[[#This Row],[ADDRESS]]</f>
        <v>NULL</v>
      </c>
      <c r="AE453" t="str">
        <f>customer_bikes__3[[#This Row],[DISPLAY_GROUP]]</f>
        <v>1generic</v>
      </c>
      <c r="AG453">
        <f>customer_bikes__3[[#This Row],[TYPE]]</f>
        <v>634</v>
      </c>
      <c r="AH453">
        <f>customer_bikes__3[[#This Row],[ID_1]]</f>
        <v>184</v>
      </c>
      <c r="AI453" s="2">
        <f>customer_bikes__3[[#This Row],[HEU_MAJ]]</f>
        <v>44439.906423611108</v>
      </c>
      <c r="AJ453" s="2">
        <f>customer_bikes__3[[#This Row],[HEU_MAJ]]</f>
        <v>44439.906423611108</v>
      </c>
    </row>
    <row r="454" spans="1:36" x14ac:dyDescent="0.25">
      <c r="A454">
        <f>customer_bikes__3[[#This Row],[ID]]</f>
        <v>690</v>
      </c>
      <c r="B454" t="str">
        <f>customer_bikes__3[[#This Row],[FRAME_NUMBER]]</f>
        <v>PRO-004</v>
      </c>
      <c r="C454" t="str">
        <f>customer_bikes__3[[#This Row],[SIZE]]</f>
        <v>unique</v>
      </c>
      <c r="D454" t="str">
        <f>customer_bikes__3[[#This Row],[COLOR]]</f>
        <v>Blanc</v>
      </c>
      <c r="E454" t="str">
        <f>customer_bikes__3[[#This Row],[CONTRACT_TYPE]]</f>
        <v>selling</v>
      </c>
      <c r="F454" t="str">
        <f>customer_bikes__3[[#This Row],[CONTRACT_START]]</f>
        <v>2021-09-12</v>
      </c>
      <c r="G454" t="str">
        <f>customer_bikes__3[[#This Row],[CONTRACT_END]]</f>
        <v>NULL</v>
      </c>
      <c r="H454" t="str">
        <f>customer_bikes__3[[#This Row],[ESTIMATED_DELIVERY_DATE]]</f>
        <v>2021-09-12</v>
      </c>
      <c r="I454" t="str">
        <f>customer_bikes__3[[#This Row],[DELIVERY_DATE]]</f>
        <v>2021-09-12</v>
      </c>
      <c r="J454" t="str">
        <f>customer_bikes__3[[#This Row],[SELLING_DATE]]</f>
        <v>2021-09-12</v>
      </c>
      <c r="K454" t="str">
        <f>customer_bikes__3[[#This Row],[MODEL]]</f>
        <v>PLD04</v>
      </c>
      <c r="L454" t="str">
        <f>customer_bikes__3[[#This Row],[FRAME_REFERENCE]]</f>
        <v>/</v>
      </c>
      <c r="M454" t="str">
        <f>customer_bikes__3[[#This Row],[BIKE_KEY_REFERENCE]]</f>
        <v/>
      </c>
      <c r="N454" t="str">
        <f>customer_bikes__3[[#This Row],[LOCKER_REFERENCE]]</f>
        <v>NULL</v>
      </c>
      <c r="O454" t="str">
        <f>customer_bikes__3[[#This Row],[PLATE_NUMBER]]</f>
        <v/>
      </c>
      <c r="P454" t="str">
        <f>customer_bikes__3[[#This Row],[BILLING_TYPE]]</f>
        <v>monthly</v>
      </c>
      <c r="Q454" t="str">
        <f>customer_bikes__3[[#This Row],[LEASING_PRICE]]</f>
        <v>0</v>
      </c>
      <c r="R454">
        <f>customer_bikes__3[[#This Row],[SOLD_PRICE]]</f>
        <v>0</v>
      </c>
      <c r="S454" t="str">
        <f>customer_bikes__3[[#This Row],[STATUS]]</f>
        <v>OK</v>
      </c>
      <c r="T454" t="str">
        <f>customer_bikes__3[[#This Row],[INSURANCE]]</f>
        <v>N</v>
      </c>
      <c r="U454">
        <f>customer_bikes__3[[#This Row],[INSURANCE_INDIVIDUAL]]</f>
        <v>0</v>
      </c>
      <c r="V454">
        <f>customer_bikes__3[[#This Row],[INSURANCE_CIVIL_RESPONSIBILITY]]</f>
        <v>0</v>
      </c>
      <c r="W454" t="str">
        <f>customer_bikes__3[[#This Row],[INSURANCE_CIVIL_RESPONSIBILITY_CONTRACT]]</f>
        <v>NULL</v>
      </c>
      <c r="X454">
        <f>customer_bikes__3[[#This Row],[BIKE_PRICE]]</f>
        <v>0</v>
      </c>
      <c r="Y454" t="str">
        <f>customer_bikes__3[[#This Row],[BIKE_BUYING_DATE]]</f>
        <v>2021-09-12</v>
      </c>
      <c r="Z454">
        <f>customer_bikes__3[[#This Row],[BILLING_GROUP]]</f>
        <v>1</v>
      </c>
      <c r="AA454" t="str">
        <f>customer_bikes__3[[#This Row],[GPS_ID]]</f>
        <v/>
      </c>
      <c r="AB454" t="str">
        <f>customer_bikes__3[[#This Row],[LOCALISATION]]</f>
        <v>NULL</v>
      </c>
      <c r="AC454" t="str">
        <f>customer_bikes__3[[#This Row],[COMMENT_BILLING]]</f>
        <v>NULL</v>
      </c>
      <c r="AD454" t="str">
        <f>customer_bikes__3[[#This Row],[ADDRESS]]</f>
        <v>NULL</v>
      </c>
      <c r="AE454" t="str">
        <f>customer_bikes__3[[#This Row],[DISPLAY_GROUP]]</f>
        <v>1generic</v>
      </c>
      <c r="AG454">
        <f>customer_bikes__3[[#This Row],[TYPE]]</f>
        <v>634</v>
      </c>
      <c r="AH454">
        <f>customer_bikes__3[[#This Row],[ID_1]]</f>
        <v>184</v>
      </c>
      <c r="AI454" s="2">
        <f>customer_bikes__3[[#This Row],[HEU_MAJ]]</f>
        <v>44439.906493055554</v>
      </c>
      <c r="AJ454" s="2">
        <f>customer_bikes__3[[#This Row],[HEU_MAJ]]</f>
        <v>44439.906493055554</v>
      </c>
    </row>
    <row r="455" spans="1:36" x14ac:dyDescent="0.25">
      <c r="A455">
        <f>customer_bikes__3[[#This Row],[ID]]</f>
        <v>691</v>
      </c>
      <c r="B455" t="str">
        <f>customer_bikes__3[[#This Row],[FRAME_NUMBER]]</f>
        <v>PRO-005</v>
      </c>
      <c r="C455" t="str">
        <f>customer_bikes__3[[#This Row],[SIZE]]</f>
        <v>unique</v>
      </c>
      <c r="D455" t="str">
        <f>customer_bikes__3[[#This Row],[COLOR]]</f>
        <v>Blanc</v>
      </c>
      <c r="E455" t="str">
        <f>customer_bikes__3[[#This Row],[CONTRACT_TYPE]]</f>
        <v>selling</v>
      </c>
      <c r="F455" t="str">
        <f>customer_bikes__3[[#This Row],[CONTRACT_START]]</f>
        <v>2021-09-12</v>
      </c>
      <c r="G455" t="str">
        <f>customer_bikes__3[[#This Row],[CONTRACT_END]]</f>
        <v>NULL</v>
      </c>
      <c r="H455" t="str">
        <f>customer_bikes__3[[#This Row],[ESTIMATED_DELIVERY_DATE]]</f>
        <v>2021-09-12</v>
      </c>
      <c r="I455" t="str">
        <f>customer_bikes__3[[#This Row],[DELIVERY_DATE]]</f>
        <v>2021-09-12</v>
      </c>
      <c r="J455" t="str">
        <f>customer_bikes__3[[#This Row],[SELLING_DATE]]</f>
        <v>2021-09-12</v>
      </c>
      <c r="K455" t="str">
        <f>customer_bikes__3[[#This Row],[MODEL]]</f>
        <v>PLD05</v>
      </c>
      <c r="L455" t="str">
        <f>customer_bikes__3[[#This Row],[FRAME_REFERENCE]]</f>
        <v>/</v>
      </c>
      <c r="M455" t="str">
        <f>customer_bikes__3[[#This Row],[BIKE_KEY_REFERENCE]]</f>
        <v/>
      </c>
      <c r="N455" t="str">
        <f>customer_bikes__3[[#This Row],[LOCKER_REFERENCE]]</f>
        <v>NULL</v>
      </c>
      <c r="O455" t="str">
        <f>customer_bikes__3[[#This Row],[PLATE_NUMBER]]</f>
        <v/>
      </c>
      <c r="P455" t="str">
        <f>customer_bikes__3[[#This Row],[BILLING_TYPE]]</f>
        <v>monthly</v>
      </c>
      <c r="Q455" t="str">
        <f>customer_bikes__3[[#This Row],[LEASING_PRICE]]</f>
        <v>0</v>
      </c>
      <c r="R455">
        <f>customer_bikes__3[[#This Row],[SOLD_PRICE]]</f>
        <v>0</v>
      </c>
      <c r="S455" t="str">
        <f>customer_bikes__3[[#This Row],[STATUS]]</f>
        <v>OK</v>
      </c>
      <c r="T455" t="str">
        <f>customer_bikes__3[[#This Row],[INSURANCE]]</f>
        <v>N</v>
      </c>
      <c r="U455">
        <f>customer_bikes__3[[#This Row],[INSURANCE_INDIVIDUAL]]</f>
        <v>0</v>
      </c>
      <c r="V455">
        <f>customer_bikes__3[[#This Row],[INSURANCE_CIVIL_RESPONSIBILITY]]</f>
        <v>0</v>
      </c>
      <c r="W455" t="str">
        <f>customer_bikes__3[[#This Row],[INSURANCE_CIVIL_RESPONSIBILITY_CONTRACT]]</f>
        <v>NULL</v>
      </c>
      <c r="X455">
        <f>customer_bikes__3[[#This Row],[BIKE_PRICE]]</f>
        <v>0</v>
      </c>
      <c r="Y455" t="str">
        <f>customer_bikes__3[[#This Row],[BIKE_BUYING_DATE]]</f>
        <v>2021-09-12</v>
      </c>
      <c r="Z455">
        <f>customer_bikes__3[[#This Row],[BILLING_GROUP]]</f>
        <v>1</v>
      </c>
      <c r="AA455" t="str">
        <f>customer_bikes__3[[#This Row],[GPS_ID]]</f>
        <v/>
      </c>
      <c r="AB455" t="str">
        <f>customer_bikes__3[[#This Row],[LOCALISATION]]</f>
        <v>NULL</v>
      </c>
      <c r="AC455" t="str">
        <f>customer_bikes__3[[#This Row],[COMMENT_BILLING]]</f>
        <v>NULL</v>
      </c>
      <c r="AD455" t="str">
        <f>customer_bikes__3[[#This Row],[ADDRESS]]</f>
        <v>NULL</v>
      </c>
      <c r="AE455" t="str">
        <f>customer_bikes__3[[#This Row],[DISPLAY_GROUP]]</f>
        <v>1generic</v>
      </c>
      <c r="AG455">
        <f>customer_bikes__3[[#This Row],[TYPE]]</f>
        <v>634</v>
      </c>
      <c r="AH455">
        <f>customer_bikes__3[[#This Row],[ID_1]]</f>
        <v>184</v>
      </c>
      <c r="AI455" s="2">
        <f>customer_bikes__3[[#This Row],[HEU_MAJ]]</f>
        <v>44439.906851851854</v>
      </c>
      <c r="AJ455" s="2">
        <f>customer_bikes__3[[#This Row],[HEU_MAJ]]</f>
        <v>44439.906851851854</v>
      </c>
    </row>
    <row r="456" spans="1:36" x14ac:dyDescent="0.25">
      <c r="A456">
        <f>customer_bikes__3[[#This Row],[ID]]</f>
        <v>692</v>
      </c>
      <c r="B456" t="str">
        <f>customer_bikes__3[[#This Row],[FRAME_NUMBER]]</f>
        <v>PRO-006</v>
      </c>
      <c r="C456" t="str">
        <f>customer_bikes__3[[#This Row],[SIZE]]</f>
        <v>unique</v>
      </c>
      <c r="D456" t="str">
        <f>customer_bikes__3[[#This Row],[COLOR]]</f>
        <v>Blanc</v>
      </c>
      <c r="E456" t="str">
        <f>customer_bikes__3[[#This Row],[CONTRACT_TYPE]]</f>
        <v>selling</v>
      </c>
      <c r="F456" t="str">
        <f>customer_bikes__3[[#This Row],[CONTRACT_START]]</f>
        <v>2021-09-12</v>
      </c>
      <c r="G456" t="str">
        <f>customer_bikes__3[[#This Row],[CONTRACT_END]]</f>
        <v>NULL</v>
      </c>
      <c r="H456" t="str">
        <f>customer_bikes__3[[#This Row],[ESTIMATED_DELIVERY_DATE]]</f>
        <v>2021-09-12</v>
      </c>
      <c r="I456" t="str">
        <f>customer_bikes__3[[#This Row],[DELIVERY_DATE]]</f>
        <v>2021-09-12</v>
      </c>
      <c r="J456" t="str">
        <f>customer_bikes__3[[#This Row],[SELLING_DATE]]</f>
        <v>2021-09-12</v>
      </c>
      <c r="K456" t="str">
        <f>customer_bikes__3[[#This Row],[MODEL]]</f>
        <v>PLD06</v>
      </c>
      <c r="L456" t="str">
        <f>customer_bikes__3[[#This Row],[FRAME_REFERENCE]]</f>
        <v>/</v>
      </c>
      <c r="M456" t="str">
        <f>customer_bikes__3[[#This Row],[BIKE_KEY_REFERENCE]]</f>
        <v/>
      </c>
      <c r="N456" t="str">
        <f>customer_bikes__3[[#This Row],[LOCKER_REFERENCE]]</f>
        <v>NULL</v>
      </c>
      <c r="O456" t="str">
        <f>customer_bikes__3[[#This Row],[PLATE_NUMBER]]</f>
        <v/>
      </c>
      <c r="P456" t="str">
        <f>customer_bikes__3[[#This Row],[BILLING_TYPE]]</f>
        <v>monthly</v>
      </c>
      <c r="Q456" t="str">
        <f>customer_bikes__3[[#This Row],[LEASING_PRICE]]</f>
        <v>0</v>
      </c>
      <c r="R456">
        <f>customer_bikes__3[[#This Row],[SOLD_PRICE]]</f>
        <v>0</v>
      </c>
      <c r="S456" t="str">
        <f>customer_bikes__3[[#This Row],[STATUS]]</f>
        <v>OK</v>
      </c>
      <c r="T456" t="str">
        <f>customer_bikes__3[[#This Row],[INSURANCE]]</f>
        <v>N</v>
      </c>
      <c r="U456">
        <f>customer_bikes__3[[#This Row],[INSURANCE_INDIVIDUAL]]</f>
        <v>0</v>
      </c>
      <c r="V456">
        <f>customer_bikes__3[[#This Row],[INSURANCE_CIVIL_RESPONSIBILITY]]</f>
        <v>0</v>
      </c>
      <c r="W456" t="str">
        <f>customer_bikes__3[[#This Row],[INSURANCE_CIVIL_RESPONSIBILITY_CONTRACT]]</f>
        <v>NULL</v>
      </c>
      <c r="X456">
        <f>customer_bikes__3[[#This Row],[BIKE_PRICE]]</f>
        <v>0</v>
      </c>
      <c r="Y456" t="str">
        <f>customer_bikes__3[[#This Row],[BIKE_BUYING_DATE]]</f>
        <v>2021-09-12</v>
      </c>
      <c r="Z456">
        <f>customer_bikes__3[[#This Row],[BILLING_GROUP]]</f>
        <v>1</v>
      </c>
      <c r="AA456" t="str">
        <f>customer_bikes__3[[#This Row],[GPS_ID]]</f>
        <v/>
      </c>
      <c r="AB456" t="str">
        <f>customer_bikes__3[[#This Row],[LOCALISATION]]</f>
        <v>NULL</v>
      </c>
      <c r="AC456" t="str">
        <f>customer_bikes__3[[#This Row],[COMMENT_BILLING]]</f>
        <v>NULL</v>
      </c>
      <c r="AD456" t="str">
        <f>customer_bikes__3[[#This Row],[ADDRESS]]</f>
        <v>NULL</v>
      </c>
      <c r="AE456" t="str">
        <f>customer_bikes__3[[#This Row],[DISPLAY_GROUP]]</f>
        <v>1generic</v>
      </c>
      <c r="AG456">
        <f>customer_bikes__3[[#This Row],[TYPE]]</f>
        <v>634</v>
      </c>
      <c r="AH456">
        <f>customer_bikes__3[[#This Row],[ID_1]]</f>
        <v>184</v>
      </c>
      <c r="AI456" s="2">
        <f>customer_bikes__3[[#This Row],[HEU_MAJ]]</f>
        <v>44439.90693287037</v>
      </c>
      <c r="AJ456" s="2">
        <f>customer_bikes__3[[#This Row],[HEU_MAJ]]</f>
        <v>44439.90693287037</v>
      </c>
    </row>
    <row r="457" spans="1:36" x14ac:dyDescent="0.25">
      <c r="A457">
        <f>customer_bikes__3[[#This Row],[ID]]</f>
        <v>693</v>
      </c>
      <c r="B457" t="str">
        <f>customer_bikes__3[[#This Row],[FRAME_NUMBER]]</f>
        <v>PRO-007</v>
      </c>
      <c r="C457" t="str">
        <f>customer_bikes__3[[#This Row],[SIZE]]</f>
        <v>unique</v>
      </c>
      <c r="D457" t="str">
        <f>customer_bikes__3[[#This Row],[COLOR]]</f>
        <v>Blanc</v>
      </c>
      <c r="E457" t="str">
        <f>customer_bikes__3[[#This Row],[CONTRACT_TYPE]]</f>
        <v>selling</v>
      </c>
      <c r="F457" t="str">
        <f>customer_bikes__3[[#This Row],[CONTRACT_START]]</f>
        <v>2021-09-12</v>
      </c>
      <c r="G457" t="str">
        <f>customer_bikes__3[[#This Row],[CONTRACT_END]]</f>
        <v>NULL</v>
      </c>
      <c r="H457" t="str">
        <f>customer_bikes__3[[#This Row],[ESTIMATED_DELIVERY_DATE]]</f>
        <v>2021-09-12</v>
      </c>
      <c r="I457" t="str">
        <f>customer_bikes__3[[#This Row],[DELIVERY_DATE]]</f>
        <v>2021-09-12</v>
      </c>
      <c r="J457" t="str">
        <f>customer_bikes__3[[#This Row],[SELLING_DATE]]</f>
        <v>2021-09-12</v>
      </c>
      <c r="K457" t="str">
        <f>customer_bikes__3[[#This Row],[MODEL]]</f>
        <v>PLD07</v>
      </c>
      <c r="L457" t="str">
        <f>customer_bikes__3[[#This Row],[FRAME_REFERENCE]]</f>
        <v>/</v>
      </c>
      <c r="M457" t="str">
        <f>customer_bikes__3[[#This Row],[BIKE_KEY_REFERENCE]]</f>
        <v/>
      </c>
      <c r="N457" t="str">
        <f>customer_bikes__3[[#This Row],[LOCKER_REFERENCE]]</f>
        <v>NULL</v>
      </c>
      <c r="O457" t="str">
        <f>customer_bikes__3[[#This Row],[PLATE_NUMBER]]</f>
        <v/>
      </c>
      <c r="P457" t="str">
        <f>customer_bikes__3[[#This Row],[BILLING_TYPE]]</f>
        <v>monthly</v>
      </c>
      <c r="Q457" t="str">
        <f>customer_bikes__3[[#This Row],[LEASING_PRICE]]</f>
        <v>0</v>
      </c>
      <c r="R457">
        <f>customer_bikes__3[[#This Row],[SOLD_PRICE]]</f>
        <v>0</v>
      </c>
      <c r="S457" t="str">
        <f>customer_bikes__3[[#This Row],[STATUS]]</f>
        <v>OK</v>
      </c>
      <c r="T457" t="str">
        <f>customer_bikes__3[[#This Row],[INSURANCE]]</f>
        <v>N</v>
      </c>
      <c r="U457">
        <f>customer_bikes__3[[#This Row],[INSURANCE_INDIVIDUAL]]</f>
        <v>0</v>
      </c>
      <c r="V457">
        <f>customer_bikes__3[[#This Row],[INSURANCE_CIVIL_RESPONSIBILITY]]</f>
        <v>0</v>
      </c>
      <c r="W457" t="str">
        <f>customer_bikes__3[[#This Row],[INSURANCE_CIVIL_RESPONSIBILITY_CONTRACT]]</f>
        <v>NULL</v>
      </c>
      <c r="X457">
        <f>customer_bikes__3[[#This Row],[BIKE_PRICE]]</f>
        <v>0</v>
      </c>
      <c r="Y457" t="str">
        <f>customer_bikes__3[[#This Row],[BIKE_BUYING_DATE]]</f>
        <v>2021-09-12</v>
      </c>
      <c r="Z457">
        <f>customer_bikes__3[[#This Row],[BILLING_GROUP]]</f>
        <v>1</v>
      </c>
      <c r="AA457" t="str">
        <f>customer_bikes__3[[#This Row],[GPS_ID]]</f>
        <v/>
      </c>
      <c r="AB457" t="str">
        <f>customer_bikes__3[[#This Row],[LOCALISATION]]</f>
        <v>NULL</v>
      </c>
      <c r="AC457" t="str">
        <f>customer_bikes__3[[#This Row],[COMMENT_BILLING]]</f>
        <v>NULL</v>
      </c>
      <c r="AD457" t="str">
        <f>customer_bikes__3[[#This Row],[ADDRESS]]</f>
        <v>NULL</v>
      </c>
      <c r="AE457" t="str">
        <f>customer_bikes__3[[#This Row],[DISPLAY_GROUP]]</f>
        <v>1generic</v>
      </c>
      <c r="AG457">
        <f>customer_bikes__3[[#This Row],[TYPE]]</f>
        <v>634</v>
      </c>
      <c r="AH457">
        <f>customer_bikes__3[[#This Row],[ID_1]]</f>
        <v>184</v>
      </c>
      <c r="AI457" s="2">
        <f>customer_bikes__3[[#This Row],[HEU_MAJ]]</f>
        <v>44439.906990740739</v>
      </c>
      <c r="AJ457" s="2">
        <f>customer_bikes__3[[#This Row],[HEU_MAJ]]</f>
        <v>44439.906990740739</v>
      </c>
    </row>
    <row r="458" spans="1:36" x14ac:dyDescent="0.25">
      <c r="A458">
        <f>customer_bikes__3[[#This Row],[ID]]</f>
        <v>694</v>
      </c>
      <c r="B458" t="str">
        <f>customer_bikes__3[[#This Row],[FRAME_NUMBER]]</f>
        <v>PRO-008</v>
      </c>
      <c r="C458" t="str">
        <f>customer_bikes__3[[#This Row],[SIZE]]</f>
        <v>unique</v>
      </c>
      <c r="D458" t="str">
        <f>customer_bikes__3[[#This Row],[COLOR]]</f>
        <v>Blanc</v>
      </c>
      <c r="E458" t="str">
        <f>customer_bikes__3[[#This Row],[CONTRACT_TYPE]]</f>
        <v>selling</v>
      </c>
      <c r="F458" t="str">
        <f>customer_bikes__3[[#This Row],[CONTRACT_START]]</f>
        <v>2021-09-12</v>
      </c>
      <c r="G458" t="str">
        <f>customer_bikes__3[[#This Row],[CONTRACT_END]]</f>
        <v>NULL</v>
      </c>
      <c r="H458" t="str">
        <f>customer_bikes__3[[#This Row],[ESTIMATED_DELIVERY_DATE]]</f>
        <v>2021-09-12</v>
      </c>
      <c r="I458" t="str">
        <f>customer_bikes__3[[#This Row],[DELIVERY_DATE]]</f>
        <v>2021-09-12</v>
      </c>
      <c r="J458" t="str">
        <f>customer_bikes__3[[#This Row],[SELLING_DATE]]</f>
        <v>2021-09-12</v>
      </c>
      <c r="K458" t="str">
        <f>customer_bikes__3[[#This Row],[MODEL]]</f>
        <v>PLD08</v>
      </c>
      <c r="L458" t="str">
        <f>customer_bikes__3[[#This Row],[FRAME_REFERENCE]]</f>
        <v>/</v>
      </c>
      <c r="M458" t="str">
        <f>customer_bikes__3[[#This Row],[BIKE_KEY_REFERENCE]]</f>
        <v/>
      </c>
      <c r="N458" t="str">
        <f>customer_bikes__3[[#This Row],[LOCKER_REFERENCE]]</f>
        <v>NULL</v>
      </c>
      <c r="O458" t="str">
        <f>customer_bikes__3[[#This Row],[PLATE_NUMBER]]</f>
        <v/>
      </c>
      <c r="P458" t="str">
        <f>customer_bikes__3[[#This Row],[BILLING_TYPE]]</f>
        <v>monthly</v>
      </c>
      <c r="Q458" t="str">
        <f>customer_bikes__3[[#This Row],[LEASING_PRICE]]</f>
        <v>0</v>
      </c>
      <c r="R458">
        <f>customer_bikes__3[[#This Row],[SOLD_PRICE]]</f>
        <v>0</v>
      </c>
      <c r="S458" t="str">
        <f>customer_bikes__3[[#This Row],[STATUS]]</f>
        <v>OK</v>
      </c>
      <c r="T458" t="str">
        <f>customer_bikes__3[[#This Row],[INSURANCE]]</f>
        <v>N</v>
      </c>
      <c r="U458">
        <f>customer_bikes__3[[#This Row],[INSURANCE_INDIVIDUAL]]</f>
        <v>0</v>
      </c>
      <c r="V458">
        <f>customer_bikes__3[[#This Row],[INSURANCE_CIVIL_RESPONSIBILITY]]</f>
        <v>0</v>
      </c>
      <c r="W458" t="str">
        <f>customer_bikes__3[[#This Row],[INSURANCE_CIVIL_RESPONSIBILITY_CONTRACT]]</f>
        <v>NULL</v>
      </c>
      <c r="X458">
        <f>customer_bikes__3[[#This Row],[BIKE_PRICE]]</f>
        <v>0</v>
      </c>
      <c r="Y458" t="str">
        <f>customer_bikes__3[[#This Row],[BIKE_BUYING_DATE]]</f>
        <v>2021-09-12</v>
      </c>
      <c r="Z458">
        <f>customer_bikes__3[[#This Row],[BILLING_GROUP]]</f>
        <v>1</v>
      </c>
      <c r="AA458" t="str">
        <f>customer_bikes__3[[#This Row],[GPS_ID]]</f>
        <v/>
      </c>
      <c r="AB458" t="str">
        <f>customer_bikes__3[[#This Row],[LOCALISATION]]</f>
        <v>NULL</v>
      </c>
      <c r="AC458" t="str">
        <f>customer_bikes__3[[#This Row],[COMMENT_BILLING]]</f>
        <v>NULL</v>
      </c>
      <c r="AD458" t="str">
        <f>customer_bikes__3[[#This Row],[ADDRESS]]</f>
        <v>NULL</v>
      </c>
      <c r="AE458" t="str">
        <f>customer_bikes__3[[#This Row],[DISPLAY_GROUP]]</f>
        <v>1generic</v>
      </c>
      <c r="AG458">
        <f>customer_bikes__3[[#This Row],[TYPE]]</f>
        <v>634</v>
      </c>
      <c r="AH458">
        <f>customer_bikes__3[[#This Row],[ID_1]]</f>
        <v>184</v>
      </c>
      <c r="AI458" s="2">
        <f>customer_bikes__3[[#This Row],[HEU_MAJ]]</f>
        <v>44439.907129629632</v>
      </c>
      <c r="AJ458" s="2">
        <f>customer_bikes__3[[#This Row],[HEU_MAJ]]</f>
        <v>44439.907129629632</v>
      </c>
    </row>
    <row r="459" spans="1:36" x14ac:dyDescent="0.25">
      <c r="A459">
        <f>customer_bikes__3[[#This Row],[ID]]</f>
        <v>695</v>
      </c>
      <c r="B459" t="str">
        <f>customer_bikes__3[[#This Row],[FRAME_NUMBER]]</f>
        <v>PRO-009</v>
      </c>
      <c r="C459" t="str">
        <f>customer_bikes__3[[#This Row],[SIZE]]</f>
        <v>unique</v>
      </c>
      <c r="D459" t="str">
        <f>customer_bikes__3[[#This Row],[COLOR]]</f>
        <v>Blanc</v>
      </c>
      <c r="E459" t="str">
        <f>customer_bikes__3[[#This Row],[CONTRACT_TYPE]]</f>
        <v>selling</v>
      </c>
      <c r="F459" t="str">
        <f>customer_bikes__3[[#This Row],[CONTRACT_START]]</f>
        <v>2021-09-12</v>
      </c>
      <c r="G459" t="str">
        <f>customer_bikes__3[[#This Row],[CONTRACT_END]]</f>
        <v>NULL</v>
      </c>
      <c r="H459" t="str">
        <f>customer_bikes__3[[#This Row],[ESTIMATED_DELIVERY_DATE]]</f>
        <v>2021-09-12</v>
      </c>
      <c r="I459" t="str">
        <f>customer_bikes__3[[#This Row],[DELIVERY_DATE]]</f>
        <v>2021-09-12</v>
      </c>
      <c r="J459" t="str">
        <f>customer_bikes__3[[#This Row],[SELLING_DATE]]</f>
        <v>2021-09-12</v>
      </c>
      <c r="K459" t="str">
        <f>customer_bikes__3[[#This Row],[MODEL]]</f>
        <v>PLD09</v>
      </c>
      <c r="L459" t="str">
        <f>customer_bikes__3[[#This Row],[FRAME_REFERENCE]]</f>
        <v>/</v>
      </c>
      <c r="M459" t="str">
        <f>customer_bikes__3[[#This Row],[BIKE_KEY_REFERENCE]]</f>
        <v/>
      </c>
      <c r="N459" t="str">
        <f>customer_bikes__3[[#This Row],[LOCKER_REFERENCE]]</f>
        <v>NULL</v>
      </c>
      <c r="O459" t="str">
        <f>customer_bikes__3[[#This Row],[PLATE_NUMBER]]</f>
        <v/>
      </c>
      <c r="P459" t="str">
        <f>customer_bikes__3[[#This Row],[BILLING_TYPE]]</f>
        <v>monthly</v>
      </c>
      <c r="Q459" t="str">
        <f>customer_bikes__3[[#This Row],[LEASING_PRICE]]</f>
        <v>0</v>
      </c>
      <c r="R459">
        <f>customer_bikes__3[[#This Row],[SOLD_PRICE]]</f>
        <v>0</v>
      </c>
      <c r="S459" t="str">
        <f>customer_bikes__3[[#This Row],[STATUS]]</f>
        <v>OK</v>
      </c>
      <c r="T459" t="str">
        <f>customer_bikes__3[[#This Row],[INSURANCE]]</f>
        <v>N</v>
      </c>
      <c r="U459">
        <f>customer_bikes__3[[#This Row],[INSURANCE_INDIVIDUAL]]</f>
        <v>0</v>
      </c>
      <c r="V459">
        <f>customer_bikes__3[[#This Row],[INSURANCE_CIVIL_RESPONSIBILITY]]</f>
        <v>0</v>
      </c>
      <c r="W459" t="str">
        <f>customer_bikes__3[[#This Row],[INSURANCE_CIVIL_RESPONSIBILITY_CONTRACT]]</f>
        <v>NULL</v>
      </c>
      <c r="X459">
        <f>customer_bikes__3[[#This Row],[BIKE_PRICE]]</f>
        <v>0</v>
      </c>
      <c r="Y459" t="str">
        <f>customer_bikes__3[[#This Row],[BIKE_BUYING_DATE]]</f>
        <v>2021-09-12</v>
      </c>
      <c r="Z459">
        <f>customer_bikes__3[[#This Row],[BILLING_GROUP]]</f>
        <v>1</v>
      </c>
      <c r="AA459" t="str">
        <f>customer_bikes__3[[#This Row],[GPS_ID]]</f>
        <v/>
      </c>
      <c r="AB459" t="str">
        <f>customer_bikes__3[[#This Row],[LOCALISATION]]</f>
        <v>NULL</v>
      </c>
      <c r="AC459" t="str">
        <f>customer_bikes__3[[#This Row],[COMMENT_BILLING]]</f>
        <v>NULL</v>
      </c>
      <c r="AD459" t="str">
        <f>customer_bikes__3[[#This Row],[ADDRESS]]</f>
        <v>NULL</v>
      </c>
      <c r="AE459" t="str">
        <f>customer_bikes__3[[#This Row],[DISPLAY_GROUP]]</f>
        <v>1generic</v>
      </c>
      <c r="AG459">
        <f>customer_bikes__3[[#This Row],[TYPE]]</f>
        <v>634</v>
      </c>
      <c r="AH459">
        <f>customer_bikes__3[[#This Row],[ID_1]]</f>
        <v>184</v>
      </c>
      <c r="AI459" s="2">
        <f>customer_bikes__3[[#This Row],[HEU_MAJ]]</f>
        <v>44439.907199074078</v>
      </c>
      <c r="AJ459" s="2">
        <f>customer_bikes__3[[#This Row],[HEU_MAJ]]</f>
        <v>44439.907199074078</v>
      </c>
    </row>
    <row r="460" spans="1:36" x14ac:dyDescent="0.25">
      <c r="A460">
        <f>customer_bikes__3[[#This Row],[ID]]</f>
        <v>696</v>
      </c>
      <c r="B460" t="str">
        <f>customer_bikes__3[[#This Row],[FRAME_NUMBER]]</f>
        <v>PRO-010</v>
      </c>
      <c r="C460" t="str">
        <f>customer_bikes__3[[#This Row],[SIZE]]</f>
        <v>unique</v>
      </c>
      <c r="D460" t="str">
        <f>customer_bikes__3[[#This Row],[COLOR]]</f>
        <v>Blanc</v>
      </c>
      <c r="E460" t="str">
        <f>customer_bikes__3[[#This Row],[CONTRACT_TYPE]]</f>
        <v>selling</v>
      </c>
      <c r="F460" t="str">
        <f>customer_bikes__3[[#This Row],[CONTRACT_START]]</f>
        <v>2021-09-12</v>
      </c>
      <c r="G460" t="str">
        <f>customer_bikes__3[[#This Row],[CONTRACT_END]]</f>
        <v>NULL</v>
      </c>
      <c r="H460" t="str">
        <f>customer_bikes__3[[#This Row],[ESTIMATED_DELIVERY_DATE]]</f>
        <v>2021-09-12</v>
      </c>
      <c r="I460" t="str">
        <f>customer_bikes__3[[#This Row],[DELIVERY_DATE]]</f>
        <v>2021-09-12</v>
      </c>
      <c r="J460" t="str">
        <f>customer_bikes__3[[#This Row],[SELLING_DATE]]</f>
        <v>2021-09-12</v>
      </c>
      <c r="K460" t="str">
        <f>customer_bikes__3[[#This Row],[MODEL]]</f>
        <v>PLD10</v>
      </c>
      <c r="L460" t="str">
        <f>customer_bikes__3[[#This Row],[FRAME_REFERENCE]]</f>
        <v>/</v>
      </c>
      <c r="M460" t="str">
        <f>customer_bikes__3[[#This Row],[BIKE_KEY_REFERENCE]]</f>
        <v/>
      </c>
      <c r="N460" t="str">
        <f>customer_bikes__3[[#This Row],[LOCKER_REFERENCE]]</f>
        <v>NULL</v>
      </c>
      <c r="O460" t="str">
        <f>customer_bikes__3[[#This Row],[PLATE_NUMBER]]</f>
        <v/>
      </c>
      <c r="P460" t="str">
        <f>customer_bikes__3[[#This Row],[BILLING_TYPE]]</f>
        <v>monthly</v>
      </c>
      <c r="Q460" t="str">
        <f>customer_bikes__3[[#This Row],[LEASING_PRICE]]</f>
        <v>0</v>
      </c>
      <c r="R460">
        <f>customer_bikes__3[[#This Row],[SOLD_PRICE]]</f>
        <v>0</v>
      </c>
      <c r="S460" t="str">
        <f>customer_bikes__3[[#This Row],[STATUS]]</f>
        <v>OK</v>
      </c>
      <c r="T460" t="str">
        <f>customer_bikes__3[[#This Row],[INSURANCE]]</f>
        <v>N</v>
      </c>
      <c r="U460">
        <f>customer_bikes__3[[#This Row],[INSURANCE_INDIVIDUAL]]</f>
        <v>0</v>
      </c>
      <c r="V460">
        <f>customer_bikes__3[[#This Row],[INSURANCE_CIVIL_RESPONSIBILITY]]</f>
        <v>0</v>
      </c>
      <c r="W460" t="str">
        <f>customer_bikes__3[[#This Row],[INSURANCE_CIVIL_RESPONSIBILITY_CONTRACT]]</f>
        <v>NULL</v>
      </c>
      <c r="X460">
        <f>customer_bikes__3[[#This Row],[BIKE_PRICE]]</f>
        <v>0</v>
      </c>
      <c r="Y460" t="str">
        <f>customer_bikes__3[[#This Row],[BIKE_BUYING_DATE]]</f>
        <v>2021-09-12</v>
      </c>
      <c r="Z460">
        <f>customer_bikes__3[[#This Row],[BILLING_GROUP]]</f>
        <v>1</v>
      </c>
      <c r="AA460" t="str">
        <f>customer_bikes__3[[#This Row],[GPS_ID]]</f>
        <v/>
      </c>
      <c r="AB460" t="str">
        <f>customer_bikes__3[[#This Row],[LOCALISATION]]</f>
        <v>NULL</v>
      </c>
      <c r="AC460" t="str">
        <f>customer_bikes__3[[#This Row],[COMMENT_BILLING]]</f>
        <v>NULL</v>
      </c>
      <c r="AD460" t="str">
        <f>customer_bikes__3[[#This Row],[ADDRESS]]</f>
        <v>NULL</v>
      </c>
      <c r="AE460" t="str">
        <f>customer_bikes__3[[#This Row],[DISPLAY_GROUP]]</f>
        <v>1generic</v>
      </c>
      <c r="AG460">
        <f>customer_bikes__3[[#This Row],[TYPE]]</f>
        <v>634</v>
      </c>
      <c r="AH460">
        <f>customer_bikes__3[[#This Row],[ID_1]]</f>
        <v>184</v>
      </c>
      <c r="AI460" s="2">
        <f>customer_bikes__3[[#This Row],[HEU_MAJ]]</f>
        <v>44439.907314814816</v>
      </c>
      <c r="AJ460" s="2">
        <f>customer_bikes__3[[#This Row],[HEU_MAJ]]</f>
        <v>44439.907314814816</v>
      </c>
    </row>
    <row r="461" spans="1:36" x14ac:dyDescent="0.25">
      <c r="A461">
        <f>customer_bikes__3[[#This Row],[ID]]</f>
        <v>697</v>
      </c>
      <c r="B461" t="str">
        <f>customer_bikes__3[[#This Row],[FRAME_NUMBER]]</f>
        <v>PRO-011</v>
      </c>
      <c r="C461" t="str">
        <f>customer_bikes__3[[#This Row],[SIZE]]</f>
        <v>unique</v>
      </c>
      <c r="D461" t="str">
        <f>customer_bikes__3[[#This Row],[COLOR]]</f>
        <v>Blanc</v>
      </c>
      <c r="E461" t="str">
        <f>customer_bikes__3[[#This Row],[CONTRACT_TYPE]]</f>
        <v>selling</v>
      </c>
      <c r="F461" t="str">
        <f>customer_bikes__3[[#This Row],[CONTRACT_START]]</f>
        <v>2021-09-12</v>
      </c>
      <c r="G461" t="str">
        <f>customer_bikes__3[[#This Row],[CONTRACT_END]]</f>
        <v>NULL</v>
      </c>
      <c r="H461" t="str">
        <f>customer_bikes__3[[#This Row],[ESTIMATED_DELIVERY_DATE]]</f>
        <v>2021-09-12</v>
      </c>
      <c r="I461" t="str">
        <f>customer_bikes__3[[#This Row],[DELIVERY_DATE]]</f>
        <v>2021-09-12</v>
      </c>
      <c r="J461" t="str">
        <f>customer_bikes__3[[#This Row],[SELLING_DATE]]</f>
        <v>2021-09-12</v>
      </c>
      <c r="K461" t="str">
        <f>customer_bikes__3[[#This Row],[MODEL]]</f>
        <v>PLD11</v>
      </c>
      <c r="L461" t="str">
        <f>customer_bikes__3[[#This Row],[FRAME_REFERENCE]]</f>
        <v>/</v>
      </c>
      <c r="M461" t="str">
        <f>customer_bikes__3[[#This Row],[BIKE_KEY_REFERENCE]]</f>
        <v/>
      </c>
      <c r="N461" t="str">
        <f>customer_bikes__3[[#This Row],[LOCKER_REFERENCE]]</f>
        <v>NULL</v>
      </c>
      <c r="O461" t="str">
        <f>customer_bikes__3[[#This Row],[PLATE_NUMBER]]</f>
        <v/>
      </c>
      <c r="P461" t="str">
        <f>customer_bikes__3[[#This Row],[BILLING_TYPE]]</f>
        <v>monthly</v>
      </c>
      <c r="Q461" t="str">
        <f>customer_bikes__3[[#This Row],[LEASING_PRICE]]</f>
        <v>0</v>
      </c>
      <c r="R461">
        <f>customer_bikes__3[[#This Row],[SOLD_PRICE]]</f>
        <v>0</v>
      </c>
      <c r="S461" t="str">
        <f>customer_bikes__3[[#This Row],[STATUS]]</f>
        <v>OK</v>
      </c>
      <c r="T461" t="str">
        <f>customer_bikes__3[[#This Row],[INSURANCE]]</f>
        <v>N</v>
      </c>
      <c r="U461">
        <f>customer_bikes__3[[#This Row],[INSURANCE_INDIVIDUAL]]</f>
        <v>0</v>
      </c>
      <c r="V461">
        <f>customer_bikes__3[[#This Row],[INSURANCE_CIVIL_RESPONSIBILITY]]</f>
        <v>0</v>
      </c>
      <c r="W461" t="str">
        <f>customer_bikes__3[[#This Row],[INSURANCE_CIVIL_RESPONSIBILITY_CONTRACT]]</f>
        <v>NULL</v>
      </c>
      <c r="X461">
        <f>customer_bikes__3[[#This Row],[BIKE_PRICE]]</f>
        <v>0</v>
      </c>
      <c r="Y461" t="str">
        <f>customer_bikes__3[[#This Row],[BIKE_BUYING_DATE]]</f>
        <v>2021-09-12</v>
      </c>
      <c r="Z461">
        <f>customer_bikes__3[[#This Row],[BILLING_GROUP]]</f>
        <v>1</v>
      </c>
      <c r="AA461" t="str">
        <f>customer_bikes__3[[#This Row],[GPS_ID]]</f>
        <v/>
      </c>
      <c r="AB461" t="str">
        <f>customer_bikes__3[[#This Row],[LOCALISATION]]</f>
        <v>NULL</v>
      </c>
      <c r="AC461" t="str">
        <f>customer_bikes__3[[#This Row],[COMMENT_BILLING]]</f>
        <v>NULL</v>
      </c>
      <c r="AD461" t="str">
        <f>customer_bikes__3[[#This Row],[ADDRESS]]</f>
        <v>NULL</v>
      </c>
      <c r="AE461" t="str">
        <f>customer_bikes__3[[#This Row],[DISPLAY_GROUP]]</f>
        <v>1generic</v>
      </c>
      <c r="AG461">
        <f>customer_bikes__3[[#This Row],[TYPE]]</f>
        <v>634</v>
      </c>
      <c r="AH461">
        <f>customer_bikes__3[[#This Row],[ID_1]]</f>
        <v>184</v>
      </c>
      <c r="AI461" s="2">
        <f>customer_bikes__3[[#This Row],[HEU_MAJ]]</f>
        <v>44439.907314814816</v>
      </c>
      <c r="AJ461" s="2">
        <f>customer_bikes__3[[#This Row],[HEU_MAJ]]</f>
        <v>44439.907314814816</v>
      </c>
    </row>
    <row r="462" spans="1:36" x14ac:dyDescent="0.25">
      <c r="A462">
        <f>customer_bikes__3[[#This Row],[ID]]</f>
        <v>698</v>
      </c>
      <c r="B462" t="str">
        <f>customer_bikes__3[[#This Row],[FRAME_NUMBER]]</f>
        <v>PRO-012</v>
      </c>
      <c r="C462" t="str">
        <f>customer_bikes__3[[#This Row],[SIZE]]</f>
        <v>unique</v>
      </c>
      <c r="D462" t="str">
        <f>customer_bikes__3[[#This Row],[COLOR]]</f>
        <v>Blanc</v>
      </c>
      <c r="E462" t="str">
        <f>customer_bikes__3[[#This Row],[CONTRACT_TYPE]]</f>
        <v>selling</v>
      </c>
      <c r="F462" t="str">
        <f>customer_bikes__3[[#This Row],[CONTRACT_START]]</f>
        <v>2021-09-12</v>
      </c>
      <c r="G462" t="str">
        <f>customer_bikes__3[[#This Row],[CONTRACT_END]]</f>
        <v>NULL</v>
      </c>
      <c r="H462" t="str">
        <f>customer_bikes__3[[#This Row],[ESTIMATED_DELIVERY_DATE]]</f>
        <v>2021-09-12</v>
      </c>
      <c r="I462" t="str">
        <f>customer_bikes__3[[#This Row],[DELIVERY_DATE]]</f>
        <v>2021-09-12</v>
      </c>
      <c r="J462" t="str">
        <f>customer_bikes__3[[#This Row],[SELLING_DATE]]</f>
        <v>2021-09-12</v>
      </c>
      <c r="K462" t="str">
        <f>customer_bikes__3[[#This Row],[MODEL]]</f>
        <v>PLD12</v>
      </c>
      <c r="L462" t="str">
        <f>customer_bikes__3[[#This Row],[FRAME_REFERENCE]]</f>
        <v>/</v>
      </c>
      <c r="M462" t="str">
        <f>customer_bikes__3[[#This Row],[BIKE_KEY_REFERENCE]]</f>
        <v/>
      </c>
      <c r="N462" t="str">
        <f>customer_bikes__3[[#This Row],[LOCKER_REFERENCE]]</f>
        <v>NULL</v>
      </c>
      <c r="O462" t="str">
        <f>customer_bikes__3[[#This Row],[PLATE_NUMBER]]</f>
        <v/>
      </c>
      <c r="P462" t="str">
        <f>customer_bikes__3[[#This Row],[BILLING_TYPE]]</f>
        <v>monthly</v>
      </c>
      <c r="Q462" t="str">
        <f>customer_bikes__3[[#This Row],[LEASING_PRICE]]</f>
        <v>0</v>
      </c>
      <c r="R462">
        <f>customer_bikes__3[[#This Row],[SOLD_PRICE]]</f>
        <v>0</v>
      </c>
      <c r="S462" t="str">
        <f>customer_bikes__3[[#This Row],[STATUS]]</f>
        <v>OK</v>
      </c>
      <c r="T462" t="str">
        <f>customer_bikes__3[[#This Row],[INSURANCE]]</f>
        <v>N</v>
      </c>
      <c r="U462">
        <f>customer_bikes__3[[#This Row],[INSURANCE_INDIVIDUAL]]</f>
        <v>0</v>
      </c>
      <c r="V462">
        <f>customer_bikes__3[[#This Row],[INSURANCE_CIVIL_RESPONSIBILITY]]</f>
        <v>0</v>
      </c>
      <c r="W462" t="str">
        <f>customer_bikes__3[[#This Row],[INSURANCE_CIVIL_RESPONSIBILITY_CONTRACT]]</f>
        <v>NULL</v>
      </c>
      <c r="X462">
        <f>customer_bikes__3[[#This Row],[BIKE_PRICE]]</f>
        <v>0</v>
      </c>
      <c r="Y462" t="str">
        <f>customer_bikes__3[[#This Row],[BIKE_BUYING_DATE]]</f>
        <v>2021-09-12</v>
      </c>
      <c r="Z462">
        <f>customer_bikes__3[[#This Row],[BILLING_GROUP]]</f>
        <v>1</v>
      </c>
      <c r="AA462" t="str">
        <f>customer_bikes__3[[#This Row],[GPS_ID]]</f>
        <v/>
      </c>
      <c r="AB462" t="str">
        <f>customer_bikes__3[[#This Row],[LOCALISATION]]</f>
        <v>NULL</v>
      </c>
      <c r="AC462" t="str">
        <f>customer_bikes__3[[#This Row],[COMMENT_BILLING]]</f>
        <v>NULL</v>
      </c>
      <c r="AD462" t="str">
        <f>customer_bikes__3[[#This Row],[ADDRESS]]</f>
        <v>NULL</v>
      </c>
      <c r="AE462" t="str">
        <f>customer_bikes__3[[#This Row],[DISPLAY_GROUP]]</f>
        <v>1generic</v>
      </c>
      <c r="AG462">
        <f>customer_bikes__3[[#This Row],[TYPE]]</f>
        <v>634</v>
      </c>
      <c r="AH462">
        <f>customer_bikes__3[[#This Row],[ID_1]]</f>
        <v>184</v>
      </c>
      <c r="AI462" s="2">
        <f>customer_bikes__3[[#This Row],[HEU_MAJ]]</f>
        <v>44439.907314814816</v>
      </c>
      <c r="AJ462" s="2">
        <f>customer_bikes__3[[#This Row],[HEU_MAJ]]</f>
        <v>44439.907314814816</v>
      </c>
    </row>
    <row r="463" spans="1:36" x14ac:dyDescent="0.25">
      <c r="A463">
        <f>customer_bikes__3[[#This Row],[ID]]</f>
        <v>699</v>
      </c>
      <c r="B463" t="str">
        <f>customer_bikes__3[[#This Row],[FRAME_NUMBER]]</f>
        <v>PRO-013</v>
      </c>
      <c r="C463" t="str">
        <f>customer_bikes__3[[#This Row],[SIZE]]</f>
        <v>unique</v>
      </c>
      <c r="D463" t="str">
        <f>customer_bikes__3[[#This Row],[COLOR]]</f>
        <v>Blanc</v>
      </c>
      <c r="E463" t="str">
        <f>customer_bikes__3[[#This Row],[CONTRACT_TYPE]]</f>
        <v>selling</v>
      </c>
      <c r="F463" t="str">
        <f>customer_bikes__3[[#This Row],[CONTRACT_START]]</f>
        <v>2021-09-12</v>
      </c>
      <c r="G463" t="str">
        <f>customer_bikes__3[[#This Row],[CONTRACT_END]]</f>
        <v>NULL</v>
      </c>
      <c r="H463" t="str">
        <f>customer_bikes__3[[#This Row],[ESTIMATED_DELIVERY_DATE]]</f>
        <v>2021-09-12</v>
      </c>
      <c r="I463" t="str">
        <f>customer_bikes__3[[#This Row],[DELIVERY_DATE]]</f>
        <v>2021-09-12</v>
      </c>
      <c r="J463" t="str">
        <f>customer_bikes__3[[#This Row],[SELLING_DATE]]</f>
        <v>2021-09-12</v>
      </c>
      <c r="K463" t="str">
        <f>customer_bikes__3[[#This Row],[MODEL]]</f>
        <v>PLD13</v>
      </c>
      <c r="L463" t="str">
        <f>customer_bikes__3[[#This Row],[FRAME_REFERENCE]]</f>
        <v>/</v>
      </c>
      <c r="M463" t="str">
        <f>customer_bikes__3[[#This Row],[BIKE_KEY_REFERENCE]]</f>
        <v/>
      </c>
      <c r="N463" t="str">
        <f>customer_bikes__3[[#This Row],[LOCKER_REFERENCE]]</f>
        <v>NULL</v>
      </c>
      <c r="O463" t="str">
        <f>customer_bikes__3[[#This Row],[PLATE_NUMBER]]</f>
        <v/>
      </c>
      <c r="P463" t="str">
        <f>customer_bikes__3[[#This Row],[BILLING_TYPE]]</f>
        <v>monthly</v>
      </c>
      <c r="Q463" t="str">
        <f>customer_bikes__3[[#This Row],[LEASING_PRICE]]</f>
        <v>0</v>
      </c>
      <c r="R463">
        <f>customer_bikes__3[[#This Row],[SOLD_PRICE]]</f>
        <v>0</v>
      </c>
      <c r="S463" t="str">
        <f>customer_bikes__3[[#This Row],[STATUS]]</f>
        <v>OK</v>
      </c>
      <c r="T463" t="str">
        <f>customer_bikes__3[[#This Row],[INSURANCE]]</f>
        <v>N</v>
      </c>
      <c r="U463">
        <f>customer_bikes__3[[#This Row],[INSURANCE_INDIVIDUAL]]</f>
        <v>0</v>
      </c>
      <c r="V463">
        <f>customer_bikes__3[[#This Row],[INSURANCE_CIVIL_RESPONSIBILITY]]</f>
        <v>0</v>
      </c>
      <c r="W463" t="str">
        <f>customer_bikes__3[[#This Row],[INSURANCE_CIVIL_RESPONSIBILITY_CONTRACT]]</f>
        <v>NULL</v>
      </c>
      <c r="X463">
        <f>customer_bikes__3[[#This Row],[BIKE_PRICE]]</f>
        <v>0</v>
      </c>
      <c r="Y463" t="str">
        <f>customer_bikes__3[[#This Row],[BIKE_BUYING_DATE]]</f>
        <v>2021-09-12</v>
      </c>
      <c r="Z463">
        <f>customer_bikes__3[[#This Row],[BILLING_GROUP]]</f>
        <v>1</v>
      </c>
      <c r="AA463" t="str">
        <f>customer_bikes__3[[#This Row],[GPS_ID]]</f>
        <v/>
      </c>
      <c r="AB463" t="str">
        <f>customer_bikes__3[[#This Row],[LOCALISATION]]</f>
        <v>NULL</v>
      </c>
      <c r="AC463" t="str">
        <f>customer_bikes__3[[#This Row],[COMMENT_BILLING]]</f>
        <v>NULL</v>
      </c>
      <c r="AD463" t="str">
        <f>customer_bikes__3[[#This Row],[ADDRESS]]</f>
        <v>NULL</v>
      </c>
      <c r="AE463" t="str">
        <f>customer_bikes__3[[#This Row],[DISPLAY_GROUP]]</f>
        <v>1generic</v>
      </c>
      <c r="AG463">
        <f>customer_bikes__3[[#This Row],[TYPE]]</f>
        <v>634</v>
      </c>
      <c r="AH463">
        <f>customer_bikes__3[[#This Row],[ID_1]]</f>
        <v>184</v>
      </c>
      <c r="AI463" s="2">
        <f>customer_bikes__3[[#This Row],[HEU_MAJ]]</f>
        <v>44439.907314814816</v>
      </c>
      <c r="AJ463" s="2">
        <f>customer_bikes__3[[#This Row],[HEU_MAJ]]</f>
        <v>44439.907314814816</v>
      </c>
    </row>
    <row r="464" spans="1:36" x14ac:dyDescent="0.25">
      <c r="A464">
        <f>customer_bikes__3[[#This Row],[ID]]</f>
        <v>700</v>
      </c>
      <c r="B464" t="str">
        <f>customer_bikes__3[[#This Row],[FRAME_NUMBER]]</f>
        <v>PRO-014</v>
      </c>
      <c r="C464" t="str">
        <f>customer_bikes__3[[#This Row],[SIZE]]</f>
        <v>unique</v>
      </c>
      <c r="D464" t="str">
        <f>customer_bikes__3[[#This Row],[COLOR]]</f>
        <v>Blanc</v>
      </c>
      <c r="E464" t="str">
        <f>customer_bikes__3[[#This Row],[CONTRACT_TYPE]]</f>
        <v>selling</v>
      </c>
      <c r="F464" t="str">
        <f>customer_bikes__3[[#This Row],[CONTRACT_START]]</f>
        <v>2021-09-12</v>
      </c>
      <c r="G464" t="str">
        <f>customer_bikes__3[[#This Row],[CONTRACT_END]]</f>
        <v>NULL</v>
      </c>
      <c r="H464" t="str">
        <f>customer_bikes__3[[#This Row],[ESTIMATED_DELIVERY_DATE]]</f>
        <v>2021-09-12</v>
      </c>
      <c r="I464" t="str">
        <f>customer_bikes__3[[#This Row],[DELIVERY_DATE]]</f>
        <v>2021-09-12</v>
      </c>
      <c r="J464" t="str">
        <f>customer_bikes__3[[#This Row],[SELLING_DATE]]</f>
        <v>2021-09-12</v>
      </c>
      <c r="K464" t="str">
        <f>customer_bikes__3[[#This Row],[MODEL]]</f>
        <v>PLD14</v>
      </c>
      <c r="L464" t="str">
        <f>customer_bikes__3[[#This Row],[FRAME_REFERENCE]]</f>
        <v>/</v>
      </c>
      <c r="M464" t="str">
        <f>customer_bikes__3[[#This Row],[BIKE_KEY_REFERENCE]]</f>
        <v/>
      </c>
      <c r="N464" t="str">
        <f>customer_bikes__3[[#This Row],[LOCKER_REFERENCE]]</f>
        <v>NULL</v>
      </c>
      <c r="O464" t="str">
        <f>customer_bikes__3[[#This Row],[PLATE_NUMBER]]</f>
        <v/>
      </c>
      <c r="P464" t="str">
        <f>customer_bikes__3[[#This Row],[BILLING_TYPE]]</f>
        <v>monthly</v>
      </c>
      <c r="Q464" t="str">
        <f>customer_bikes__3[[#This Row],[LEASING_PRICE]]</f>
        <v>0</v>
      </c>
      <c r="R464">
        <f>customer_bikes__3[[#This Row],[SOLD_PRICE]]</f>
        <v>0</v>
      </c>
      <c r="S464" t="str">
        <f>customer_bikes__3[[#This Row],[STATUS]]</f>
        <v>OK</v>
      </c>
      <c r="T464" t="str">
        <f>customer_bikes__3[[#This Row],[INSURANCE]]</f>
        <v>N</v>
      </c>
      <c r="U464">
        <f>customer_bikes__3[[#This Row],[INSURANCE_INDIVIDUAL]]</f>
        <v>0</v>
      </c>
      <c r="V464">
        <f>customer_bikes__3[[#This Row],[INSURANCE_CIVIL_RESPONSIBILITY]]</f>
        <v>0</v>
      </c>
      <c r="W464" t="str">
        <f>customer_bikes__3[[#This Row],[INSURANCE_CIVIL_RESPONSIBILITY_CONTRACT]]</f>
        <v>NULL</v>
      </c>
      <c r="X464">
        <f>customer_bikes__3[[#This Row],[BIKE_PRICE]]</f>
        <v>0</v>
      </c>
      <c r="Y464" t="str">
        <f>customer_bikes__3[[#This Row],[BIKE_BUYING_DATE]]</f>
        <v>2021-09-12</v>
      </c>
      <c r="Z464">
        <f>customer_bikes__3[[#This Row],[BILLING_GROUP]]</f>
        <v>1</v>
      </c>
      <c r="AA464" t="str">
        <f>customer_bikes__3[[#This Row],[GPS_ID]]</f>
        <v/>
      </c>
      <c r="AB464" t="str">
        <f>customer_bikes__3[[#This Row],[LOCALISATION]]</f>
        <v>NULL</v>
      </c>
      <c r="AC464" t="str">
        <f>customer_bikes__3[[#This Row],[COMMENT_BILLING]]</f>
        <v>NULL</v>
      </c>
      <c r="AD464" t="str">
        <f>customer_bikes__3[[#This Row],[ADDRESS]]</f>
        <v>NULL</v>
      </c>
      <c r="AE464" t="str">
        <f>customer_bikes__3[[#This Row],[DISPLAY_GROUP]]</f>
        <v>1generic</v>
      </c>
      <c r="AG464">
        <f>customer_bikes__3[[#This Row],[TYPE]]</f>
        <v>634</v>
      </c>
      <c r="AH464">
        <f>customer_bikes__3[[#This Row],[ID_1]]</f>
        <v>184</v>
      </c>
      <c r="AI464" s="2">
        <f>customer_bikes__3[[#This Row],[HEU_MAJ]]</f>
        <v>44439.907314814816</v>
      </c>
      <c r="AJ464" s="2">
        <f>customer_bikes__3[[#This Row],[HEU_MAJ]]</f>
        <v>44439.907314814816</v>
      </c>
    </row>
    <row r="465" spans="1:36" x14ac:dyDescent="0.25">
      <c r="A465">
        <f>customer_bikes__3[[#This Row],[ID]]</f>
        <v>701</v>
      </c>
      <c r="B465" t="str">
        <f>customer_bikes__3[[#This Row],[FRAME_NUMBER]]</f>
        <v>PRO-015</v>
      </c>
      <c r="C465" t="str">
        <f>customer_bikes__3[[#This Row],[SIZE]]</f>
        <v>unique</v>
      </c>
      <c r="D465" t="str">
        <f>customer_bikes__3[[#This Row],[COLOR]]</f>
        <v>Blanc</v>
      </c>
      <c r="E465" t="str">
        <f>customer_bikes__3[[#This Row],[CONTRACT_TYPE]]</f>
        <v>selling</v>
      </c>
      <c r="F465" t="str">
        <f>customer_bikes__3[[#This Row],[CONTRACT_START]]</f>
        <v>2021-09-12</v>
      </c>
      <c r="G465" t="str">
        <f>customer_bikes__3[[#This Row],[CONTRACT_END]]</f>
        <v>NULL</v>
      </c>
      <c r="H465" t="str">
        <f>customer_bikes__3[[#This Row],[ESTIMATED_DELIVERY_DATE]]</f>
        <v>2021-09-12</v>
      </c>
      <c r="I465" t="str">
        <f>customer_bikes__3[[#This Row],[DELIVERY_DATE]]</f>
        <v>2021-09-12</v>
      </c>
      <c r="J465" t="str">
        <f>customer_bikes__3[[#This Row],[SELLING_DATE]]</f>
        <v>2021-09-12</v>
      </c>
      <c r="K465" t="str">
        <f>customer_bikes__3[[#This Row],[MODEL]]</f>
        <v>PLD15 (2019)</v>
      </c>
      <c r="L465" t="str">
        <f>customer_bikes__3[[#This Row],[FRAME_REFERENCE]]</f>
        <v>/</v>
      </c>
      <c r="M465" t="str">
        <f>customer_bikes__3[[#This Row],[BIKE_KEY_REFERENCE]]</f>
        <v/>
      </c>
      <c r="N465" t="str">
        <f>customer_bikes__3[[#This Row],[LOCKER_REFERENCE]]</f>
        <v>NULL</v>
      </c>
      <c r="O465" t="str">
        <f>customer_bikes__3[[#This Row],[PLATE_NUMBER]]</f>
        <v/>
      </c>
      <c r="P465" t="str">
        <f>customer_bikes__3[[#This Row],[BILLING_TYPE]]</f>
        <v>monthly</v>
      </c>
      <c r="Q465" t="str">
        <f>customer_bikes__3[[#This Row],[LEASING_PRICE]]</f>
        <v>0</v>
      </c>
      <c r="R465">
        <f>customer_bikes__3[[#This Row],[SOLD_PRICE]]</f>
        <v>0</v>
      </c>
      <c r="S465" t="str">
        <f>customer_bikes__3[[#This Row],[STATUS]]</f>
        <v>KO</v>
      </c>
      <c r="T465" t="str">
        <f>customer_bikes__3[[#This Row],[INSURANCE]]</f>
        <v>N</v>
      </c>
      <c r="U465">
        <f>customer_bikes__3[[#This Row],[INSURANCE_INDIVIDUAL]]</f>
        <v>0</v>
      </c>
      <c r="V465">
        <f>customer_bikes__3[[#This Row],[INSURANCE_CIVIL_RESPONSIBILITY]]</f>
        <v>0</v>
      </c>
      <c r="W465" t="str">
        <f>customer_bikes__3[[#This Row],[INSURANCE_CIVIL_RESPONSIBILITY_CONTRACT]]</f>
        <v>NULL</v>
      </c>
      <c r="X465">
        <f>customer_bikes__3[[#This Row],[BIKE_PRICE]]</f>
        <v>0</v>
      </c>
      <c r="Y465" t="str">
        <f>customer_bikes__3[[#This Row],[BIKE_BUYING_DATE]]</f>
        <v>2021-09-12</v>
      </c>
      <c r="Z465">
        <f>customer_bikes__3[[#This Row],[BILLING_GROUP]]</f>
        <v>1</v>
      </c>
      <c r="AA465" t="str">
        <f>customer_bikes__3[[#This Row],[GPS_ID]]</f>
        <v/>
      </c>
      <c r="AB465" t="str">
        <f>customer_bikes__3[[#This Row],[LOCALISATION]]</f>
        <v>NULL</v>
      </c>
      <c r="AC465" t="str">
        <f>customer_bikes__3[[#This Row],[COMMENT_BILLING]]</f>
        <v>NULL</v>
      </c>
      <c r="AD465" t="str">
        <f>customer_bikes__3[[#This Row],[ADDRESS]]</f>
        <v>NULL</v>
      </c>
      <c r="AE465" t="str">
        <f>customer_bikes__3[[#This Row],[DISPLAY_GROUP]]</f>
        <v>1generic</v>
      </c>
      <c r="AG465">
        <f>customer_bikes__3[[#This Row],[TYPE]]</f>
        <v>634</v>
      </c>
      <c r="AH465">
        <f>customer_bikes__3[[#This Row],[ID_1]]</f>
        <v>184</v>
      </c>
      <c r="AI465" s="2">
        <f>customer_bikes__3[[#This Row],[HEU_MAJ]]</f>
        <v>44459.558020833334</v>
      </c>
      <c r="AJ465" s="2">
        <f>customer_bikes__3[[#This Row],[HEU_MAJ]]</f>
        <v>44459.558020833334</v>
      </c>
    </row>
    <row r="466" spans="1:36" x14ac:dyDescent="0.25">
      <c r="A466">
        <f>customer_bikes__3[[#This Row],[ID]]</f>
        <v>51</v>
      </c>
      <c r="B466" t="str">
        <f>customer_bikes__3[[#This Row],[FRAME_NUMBER]]</f>
        <v>RAYON9-001</v>
      </c>
      <c r="C466" t="str">
        <f>customer_bikes__3[[#This Row],[SIZE]]</f>
        <v>unique</v>
      </c>
      <c r="D466" t="str">
        <f>customer_bikes__3[[#This Row],[COLOR]]</f>
        <v>NULL</v>
      </c>
      <c r="E466" t="str">
        <f>customer_bikes__3[[#This Row],[CONTRACT_TYPE]]</f>
        <v>selling</v>
      </c>
      <c r="F466" t="str">
        <f>customer_bikes__3[[#This Row],[CONTRACT_START]]</f>
        <v>2021-01-25</v>
      </c>
      <c r="G466" t="str">
        <f>customer_bikes__3[[#This Row],[CONTRACT_END]]</f>
        <v>NULL</v>
      </c>
      <c r="H466" t="str">
        <f>customer_bikes__3[[#This Row],[ESTIMATED_DELIVERY_DATE]]</f>
        <v>NULL</v>
      </c>
      <c r="I466" t="str">
        <f>customer_bikes__3[[#This Row],[DELIVERY_DATE]]</f>
        <v>NULL</v>
      </c>
      <c r="J466" t="str">
        <f>customer_bikes__3[[#This Row],[SELLING_DATE]]</f>
        <v>2021-01-25</v>
      </c>
      <c r="K466" t="str">
        <f>customer_bikes__3[[#This Row],[MODEL]]</f>
        <v>Douze G4 traveller</v>
      </c>
      <c r="L466" t="str">
        <f>customer_bikes__3[[#This Row],[FRAME_REFERENCE]]</f>
        <v>P18479114</v>
      </c>
      <c r="M466" t="str">
        <f>customer_bikes__3[[#This Row],[BIKE_KEY_REFERENCE]]</f>
        <v>NULL</v>
      </c>
      <c r="N466" t="str">
        <f>customer_bikes__3[[#This Row],[LOCKER_REFERENCE]]</f>
        <v>NULL</v>
      </c>
      <c r="O466" t="str">
        <f>customer_bikes__3[[#This Row],[PLATE_NUMBER]]</f>
        <v>NULL</v>
      </c>
      <c r="P466" t="str">
        <f>customer_bikes__3[[#This Row],[BILLING_TYPE]]</f>
        <v>paid</v>
      </c>
      <c r="Q466" t="str">
        <f>customer_bikes__3[[#This Row],[LEASING_PRICE]]</f>
        <v>220</v>
      </c>
      <c r="R466">
        <f>customer_bikes__3[[#This Row],[SOLD_PRICE]]</f>
        <v>2500</v>
      </c>
      <c r="S466" t="str">
        <f>customer_bikes__3[[#This Row],[STATUS]]</f>
        <v>OK</v>
      </c>
      <c r="T466" t="str">
        <f>customer_bikes__3[[#This Row],[INSURANCE]]</f>
        <v>N</v>
      </c>
      <c r="U466">
        <f>customer_bikes__3[[#This Row],[INSURANCE_INDIVIDUAL]]</f>
        <v>0</v>
      </c>
      <c r="V466">
        <f>customer_bikes__3[[#This Row],[INSURANCE_CIVIL_RESPONSIBILITY]]</f>
        <v>0</v>
      </c>
      <c r="W466" t="str">
        <f>customer_bikes__3[[#This Row],[INSURANCE_CIVIL_RESPONSIBILITY_CONTRACT]]</f>
        <v>NULL</v>
      </c>
      <c r="X466">
        <f>customer_bikes__3[[#This Row],[BIKE_PRICE]]</f>
        <v>3310</v>
      </c>
      <c r="Y466" t="str">
        <f>customer_bikes__3[[#This Row],[BIKE_BUYING_DATE]]</f>
        <v>2019-03-15</v>
      </c>
      <c r="Z466">
        <f>customer_bikes__3[[#This Row],[BILLING_GROUP]]</f>
        <v>1</v>
      </c>
      <c r="AA466" t="str">
        <f>customer_bikes__3[[#This Row],[GPS_ID]]</f>
        <v>NULL</v>
      </c>
      <c r="AB466" t="str">
        <f>customer_bikes__3[[#This Row],[LOCALISATION]]</f>
        <v>NULL</v>
      </c>
      <c r="AC466" t="str">
        <f>customer_bikes__3[[#This Row],[COMMENT_BILLING]]</f>
        <v>NULL</v>
      </c>
      <c r="AD466" t="str">
        <f>customer_bikes__3[[#This Row],[ADDRESS]]</f>
        <v>NULL</v>
      </c>
      <c r="AE466" t="str">
        <f>customer_bikes__3[[#This Row],[DISPLAY_GROUP]]</f>
        <v>1generic</v>
      </c>
      <c r="AG466">
        <f>customer_bikes__3[[#This Row],[TYPE]]</f>
        <v>56</v>
      </c>
      <c r="AH466">
        <f>customer_bikes__3[[#This Row],[ID_1]]</f>
        <v>173</v>
      </c>
      <c r="AI466" s="2">
        <f>customer_bikes__3[[#This Row],[HEU_MAJ]]</f>
        <v>44221.830972222226</v>
      </c>
      <c r="AJ466" s="2">
        <f>customer_bikes__3[[#This Row],[HEU_MAJ]]</f>
        <v>44221.830972222226</v>
      </c>
    </row>
    <row r="467" spans="1:36" x14ac:dyDescent="0.25">
      <c r="A467">
        <f>customer_bikes__3[[#This Row],[ID]]</f>
        <v>153</v>
      </c>
      <c r="B467" t="str">
        <f>customer_bikes__3[[#This Row],[FRAME_NUMBER]]</f>
        <v>Romain Dorsimont</v>
      </c>
      <c r="C467" t="str">
        <f>customer_bikes__3[[#This Row],[SIZE]]</f>
        <v>M</v>
      </c>
      <c r="D467" t="str">
        <f>customer_bikes__3[[#This Row],[COLOR]]</f>
        <v/>
      </c>
      <c r="E467" t="str">
        <f>customer_bikes__3[[#This Row],[CONTRACT_TYPE]]</f>
        <v>selling</v>
      </c>
      <c r="F467" t="str">
        <f>customer_bikes__3[[#This Row],[CONTRACT_START]]</f>
        <v>2021-08-02</v>
      </c>
      <c r="G467" t="str">
        <f>customer_bikes__3[[#This Row],[CONTRACT_END]]</f>
        <v>NULL</v>
      </c>
      <c r="H467" t="str">
        <f>customer_bikes__3[[#This Row],[ESTIMATED_DELIVERY_DATE]]</f>
        <v>2020-06-30</v>
      </c>
      <c r="I467" t="str">
        <f>customer_bikes__3[[#This Row],[DELIVERY_DATE]]</f>
        <v>2020-06-30</v>
      </c>
      <c r="J467" t="str">
        <f>customer_bikes__3[[#This Row],[SELLING_DATE]]</f>
        <v>2021-08-11</v>
      </c>
      <c r="K467" t="str">
        <f>customer_bikes__3[[#This Row],[MODEL]]</f>
        <v>Cairon T 200 SE 500</v>
      </c>
      <c r="L467" t="str">
        <f>customer_bikes__3[[#This Row],[FRAME_REFERENCE]]</f>
        <v>20CAT200512285</v>
      </c>
      <c r="M467" t="str">
        <f>customer_bikes__3[[#This Row],[BIKE_KEY_REFERENCE]]</f>
        <v>ABUS 466314</v>
      </c>
      <c r="N467" t="str">
        <f>customer_bikes__3[[#This Row],[LOCKER_REFERENCE]]</f>
        <v>AXA ML309935</v>
      </c>
      <c r="O467" t="str">
        <f>customer_bikes__3[[#This Row],[PLATE_NUMBER]]</f>
        <v/>
      </c>
      <c r="P467" t="str">
        <f>customer_bikes__3[[#This Row],[BILLING_TYPE]]</f>
        <v>monthly</v>
      </c>
      <c r="Q467" t="str">
        <f>customer_bikes__3[[#This Row],[LEASING_PRICE]]</f>
        <v>0</v>
      </c>
      <c r="R467">
        <f>customer_bikes__3[[#This Row],[SOLD_PRICE]]</f>
        <v>1983.47</v>
      </c>
      <c r="S467" t="str">
        <f>customer_bikes__3[[#This Row],[STATUS]]</f>
        <v>OK</v>
      </c>
      <c r="T467" t="str">
        <f>customer_bikes__3[[#This Row],[INSURANCE]]</f>
        <v>N</v>
      </c>
      <c r="U467">
        <f>customer_bikes__3[[#This Row],[INSURANCE_INDIVIDUAL]]</f>
        <v>0</v>
      </c>
      <c r="V467">
        <f>customer_bikes__3[[#This Row],[INSURANCE_CIVIL_RESPONSIBILITY]]</f>
        <v>0</v>
      </c>
      <c r="W467" t="str">
        <f>customer_bikes__3[[#This Row],[INSURANCE_CIVIL_RESPONSIBILITY_CONTRACT]]</f>
        <v>NULL</v>
      </c>
      <c r="X467">
        <f>customer_bikes__3[[#This Row],[BIKE_PRICE]]</f>
        <v>1470.95</v>
      </c>
      <c r="Y467" t="str">
        <f>customer_bikes__3[[#This Row],[BIKE_BUYING_DATE]]</f>
        <v>2019-10-08</v>
      </c>
      <c r="Z467">
        <f>customer_bikes__3[[#This Row],[BILLING_GROUP]]</f>
        <v>1</v>
      </c>
      <c r="AA467" t="str">
        <f>customer_bikes__3[[#This Row],[GPS_ID]]</f>
        <v/>
      </c>
      <c r="AB467" t="str">
        <f>customer_bikes__3[[#This Row],[LOCALISATION]]</f>
        <v>NULL</v>
      </c>
      <c r="AC467" t="str">
        <f>customer_bikes__3[[#This Row],[COMMENT_BILLING]]</f>
        <v>NULL</v>
      </c>
      <c r="AD467" t="str">
        <f>customer_bikes__3[[#This Row],[ADDRESS]]</f>
        <v>NULL</v>
      </c>
      <c r="AE467" t="str">
        <f>customer_bikes__3[[#This Row],[DISPLAY_GROUP]]</f>
        <v>1generic</v>
      </c>
      <c r="AG467">
        <f>customer_bikes__3[[#This Row],[TYPE]]</f>
        <v>64</v>
      </c>
      <c r="AH467">
        <f>customer_bikes__3[[#This Row],[ID_1]]</f>
        <v>587</v>
      </c>
      <c r="AI467" s="2">
        <f>customer_bikes__3[[#This Row],[HEU_MAJ]]</f>
        <v>44419.322418981479</v>
      </c>
      <c r="AJ467" s="2">
        <f>customer_bikes__3[[#This Row],[HEU_MAJ]]</f>
        <v>44419.322418981479</v>
      </c>
    </row>
    <row r="468" spans="1:36" x14ac:dyDescent="0.25">
      <c r="A468">
        <f>customer_bikes__3[[#This Row],[ID]]</f>
        <v>357</v>
      </c>
      <c r="B468" t="str">
        <f>customer_bikes__3[[#This Row],[FRAME_NUMBER]]</f>
        <v>RS-001</v>
      </c>
      <c r="C468" t="str">
        <f>customer_bikes__3[[#This Row],[SIZE]]</f>
        <v>L</v>
      </c>
      <c r="D468" t="str">
        <f>customer_bikes__3[[#This Row],[COLOR]]</f>
        <v>Noir</v>
      </c>
      <c r="E468" t="str">
        <f>customer_bikes__3[[#This Row],[CONTRACT_TYPE]]</f>
        <v>selling</v>
      </c>
      <c r="F468" t="str">
        <f>customer_bikes__3[[#This Row],[CONTRACT_START]]</f>
        <v>2020-08-20</v>
      </c>
      <c r="G468" t="str">
        <f>customer_bikes__3[[#This Row],[CONTRACT_END]]</f>
        <v>NULL</v>
      </c>
      <c r="H468" t="str">
        <f>customer_bikes__3[[#This Row],[ESTIMATED_DELIVERY_DATE]]</f>
        <v>NULL</v>
      </c>
      <c r="I468" t="str">
        <f>customer_bikes__3[[#This Row],[DELIVERY_DATE]]</f>
        <v>2020-08-20</v>
      </c>
      <c r="J468" t="str">
        <f>customer_bikes__3[[#This Row],[SELLING_DATE]]</f>
        <v>2020-08-31</v>
      </c>
      <c r="K468" t="str">
        <f>customer_bikes__3[[#This Row],[MODEL]]</f>
        <v>Milano</v>
      </c>
      <c r="L468" t="str">
        <f>customer_bikes__3[[#This Row],[FRAME_REFERENCE]]</f>
        <v>-</v>
      </c>
      <c r="M468" t="str">
        <f>customer_bikes__3[[#This Row],[BIKE_KEY_REFERENCE]]</f>
        <v>NULL</v>
      </c>
      <c r="N468" t="str">
        <f>customer_bikes__3[[#This Row],[LOCKER_REFERENCE]]</f>
        <v>NULL</v>
      </c>
      <c r="O468" t="str">
        <f>customer_bikes__3[[#This Row],[PLATE_NUMBER]]</f>
        <v>NULL</v>
      </c>
      <c r="P468" t="str">
        <f>customer_bikes__3[[#This Row],[BILLING_TYPE]]</f>
        <v>paid</v>
      </c>
      <c r="Q468" t="str">
        <f>customer_bikes__3[[#This Row],[LEASING_PRICE]]</f>
        <v>NULL</v>
      </c>
      <c r="R468">
        <f>customer_bikes__3[[#This Row],[SOLD_PRICE]]</f>
        <v>2454</v>
      </c>
      <c r="S468" t="str">
        <f>customer_bikes__3[[#This Row],[STATUS]]</f>
        <v>OK</v>
      </c>
      <c r="T468" t="str">
        <f>customer_bikes__3[[#This Row],[INSURANCE]]</f>
        <v>N</v>
      </c>
      <c r="U468">
        <f>customer_bikes__3[[#This Row],[INSURANCE_INDIVIDUAL]]</f>
        <v>0</v>
      </c>
      <c r="V468">
        <f>customer_bikes__3[[#This Row],[INSURANCE_CIVIL_RESPONSIBILITY]]</f>
        <v>0</v>
      </c>
      <c r="W468" t="str">
        <f>customer_bikes__3[[#This Row],[INSURANCE_CIVIL_RESPONSIBILITY_CONTRACT]]</f>
        <v>NULL</v>
      </c>
      <c r="X468">
        <f>customer_bikes__3[[#This Row],[BIKE_PRICE]]</f>
        <v>1850</v>
      </c>
      <c r="Y468" t="str">
        <f>customer_bikes__3[[#This Row],[BIKE_BUYING_DATE]]</f>
        <v>2020-08-01</v>
      </c>
      <c r="Z468">
        <f>customer_bikes__3[[#This Row],[BILLING_GROUP]]</f>
        <v>1</v>
      </c>
      <c r="AA468" t="str">
        <f>customer_bikes__3[[#This Row],[GPS_ID]]</f>
        <v>NULL</v>
      </c>
      <c r="AB468" t="str">
        <f>customer_bikes__3[[#This Row],[LOCALISATION]]</f>
        <v>NULL</v>
      </c>
      <c r="AC468" t="str">
        <f>customer_bikes__3[[#This Row],[COMMENT_BILLING]]</f>
        <v>NULL</v>
      </c>
      <c r="AD468" t="str">
        <f>customer_bikes__3[[#This Row],[ADDRESS]]</f>
        <v>NULL</v>
      </c>
      <c r="AE468" t="str">
        <f>customer_bikes__3[[#This Row],[DISPLAY_GROUP]]</f>
        <v>1generic</v>
      </c>
      <c r="AG468">
        <f>customer_bikes__3[[#This Row],[TYPE]]</f>
        <v>23</v>
      </c>
      <c r="AH468">
        <f>customer_bikes__3[[#This Row],[ID_1]]</f>
        <v>238</v>
      </c>
      <c r="AI468" s="2">
        <f>customer_bikes__3[[#This Row],[HEU_MAJ]]</f>
        <v>44074.675578703704</v>
      </c>
      <c r="AJ468" s="2">
        <f>customer_bikes__3[[#This Row],[HEU_MAJ]]</f>
        <v>44074.675578703704</v>
      </c>
    </row>
    <row r="469" spans="1:36" x14ac:dyDescent="0.25">
      <c r="A469">
        <f>customer_bikes__3[[#This Row],[ID]]</f>
        <v>131</v>
      </c>
      <c r="B469" t="str">
        <f>customer_bikes__3[[#This Row],[FRAME_NUMBER]]</f>
        <v>S,A, G,P,I,-001</v>
      </c>
      <c r="C469" t="str">
        <f>customer_bikes__3[[#This Row],[SIZE]]</f>
        <v>M</v>
      </c>
      <c r="D469" t="str">
        <f>customer_bikes__3[[#This Row],[COLOR]]</f>
        <v/>
      </c>
      <c r="E469" t="str">
        <f>customer_bikes__3[[#This Row],[CONTRACT_TYPE]]</f>
        <v>leasing</v>
      </c>
      <c r="F469" t="str">
        <f>customer_bikes__3[[#This Row],[CONTRACT_START]]</f>
        <v>2020-05-28</v>
      </c>
      <c r="G469" t="str">
        <f>customer_bikes__3[[#This Row],[CONTRACT_END]]</f>
        <v>2023-05-28</v>
      </c>
      <c r="H469" t="str">
        <f>customer_bikes__3[[#This Row],[ESTIMATED_DELIVERY_DATE]]</f>
        <v>NULL</v>
      </c>
      <c r="I469" t="str">
        <f>customer_bikes__3[[#This Row],[DELIVERY_DATE]]</f>
        <v>2021-05-27</v>
      </c>
      <c r="J469" t="str">
        <f>customer_bikes__3[[#This Row],[SELLING_DATE]]</f>
        <v>NULL</v>
      </c>
      <c r="K469" t="str">
        <f>customer_bikes__3[[#This Row],[MODEL]]</f>
        <v>Victoria eTrekking 8,8</v>
      </c>
      <c r="L469" t="str">
        <f>customer_bikes__3[[#This Row],[FRAME_REFERENCE]]</f>
        <v>SW181182788</v>
      </c>
      <c r="M469" t="str">
        <f>customer_bikes__3[[#This Row],[BIKE_KEY_REFERENCE]]</f>
        <v/>
      </c>
      <c r="N469" t="str">
        <f>customer_bikes__3[[#This Row],[LOCKER_REFERENCE]]</f>
        <v/>
      </c>
      <c r="O469" t="str">
        <f>customer_bikes__3[[#This Row],[PLATE_NUMBER]]</f>
        <v/>
      </c>
      <c r="P469" t="str">
        <f>customer_bikes__3[[#This Row],[BILLING_TYPE]]</f>
        <v>monthly</v>
      </c>
      <c r="Q469" t="str">
        <f>customer_bikes__3[[#This Row],[LEASING_PRICE]]</f>
        <v>102</v>
      </c>
      <c r="R469">
        <f>customer_bikes__3[[#This Row],[SOLD_PRICE]]</f>
        <v>0</v>
      </c>
      <c r="S469" t="str">
        <f>customer_bikes__3[[#This Row],[STATUS]]</f>
        <v>OK</v>
      </c>
      <c r="T469" t="str">
        <f>customer_bikes__3[[#This Row],[INSURANCE]]</f>
        <v>Y</v>
      </c>
      <c r="U469">
        <f>customer_bikes__3[[#This Row],[INSURANCE_INDIVIDUAL]]</f>
        <v>1</v>
      </c>
      <c r="V469">
        <f>customer_bikes__3[[#This Row],[INSURANCE_CIVIL_RESPONSIBILITY]]</f>
        <v>0</v>
      </c>
      <c r="W469" t="str">
        <f>customer_bikes__3[[#This Row],[INSURANCE_CIVIL_RESPONSIBILITY_CONTRACT]]</f>
        <v>NULL</v>
      </c>
      <c r="X469">
        <f>customer_bikes__3[[#This Row],[BIKE_PRICE]]</f>
        <v>1619.26</v>
      </c>
      <c r="Y469" t="str">
        <f>customer_bikes__3[[#This Row],[BIKE_BUYING_DATE]]</f>
        <v>2020-05-15</v>
      </c>
      <c r="Z469">
        <f>customer_bikes__3[[#This Row],[BILLING_GROUP]]</f>
        <v>1</v>
      </c>
      <c r="AA469" t="str">
        <f>customer_bikes__3[[#This Row],[GPS_ID]]</f>
        <v/>
      </c>
      <c r="AB469" t="str">
        <f>customer_bikes__3[[#This Row],[LOCALISATION]]</f>
        <v>NULL</v>
      </c>
      <c r="AC469" t="str">
        <f>customer_bikes__3[[#This Row],[COMMENT_BILLING]]</f>
        <v>NULL</v>
      </c>
      <c r="AD469" t="str">
        <f>customer_bikes__3[[#This Row],[ADDRESS]]</f>
        <v>NULL</v>
      </c>
      <c r="AE469" t="str">
        <f>customer_bikes__3[[#This Row],[DISPLAY_GROUP]]</f>
        <v>1generic</v>
      </c>
      <c r="AG469">
        <f>customer_bikes__3[[#This Row],[TYPE]]</f>
        <v>151</v>
      </c>
      <c r="AH469">
        <f>customer_bikes__3[[#This Row],[ID_1]]</f>
        <v>71</v>
      </c>
      <c r="AI469" s="2">
        <f>customer_bikes__3[[#This Row],[HEU_MAJ]]</f>
        <v>44350.489259259259</v>
      </c>
      <c r="AJ469" s="2">
        <f>customer_bikes__3[[#This Row],[HEU_MAJ]]</f>
        <v>44350.489259259259</v>
      </c>
    </row>
    <row r="470" spans="1:36" x14ac:dyDescent="0.25">
      <c r="A470">
        <f>customer_bikes__3[[#This Row],[ID]]</f>
        <v>132</v>
      </c>
      <c r="B470" t="str">
        <f>customer_bikes__3[[#This Row],[FRAME_NUMBER]]</f>
        <v>S,A, G,P,I,-002</v>
      </c>
      <c r="C470" t="str">
        <f>customer_bikes__3[[#This Row],[SIZE]]</f>
        <v>M</v>
      </c>
      <c r="D470" t="str">
        <f>customer_bikes__3[[#This Row],[COLOR]]</f>
        <v/>
      </c>
      <c r="E470" t="str">
        <f>customer_bikes__3[[#This Row],[CONTRACT_TYPE]]</f>
        <v>leasing</v>
      </c>
      <c r="F470" t="str">
        <f>customer_bikes__3[[#This Row],[CONTRACT_START]]</f>
        <v>2020-05-28</v>
      </c>
      <c r="G470" t="str">
        <f>customer_bikes__3[[#This Row],[CONTRACT_END]]</f>
        <v>2023-05-28</v>
      </c>
      <c r="H470" t="str">
        <f>customer_bikes__3[[#This Row],[ESTIMATED_DELIVERY_DATE]]</f>
        <v>NULL</v>
      </c>
      <c r="I470" t="str">
        <f>customer_bikes__3[[#This Row],[DELIVERY_DATE]]</f>
        <v>2021-05-27</v>
      </c>
      <c r="J470" t="str">
        <f>customer_bikes__3[[#This Row],[SELLING_DATE]]</f>
        <v>NULL</v>
      </c>
      <c r="K470" t="str">
        <f>customer_bikes__3[[#This Row],[MODEL]]</f>
        <v>Victoria eTrekking 8,8</v>
      </c>
      <c r="L470" t="str">
        <f>customer_bikes__3[[#This Row],[FRAME_REFERENCE]]</f>
        <v>SW181182798</v>
      </c>
      <c r="M470" t="str">
        <f>customer_bikes__3[[#This Row],[BIKE_KEY_REFERENCE]]</f>
        <v/>
      </c>
      <c r="N470" t="str">
        <f>customer_bikes__3[[#This Row],[LOCKER_REFERENCE]]</f>
        <v/>
      </c>
      <c r="O470" t="str">
        <f>customer_bikes__3[[#This Row],[PLATE_NUMBER]]</f>
        <v/>
      </c>
      <c r="P470" t="str">
        <f>customer_bikes__3[[#This Row],[BILLING_TYPE]]</f>
        <v>monthly</v>
      </c>
      <c r="Q470" t="str">
        <f>customer_bikes__3[[#This Row],[LEASING_PRICE]]</f>
        <v>102</v>
      </c>
      <c r="R470">
        <f>customer_bikes__3[[#This Row],[SOLD_PRICE]]</f>
        <v>0</v>
      </c>
      <c r="S470" t="str">
        <f>customer_bikes__3[[#This Row],[STATUS]]</f>
        <v>OK</v>
      </c>
      <c r="T470" t="str">
        <f>customer_bikes__3[[#This Row],[INSURANCE]]</f>
        <v>Y</v>
      </c>
      <c r="U470">
        <f>customer_bikes__3[[#This Row],[INSURANCE_INDIVIDUAL]]</f>
        <v>1</v>
      </c>
      <c r="V470">
        <f>customer_bikes__3[[#This Row],[INSURANCE_CIVIL_RESPONSIBILITY]]</f>
        <v>0</v>
      </c>
      <c r="W470" t="str">
        <f>customer_bikes__3[[#This Row],[INSURANCE_CIVIL_RESPONSIBILITY_CONTRACT]]</f>
        <v>NULL</v>
      </c>
      <c r="X470">
        <f>customer_bikes__3[[#This Row],[BIKE_PRICE]]</f>
        <v>1619.26</v>
      </c>
      <c r="Y470" t="str">
        <f>customer_bikes__3[[#This Row],[BIKE_BUYING_DATE]]</f>
        <v>2020-05-15</v>
      </c>
      <c r="Z470">
        <f>customer_bikes__3[[#This Row],[BILLING_GROUP]]</f>
        <v>1</v>
      </c>
      <c r="AA470" t="str">
        <f>customer_bikes__3[[#This Row],[GPS_ID]]</f>
        <v/>
      </c>
      <c r="AB470" t="str">
        <f>customer_bikes__3[[#This Row],[LOCALISATION]]</f>
        <v>NULL</v>
      </c>
      <c r="AC470" t="str">
        <f>customer_bikes__3[[#This Row],[COMMENT_BILLING]]</f>
        <v>NULL</v>
      </c>
      <c r="AD470" t="str">
        <f>customer_bikes__3[[#This Row],[ADDRESS]]</f>
        <v>NULL</v>
      </c>
      <c r="AE470" t="str">
        <f>customer_bikes__3[[#This Row],[DISPLAY_GROUP]]</f>
        <v>1generic</v>
      </c>
      <c r="AG470">
        <f>customer_bikes__3[[#This Row],[TYPE]]</f>
        <v>151</v>
      </c>
      <c r="AH470">
        <f>customer_bikes__3[[#This Row],[ID_1]]</f>
        <v>71</v>
      </c>
      <c r="AI470" s="2">
        <f>customer_bikes__3[[#This Row],[HEU_MAJ]]</f>
        <v>44350.489490740743</v>
      </c>
      <c r="AJ470" s="2">
        <f>customer_bikes__3[[#This Row],[HEU_MAJ]]</f>
        <v>44350.489490740743</v>
      </c>
    </row>
    <row r="471" spans="1:36" x14ac:dyDescent="0.25">
      <c r="A471">
        <f>customer_bikes__3[[#This Row],[ID]]</f>
        <v>247</v>
      </c>
      <c r="B471" t="str">
        <f>customer_bikes__3[[#This Row],[FRAME_NUMBER]]</f>
        <v>SFS-001</v>
      </c>
      <c r="C471" t="str">
        <f>customer_bikes__3[[#This Row],[SIZE]]</f>
        <v>M</v>
      </c>
      <c r="D471" t="str">
        <f>customer_bikes__3[[#This Row],[COLOR]]</f>
        <v>NULL</v>
      </c>
      <c r="E471" t="str">
        <f>customer_bikes__3[[#This Row],[CONTRACT_TYPE]]</f>
        <v>leasing</v>
      </c>
      <c r="F471" t="str">
        <f>customer_bikes__3[[#This Row],[CONTRACT_START]]</f>
        <v>2021-03-17</v>
      </c>
      <c r="G471" t="str">
        <f>customer_bikes__3[[#This Row],[CONTRACT_END]]</f>
        <v>2024-03-17</v>
      </c>
      <c r="H471" t="str">
        <f>customer_bikes__3[[#This Row],[ESTIMATED_DELIVERY_DATE]]</f>
        <v>2020-07-10</v>
      </c>
      <c r="I471" t="str">
        <f>customer_bikes__3[[#This Row],[DELIVERY_DATE]]</f>
        <v>2020-09-23</v>
      </c>
      <c r="J471" t="str">
        <f>customer_bikes__3[[#This Row],[SELLING_DATE]]</f>
        <v>NULL</v>
      </c>
      <c r="K471" t="str">
        <f>customer_bikes__3[[#This Row],[MODEL]]</f>
        <v>Cairon T 200 SE 500</v>
      </c>
      <c r="L471" t="str">
        <f>customer_bikes__3[[#This Row],[FRAME_REFERENCE]]</f>
        <v>TBC</v>
      </c>
      <c r="M471" t="str">
        <f>customer_bikes__3[[#This Row],[BIKE_KEY_REFERENCE]]</f>
        <v>NULL</v>
      </c>
      <c r="N471" t="str">
        <f>customer_bikes__3[[#This Row],[LOCKER_REFERENCE]]</f>
        <v>TBC</v>
      </c>
      <c r="O471" t="str">
        <f>customer_bikes__3[[#This Row],[PLATE_NUMBER]]</f>
        <v>NULL</v>
      </c>
      <c r="P471" t="str">
        <f>customer_bikes__3[[#This Row],[BILLING_TYPE]]</f>
        <v>monthly</v>
      </c>
      <c r="Q471" t="str">
        <f>customer_bikes__3[[#This Row],[LEASING_PRICE]]</f>
        <v>92</v>
      </c>
      <c r="R471">
        <f>customer_bikes__3[[#This Row],[SOLD_PRICE]]</f>
        <v>0</v>
      </c>
      <c r="S471" t="str">
        <f>customer_bikes__3[[#This Row],[STATUS]]</f>
        <v>OK</v>
      </c>
      <c r="T471" t="str">
        <f>customer_bikes__3[[#This Row],[INSURANCE]]</f>
        <v>Y</v>
      </c>
      <c r="U471">
        <f>customer_bikes__3[[#This Row],[INSURANCE_INDIVIDUAL]]</f>
        <v>0</v>
      </c>
      <c r="V471">
        <f>customer_bikes__3[[#This Row],[INSURANCE_CIVIL_RESPONSIBILITY]]</f>
        <v>0</v>
      </c>
      <c r="W471" t="str">
        <f>customer_bikes__3[[#This Row],[INSURANCE_CIVIL_RESPONSIBILITY_CONTRACT]]</f>
        <v>NULL</v>
      </c>
      <c r="X471">
        <f>customer_bikes__3[[#This Row],[BIKE_PRICE]]</f>
        <v>1470.95</v>
      </c>
      <c r="Y471" t="str">
        <f>customer_bikes__3[[#This Row],[BIKE_BUYING_DATE]]</f>
        <v>2020-10-08</v>
      </c>
      <c r="Z471">
        <f>customer_bikes__3[[#This Row],[BILLING_GROUP]]</f>
        <v>1</v>
      </c>
      <c r="AA471" t="str">
        <f>customer_bikes__3[[#This Row],[GPS_ID]]</f>
        <v>NULL</v>
      </c>
      <c r="AB471" t="str">
        <f>customer_bikes__3[[#This Row],[LOCALISATION]]</f>
        <v>NULL</v>
      </c>
      <c r="AC471" t="str">
        <f>customer_bikes__3[[#This Row],[COMMENT_BILLING]]</f>
        <v>NULL</v>
      </c>
      <c r="AD471" t="str">
        <f>customer_bikes__3[[#This Row],[ADDRESS]]</f>
        <v>NULL</v>
      </c>
      <c r="AE471" t="str">
        <f>customer_bikes__3[[#This Row],[DISPLAY_GROUP]]</f>
        <v>1generic</v>
      </c>
      <c r="AG471">
        <f>customer_bikes__3[[#This Row],[TYPE]]</f>
        <v>65</v>
      </c>
      <c r="AH471">
        <f>customer_bikes__3[[#This Row],[ID_1]]</f>
        <v>336</v>
      </c>
      <c r="AI471" s="2">
        <f>customer_bikes__3[[#This Row],[HEU_MAJ]]</f>
        <v>44272.706307870372</v>
      </c>
      <c r="AJ471" s="2">
        <f>customer_bikes__3[[#This Row],[HEU_MAJ]]</f>
        <v>44272.706307870372</v>
      </c>
    </row>
    <row r="472" spans="1:36" x14ac:dyDescent="0.25">
      <c r="A472">
        <f>customer_bikes__3[[#This Row],[ID]]</f>
        <v>1</v>
      </c>
      <c r="B472" t="str">
        <f>customer_bikes__3[[#This Row],[FRAME_NUMBER]]</f>
        <v>SIA-001</v>
      </c>
      <c r="C472" t="str">
        <f>customer_bikes__3[[#This Row],[SIZE]]</f>
        <v>unique</v>
      </c>
      <c r="D472" t="str">
        <f>customer_bikes__3[[#This Row],[COLOR]]</f>
        <v>NULL</v>
      </c>
      <c r="E472" t="str">
        <f>customer_bikes__3[[#This Row],[CONTRACT_TYPE]]</f>
        <v>selling</v>
      </c>
      <c r="F472" t="str">
        <f>customer_bikes__3[[#This Row],[CONTRACT_START]]</f>
        <v>2019-10-01</v>
      </c>
      <c r="G472" t="str">
        <f>customer_bikes__3[[#This Row],[CONTRACT_END]]</f>
        <v>NULL</v>
      </c>
      <c r="H472" t="str">
        <f>customer_bikes__3[[#This Row],[ESTIMATED_DELIVERY_DATE]]</f>
        <v>NULL</v>
      </c>
      <c r="I472" t="str">
        <f>customer_bikes__3[[#This Row],[DELIVERY_DATE]]</f>
        <v>NULL</v>
      </c>
      <c r="J472" t="str">
        <f>customer_bikes__3[[#This Row],[SELLING_DATE]]</f>
        <v>2019-10-01</v>
      </c>
      <c r="K472" t="str">
        <f>customer_bikes__3[[#This Row],[MODEL]]</f>
        <v>BROMPTON NOIR 6V</v>
      </c>
      <c r="L472" t="str">
        <f>customer_bikes__3[[#This Row],[FRAME_REFERENCE]]</f>
        <v>1805290289</v>
      </c>
      <c r="M472" t="str">
        <f>customer_bikes__3[[#This Row],[BIKE_KEY_REFERENCE]]</f>
        <v>NULL</v>
      </c>
      <c r="N472" t="str">
        <f>customer_bikes__3[[#This Row],[LOCKER_REFERENCE]]</f>
        <v>NULL</v>
      </c>
      <c r="O472" t="str">
        <f>customer_bikes__3[[#This Row],[PLATE_NUMBER]]</f>
        <v>NULL</v>
      </c>
      <c r="P472" t="str">
        <f>customer_bikes__3[[#This Row],[BILLING_TYPE]]</f>
        <v>paid</v>
      </c>
      <c r="Q472" t="str">
        <f>customer_bikes__3[[#This Row],[LEASING_PRICE]]</f>
        <v>57,5</v>
      </c>
      <c r="R472">
        <f>customer_bikes__3[[#This Row],[SOLD_PRICE]]</f>
        <v>800</v>
      </c>
      <c r="S472" t="str">
        <f>customer_bikes__3[[#This Row],[STATUS]]</f>
        <v>OK</v>
      </c>
      <c r="T472" t="str">
        <f>customer_bikes__3[[#This Row],[INSURANCE]]</f>
        <v>N</v>
      </c>
      <c r="U472">
        <f>customer_bikes__3[[#This Row],[INSURANCE_INDIVIDUAL]]</f>
        <v>0</v>
      </c>
      <c r="V472">
        <f>customer_bikes__3[[#This Row],[INSURANCE_CIVIL_RESPONSIBILITY]]</f>
        <v>0</v>
      </c>
      <c r="W472" t="str">
        <f>customer_bikes__3[[#This Row],[INSURANCE_CIVIL_RESPONSIBILITY_CONTRACT]]</f>
        <v>NULL</v>
      </c>
      <c r="X472">
        <f>customer_bikes__3[[#This Row],[BIKE_PRICE]]</f>
        <v>1800</v>
      </c>
      <c r="Y472" t="str">
        <f>customer_bikes__3[[#This Row],[BIKE_BUYING_DATE]]</f>
        <v>NULL</v>
      </c>
      <c r="Z472">
        <f>customer_bikes__3[[#This Row],[BILLING_GROUP]]</f>
        <v>1</v>
      </c>
      <c r="AA472" t="str">
        <f>customer_bikes__3[[#This Row],[GPS_ID]]</f>
        <v>NULL</v>
      </c>
      <c r="AB472" t="str">
        <f>customer_bikes__3[[#This Row],[LOCALISATION]]</f>
        <v>NULL</v>
      </c>
      <c r="AC472" t="str">
        <f>customer_bikes__3[[#This Row],[COMMENT_BILLING]]</f>
        <v>NULL</v>
      </c>
      <c r="AD472" t="str">
        <f>customer_bikes__3[[#This Row],[ADDRESS]]</f>
        <v>NULL</v>
      </c>
      <c r="AE472" t="str">
        <f>customer_bikes__3[[#This Row],[DISPLAY_GROUP]]</f>
        <v>1generic</v>
      </c>
      <c r="AG472">
        <f>customer_bikes__3[[#This Row],[TYPE]]</f>
        <v>625</v>
      </c>
      <c r="AH472">
        <f>customer_bikes__3[[#This Row],[ID_1]]</f>
        <v>1</v>
      </c>
      <c r="AI472" s="2">
        <f>customer_bikes__3[[#This Row],[HEU_MAJ]]</f>
        <v>44081.44939814815</v>
      </c>
      <c r="AJ472" s="2">
        <f>customer_bikes__3[[#This Row],[HEU_MAJ]]</f>
        <v>44081.44939814815</v>
      </c>
    </row>
    <row r="473" spans="1:36" x14ac:dyDescent="0.25">
      <c r="A473">
        <f>customer_bikes__3[[#This Row],[ID]]</f>
        <v>2</v>
      </c>
      <c r="B473" t="str">
        <f>customer_bikes__3[[#This Row],[FRAME_NUMBER]]</f>
        <v>SIA-002</v>
      </c>
      <c r="C473" t="str">
        <f>customer_bikes__3[[#This Row],[SIZE]]</f>
        <v>L</v>
      </c>
      <c r="D473" t="str">
        <f>customer_bikes__3[[#This Row],[COLOR]]</f>
        <v/>
      </c>
      <c r="E473" t="str">
        <f>customer_bikes__3[[#This Row],[CONTRACT_TYPE]]</f>
        <v>selling</v>
      </c>
      <c r="F473" t="str">
        <f>customer_bikes__3[[#This Row],[CONTRACT_START]]</f>
        <v>2018-08-23</v>
      </c>
      <c r="G473" t="str">
        <f>customer_bikes__3[[#This Row],[CONTRACT_END]]</f>
        <v>2021-08-23</v>
      </c>
      <c r="H473" t="str">
        <f>customer_bikes__3[[#This Row],[ESTIMATED_DELIVERY_DATE]]</f>
        <v>NULL</v>
      </c>
      <c r="I473" t="str">
        <f>customer_bikes__3[[#This Row],[DELIVERY_DATE]]</f>
        <v>2018-07-05</v>
      </c>
      <c r="J473" t="str">
        <f>customer_bikes__3[[#This Row],[SELLING_DATE]]</f>
        <v>2021-08-23</v>
      </c>
      <c r="K473" t="str">
        <f>customer_bikes__3[[#This Row],[MODEL]]</f>
        <v>ORBEA GAIN D40 M NAR-NEG</v>
      </c>
      <c r="L473" t="str">
        <f>customer_bikes__3[[#This Row],[FRAME_REFERENCE]]</f>
        <v>01180078576</v>
      </c>
      <c r="M473" t="str">
        <f>customer_bikes__3[[#This Row],[BIKE_KEY_REFERENCE]]</f>
        <v/>
      </c>
      <c r="N473" t="str">
        <f>customer_bikes__3[[#This Row],[LOCKER_REFERENCE]]</f>
        <v/>
      </c>
      <c r="O473" t="str">
        <f>customer_bikes__3[[#This Row],[PLATE_NUMBER]]</f>
        <v/>
      </c>
      <c r="P473" t="str">
        <f>customer_bikes__3[[#This Row],[BILLING_TYPE]]</f>
        <v>monthly</v>
      </c>
      <c r="Q473" t="str">
        <f>customer_bikes__3[[#This Row],[LEASING_PRICE]]</f>
        <v>80</v>
      </c>
      <c r="R473">
        <f>customer_bikes__3[[#This Row],[SOLD_PRICE]]</f>
        <v>330.56</v>
      </c>
      <c r="S473" t="str">
        <f>customer_bikes__3[[#This Row],[STATUS]]</f>
        <v>OK</v>
      </c>
      <c r="T473" t="str">
        <f>customer_bikes__3[[#This Row],[INSURANCE]]</f>
        <v>N</v>
      </c>
      <c r="U473">
        <f>customer_bikes__3[[#This Row],[INSURANCE_INDIVIDUAL]]</f>
        <v>0</v>
      </c>
      <c r="V473">
        <f>customer_bikes__3[[#This Row],[INSURANCE_CIVIL_RESPONSIBILITY]]</f>
        <v>0</v>
      </c>
      <c r="W473" t="str">
        <f>customer_bikes__3[[#This Row],[INSURANCE_CIVIL_RESPONSIBILITY_CONTRACT]]</f>
        <v>NULL</v>
      </c>
      <c r="X473">
        <f>customer_bikes__3[[#This Row],[BIKE_PRICE]]</f>
        <v>1652</v>
      </c>
      <c r="Y473" t="str">
        <f>customer_bikes__3[[#This Row],[BIKE_BUYING_DATE]]</f>
        <v>2018-07-05</v>
      </c>
      <c r="Z473">
        <f>customer_bikes__3[[#This Row],[BILLING_GROUP]]</f>
        <v>1</v>
      </c>
      <c r="AA473" t="str">
        <f>customer_bikes__3[[#This Row],[GPS_ID]]</f>
        <v/>
      </c>
      <c r="AB473" t="str">
        <f>customer_bikes__3[[#This Row],[LOCALISATION]]</f>
        <v>NULL</v>
      </c>
      <c r="AC473" t="str">
        <f>customer_bikes__3[[#This Row],[COMMENT_BILLING]]</f>
        <v>NULL</v>
      </c>
      <c r="AD473" t="str">
        <f>customer_bikes__3[[#This Row],[ADDRESS]]</f>
        <v>NULL</v>
      </c>
      <c r="AE473" t="str">
        <f>customer_bikes__3[[#This Row],[DISPLAY_GROUP]]</f>
        <v>1generic</v>
      </c>
      <c r="AG473">
        <f>customer_bikes__3[[#This Row],[TYPE]]</f>
        <v>22</v>
      </c>
      <c r="AH473">
        <f>customer_bikes__3[[#This Row],[ID_1]]</f>
        <v>1</v>
      </c>
      <c r="AI473" s="2">
        <f>customer_bikes__3[[#This Row],[HEU_MAJ]]</f>
        <v>44431.364675925928</v>
      </c>
      <c r="AJ473" s="2">
        <f>customer_bikes__3[[#This Row],[HEU_MAJ]]</f>
        <v>44431.364675925928</v>
      </c>
    </row>
    <row r="474" spans="1:36" x14ac:dyDescent="0.25">
      <c r="A474">
        <f>customer_bikes__3[[#This Row],[ID]]</f>
        <v>4</v>
      </c>
      <c r="B474" t="str">
        <f>customer_bikes__3[[#This Row],[FRAME_NUMBER]]</f>
        <v>SIA-003</v>
      </c>
      <c r="C474" t="str">
        <f>customer_bikes__3[[#This Row],[SIZE]]</f>
        <v>L</v>
      </c>
      <c r="D474" t="str">
        <f>customer_bikes__3[[#This Row],[COLOR]]</f>
        <v/>
      </c>
      <c r="E474" t="str">
        <f>customer_bikes__3[[#This Row],[CONTRACT_TYPE]]</f>
        <v>selling</v>
      </c>
      <c r="F474" t="str">
        <f>customer_bikes__3[[#This Row],[CONTRACT_START]]</f>
        <v>2018-07-21</v>
      </c>
      <c r="G474" t="str">
        <f>customer_bikes__3[[#This Row],[CONTRACT_END]]</f>
        <v>2021-07-21</v>
      </c>
      <c r="H474" t="str">
        <f>customer_bikes__3[[#This Row],[ESTIMATED_DELIVERY_DATE]]</f>
        <v>NULL</v>
      </c>
      <c r="I474" t="str">
        <f>customer_bikes__3[[#This Row],[DELIVERY_DATE]]</f>
        <v>2018-08-23</v>
      </c>
      <c r="J474" t="str">
        <f>customer_bikes__3[[#This Row],[SELLING_DATE]]</f>
        <v>2021-07-22</v>
      </c>
      <c r="K474" t="str">
        <f>customer_bikes__3[[#This Row],[MODEL]]</f>
        <v>ORBEA GAIN F30</v>
      </c>
      <c r="L474" t="str">
        <f>customer_bikes__3[[#This Row],[FRAME_REFERENCE]]</f>
        <v>01170171595</v>
      </c>
      <c r="M474" t="str">
        <f>customer_bikes__3[[#This Row],[BIKE_KEY_REFERENCE]]</f>
        <v/>
      </c>
      <c r="N474" t="str">
        <f>customer_bikes__3[[#This Row],[LOCKER_REFERENCE]]</f>
        <v/>
      </c>
      <c r="O474" t="str">
        <f>customer_bikes__3[[#This Row],[PLATE_NUMBER]]</f>
        <v/>
      </c>
      <c r="P474" t="str">
        <f>customer_bikes__3[[#This Row],[BILLING_TYPE]]</f>
        <v>monthly</v>
      </c>
      <c r="Q474" t="str">
        <f>customer_bikes__3[[#This Row],[LEASING_PRICE]]</f>
        <v>74,99</v>
      </c>
      <c r="R474">
        <f>customer_bikes__3[[#This Row],[SOLD_PRICE]]</f>
        <v>330.56</v>
      </c>
      <c r="S474" t="str">
        <f>customer_bikes__3[[#This Row],[STATUS]]</f>
        <v>OK</v>
      </c>
      <c r="T474" t="str">
        <f>customer_bikes__3[[#This Row],[INSURANCE]]</f>
        <v>N</v>
      </c>
      <c r="U474">
        <f>customer_bikes__3[[#This Row],[INSURANCE_INDIVIDUAL]]</f>
        <v>0</v>
      </c>
      <c r="V474">
        <f>customer_bikes__3[[#This Row],[INSURANCE_CIVIL_RESPONSIBILITY]]</f>
        <v>0</v>
      </c>
      <c r="W474" t="str">
        <f>customer_bikes__3[[#This Row],[INSURANCE_CIVIL_RESPONSIBILITY_CONTRACT]]</f>
        <v>NULL</v>
      </c>
      <c r="X474">
        <f>customer_bikes__3[[#This Row],[BIKE_PRICE]]</f>
        <v>1652</v>
      </c>
      <c r="Y474" t="str">
        <f>customer_bikes__3[[#This Row],[BIKE_BUYING_DATE]]</f>
        <v>2018-08-23</v>
      </c>
      <c r="Z474">
        <f>customer_bikes__3[[#This Row],[BILLING_GROUP]]</f>
        <v>1</v>
      </c>
      <c r="AA474" t="str">
        <f>customer_bikes__3[[#This Row],[GPS_ID]]</f>
        <v/>
      </c>
      <c r="AB474" t="str">
        <f>customer_bikes__3[[#This Row],[LOCALISATION]]</f>
        <v>NULL</v>
      </c>
      <c r="AC474" t="str">
        <f>customer_bikes__3[[#This Row],[COMMENT_BILLING]]</f>
        <v>NULL</v>
      </c>
      <c r="AD474" t="str">
        <f>customer_bikes__3[[#This Row],[ADDRESS]]</f>
        <v>NULL</v>
      </c>
      <c r="AE474" t="str">
        <f>customer_bikes__3[[#This Row],[DISPLAY_GROUP]]</f>
        <v>1generic</v>
      </c>
      <c r="AG474">
        <f>customer_bikes__3[[#This Row],[TYPE]]</f>
        <v>22</v>
      </c>
      <c r="AH474">
        <f>customer_bikes__3[[#This Row],[ID_1]]</f>
        <v>1</v>
      </c>
      <c r="AI474" s="2">
        <f>customer_bikes__3[[#This Row],[HEU_MAJ]]</f>
        <v>44399.352083333331</v>
      </c>
      <c r="AJ474" s="2">
        <f>customer_bikes__3[[#This Row],[HEU_MAJ]]</f>
        <v>44399.352083333331</v>
      </c>
    </row>
    <row r="475" spans="1:36" x14ac:dyDescent="0.25">
      <c r="A475">
        <f>customer_bikes__3[[#This Row],[ID]]</f>
        <v>676</v>
      </c>
      <c r="B475" t="str">
        <f>customer_bikes__3[[#This Row],[FRAME_NUMBER]]</f>
        <v>SimonSpineux</v>
      </c>
      <c r="C475" t="str">
        <f>customer_bikes__3[[#This Row],[SIZE]]</f>
        <v>L</v>
      </c>
      <c r="D475" t="str">
        <f>customer_bikes__3[[#This Row],[COLOR]]</f>
        <v>NULL</v>
      </c>
      <c r="E475" t="str">
        <f>customer_bikes__3[[#This Row],[CONTRACT_TYPE]]</f>
        <v>stock</v>
      </c>
      <c r="F475" t="str">
        <f>customer_bikes__3[[#This Row],[CONTRACT_START]]</f>
        <v>NULL</v>
      </c>
      <c r="G475" t="str">
        <f>customer_bikes__3[[#This Row],[CONTRACT_END]]</f>
        <v>NULL</v>
      </c>
      <c r="H475" t="str">
        <f>customer_bikes__3[[#This Row],[ESTIMATED_DELIVERY_DATE]]</f>
        <v>0000-00-00</v>
      </c>
      <c r="I475" t="str">
        <f>customer_bikes__3[[#This Row],[DELIVERY_DATE]]</f>
        <v>2021-02-16</v>
      </c>
      <c r="J475" t="str">
        <f>customer_bikes__3[[#This Row],[SELLING_DATE]]</f>
        <v>NULL</v>
      </c>
      <c r="K475" t="str">
        <f>customer_bikes__3[[#This Row],[MODEL]]</f>
        <v>Specialized SJ evo</v>
      </c>
      <c r="L475" t="str">
        <f>customer_bikes__3[[#This Row],[FRAME_REFERENCE]]</f>
        <v>-</v>
      </c>
      <c r="M475" t="str">
        <f>customer_bikes__3[[#This Row],[BIKE_KEY_REFERENCE]]</f>
        <v>NULL</v>
      </c>
      <c r="N475" t="str">
        <f>customer_bikes__3[[#This Row],[LOCKER_REFERENCE]]</f>
        <v>NULL</v>
      </c>
      <c r="O475" t="str">
        <f>customer_bikes__3[[#This Row],[PLATE_NUMBER]]</f>
        <v>NULL</v>
      </c>
      <c r="P475" t="str">
        <f>customer_bikes__3[[#This Row],[BILLING_TYPE]]</f>
        <v>paid</v>
      </c>
      <c r="Q475" t="str">
        <f>customer_bikes__3[[#This Row],[LEASING_PRICE]]</f>
        <v>NULL</v>
      </c>
      <c r="R475">
        <f>customer_bikes__3[[#This Row],[SOLD_PRICE]]</f>
        <v>0</v>
      </c>
      <c r="S475" t="str">
        <f>customer_bikes__3[[#This Row],[STATUS]]</f>
        <v>OK</v>
      </c>
      <c r="T475" t="str">
        <f>customer_bikes__3[[#This Row],[INSURANCE]]</f>
        <v>N</v>
      </c>
      <c r="U475">
        <f>customer_bikes__3[[#This Row],[INSURANCE_INDIVIDUAL]]</f>
        <v>0</v>
      </c>
      <c r="V475">
        <f>customer_bikes__3[[#This Row],[INSURANCE_CIVIL_RESPONSIBILITY]]</f>
        <v>0</v>
      </c>
      <c r="W475" t="str">
        <f>customer_bikes__3[[#This Row],[INSURANCE_CIVIL_RESPONSIBILITY_CONTRACT]]</f>
        <v>NULL</v>
      </c>
      <c r="X475">
        <f>customer_bikes__3[[#This Row],[BIKE_PRICE]]</f>
        <v>4516.5200000000004</v>
      </c>
      <c r="Y475" t="str">
        <f>customer_bikes__3[[#This Row],[BIKE_BUYING_DATE]]</f>
        <v>2021-02-16</v>
      </c>
      <c r="Z475">
        <f>customer_bikes__3[[#This Row],[BILLING_GROUP]]</f>
        <v>1</v>
      </c>
      <c r="AA475" t="str">
        <f>customer_bikes__3[[#This Row],[GPS_ID]]</f>
        <v>NULL</v>
      </c>
      <c r="AB475" t="str">
        <f>customer_bikes__3[[#This Row],[LOCALISATION]]</f>
        <v>KAMEO</v>
      </c>
      <c r="AC475" t="str">
        <f>customer_bikes__3[[#This Row],[COMMENT_BILLING]]</f>
        <v>NULL</v>
      </c>
      <c r="AD475" t="str">
        <f>customer_bikes__3[[#This Row],[ADDRESS]]</f>
        <v>NULL</v>
      </c>
      <c r="AE475" t="str">
        <f>customer_bikes__3[[#This Row],[DISPLAY_GROUP]]</f>
        <v>1generic</v>
      </c>
      <c r="AG475">
        <f>customer_bikes__3[[#This Row],[TYPE]]</f>
        <v>629</v>
      </c>
      <c r="AH475">
        <f>customer_bikes__3[[#This Row],[ID_1]]</f>
        <v>12</v>
      </c>
      <c r="AI475" s="2">
        <f>customer_bikes__3[[#This Row],[HEU_MAJ]]</f>
        <v>44280.787094907406</v>
      </c>
      <c r="AJ475" s="2">
        <f>customer_bikes__3[[#This Row],[HEU_MAJ]]</f>
        <v>44280.787094907406</v>
      </c>
    </row>
    <row r="476" spans="1:36" x14ac:dyDescent="0.25">
      <c r="A476">
        <f>customer_bikes__3[[#This Row],[ID]]</f>
        <v>271</v>
      </c>
      <c r="B476" t="str">
        <f>customer_bikes__3[[#This Row],[FRAME_NUMBER]]</f>
        <v>SLGH-001</v>
      </c>
      <c r="C476" t="str">
        <f>customer_bikes__3[[#This Row],[SIZE]]</f>
        <v>M</v>
      </c>
      <c r="D476" t="str">
        <f>customer_bikes__3[[#This Row],[COLOR]]</f>
        <v>NULL</v>
      </c>
      <c r="E476" t="str">
        <f>customer_bikes__3[[#This Row],[CONTRACT_TYPE]]</f>
        <v>leasing</v>
      </c>
      <c r="F476" t="str">
        <f>customer_bikes__3[[#This Row],[CONTRACT_START]]</f>
        <v>2021-03-25</v>
      </c>
      <c r="G476" t="str">
        <f>customer_bikes__3[[#This Row],[CONTRACT_END]]</f>
        <v>2024-03-25</v>
      </c>
      <c r="H476" t="str">
        <f>customer_bikes__3[[#This Row],[ESTIMATED_DELIVERY_DATE]]</f>
        <v>2020-07-20</v>
      </c>
      <c r="I476" t="str">
        <f>customer_bikes__3[[#This Row],[DELIVERY_DATE]]</f>
        <v>2020-07-20</v>
      </c>
      <c r="J476" t="str">
        <f>customer_bikes__3[[#This Row],[SELLING_DATE]]</f>
        <v>NULL</v>
      </c>
      <c r="K476" t="str">
        <f>customer_bikes__3[[#This Row],[MODEL]]</f>
        <v>Cairon T 200 SE 500</v>
      </c>
      <c r="L476" t="str">
        <f>customer_bikes__3[[#This Row],[FRAME_REFERENCE]]</f>
        <v>-</v>
      </c>
      <c r="M476" t="str">
        <f>customer_bikes__3[[#This Row],[BIKE_KEY_REFERENCE]]</f>
        <v>NULL</v>
      </c>
      <c r="N476" t="str">
        <f>customer_bikes__3[[#This Row],[LOCKER_REFERENCE]]</f>
        <v>TBC</v>
      </c>
      <c r="O476" t="str">
        <f>customer_bikes__3[[#This Row],[PLATE_NUMBER]]</f>
        <v>NULL</v>
      </c>
      <c r="P476" t="str">
        <f>customer_bikes__3[[#This Row],[BILLING_TYPE]]</f>
        <v>monthly</v>
      </c>
      <c r="Q476" t="str">
        <f>customer_bikes__3[[#This Row],[LEASING_PRICE]]</f>
        <v>83,5</v>
      </c>
      <c r="R476">
        <f>customer_bikes__3[[#This Row],[SOLD_PRICE]]</f>
        <v>0</v>
      </c>
      <c r="S476" t="str">
        <f>customer_bikes__3[[#This Row],[STATUS]]</f>
        <v>OK</v>
      </c>
      <c r="T476" t="str">
        <f>customer_bikes__3[[#This Row],[INSURANCE]]</f>
        <v>Y</v>
      </c>
      <c r="U476">
        <f>customer_bikes__3[[#This Row],[INSURANCE_INDIVIDUAL]]</f>
        <v>0</v>
      </c>
      <c r="V476">
        <f>customer_bikes__3[[#This Row],[INSURANCE_CIVIL_RESPONSIBILITY]]</f>
        <v>0</v>
      </c>
      <c r="W476" t="str">
        <f>customer_bikes__3[[#This Row],[INSURANCE_CIVIL_RESPONSIBILITY_CONTRACT]]</f>
        <v>NULL</v>
      </c>
      <c r="X476">
        <f>customer_bikes__3[[#This Row],[BIKE_PRICE]]</f>
        <v>1470.95</v>
      </c>
      <c r="Y476" t="str">
        <f>customer_bikes__3[[#This Row],[BIKE_BUYING_DATE]]</f>
        <v>2019-10-08</v>
      </c>
      <c r="Z476">
        <f>customer_bikes__3[[#This Row],[BILLING_GROUP]]</f>
        <v>1</v>
      </c>
      <c r="AA476" t="str">
        <f>customer_bikes__3[[#This Row],[GPS_ID]]</f>
        <v>NULL</v>
      </c>
      <c r="AB476" t="str">
        <f>customer_bikes__3[[#This Row],[LOCALISATION]]</f>
        <v>NULL</v>
      </c>
      <c r="AC476" t="str">
        <f>customer_bikes__3[[#This Row],[COMMENT_BILLING]]</f>
        <v>NULL</v>
      </c>
      <c r="AD476" t="str">
        <f>customer_bikes__3[[#This Row],[ADDRESS]]</f>
        <v>NULL</v>
      </c>
      <c r="AE476" t="str">
        <f>customer_bikes__3[[#This Row],[DISPLAY_GROUP]]</f>
        <v>1generic</v>
      </c>
      <c r="AG476">
        <f>customer_bikes__3[[#This Row],[TYPE]]</f>
        <v>63</v>
      </c>
      <c r="AH476">
        <f>customer_bikes__3[[#This Row],[ID_1]]</f>
        <v>309</v>
      </c>
      <c r="AI476" s="2">
        <f>customer_bikes__3[[#This Row],[HEU_MAJ]]</f>
        <v>44281.624212962961</v>
      </c>
      <c r="AJ476" s="2">
        <f>customer_bikes__3[[#This Row],[HEU_MAJ]]</f>
        <v>44281.624212962961</v>
      </c>
    </row>
    <row r="477" spans="1:36" x14ac:dyDescent="0.25">
      <c r="A477">
        <f>customer_bikes__3[[#This Row],[ID]]</f>
        <v>154</v>
      </c>
      <c r="B477" t="str">
        <f>customer_bikes__3[[#This Row],[FRAME_NUMBER]]</f>
        <v>SLGH-002</v>
      </c>
      <c r="C477" t="str">
        <f>customer_bikes__3[[#This Row],[SIZE]]</f>
        <v>M</v>
      </c>
      <c r="D477" t="str">
        <f>customer_bikes__3[[#This Row],[COLOR]]</f>
        <v>NULL</v>
      </c>
      <c r="E477" t="str">
        <f>customer_bikes__3[[#This Row],[CONTRACT_TYPE]]</f>
        <v>leasing</v>
      </c>
      <c r="F477" t="str">
        <f>customer_bikes__3[[#This Row],[CONTRACT_START]]</f>
        <v>2021-03-25</v>
      </c>
      <c r="G477" t="str">
        <f>customer_bikes__3[[#This Row],[CONTRACT_END]]</f>
        <v>2024-03-25</v>
      </c>
      <c r="H477" t="str">
        <f>customer_bikes__3[[#This Row],[ESTIMATED_DELIVERY_DATE]]</f>
        <v>2020-06-30</v>
      </c>
      <c r="I477" t="str">
        <f>customer_bikes__3[[#This Row],[DELIVERY_DATE]]</f>
        <v>2020-06-30</v>
      </c>
      <c r="J477" t="str">
        <f>customer_bikes__3[[#This Row],[SELLING_DATE]]</f>
        <v>NULL</v>
      </c>
      <c r="K477" t="str">
        <f>customer_bikes__3[[#This Row],[MODEL]]</f>
        <v>Cairon T 200 SE 500</v>
      </c>
      <c r="L477" t="str">
        <f>customer_bikes__3[[#This Row],[FRAME_REFERENCE]]</f>
        <v>TBC</v>
      </c>
      <c r="M477" t="str">
        <f>customer_bikes__3[[#This Row],[BIKE_KEY_REFERENCE]]</f>
        <v>NULL</v>
      </c>
      <c r="N477" t="str">
        <f>customer_bikes__3[[#This Row],[LOCKER_REFERENCE]]</f>
        <v>TBC</v>
      </c>
      <c r="O477" t="str">
        <f>customer_bikes__3[[#This Row],[PLATE_NUMBER]]</f>
        <v>NULL</v>
      </c>
      <c r="P477" t="str">
        <f>customer_bikes__3[[#This Row],[BILLING_TYPE]]</f>
        <v>monthly</v>
      </c>
      <c r="Q477" t="str">
        <f>customer_bikes__3[[#This Row],[LEASING_PRICE]]</f>
        <v>83,5</v>
      </c>
      <c r="R477">
        <f>customer_bikes__3[[#This Row],[SOLD_PRICE]]</f>
        <v>0</v>
      </c>
      <c r="S477" t="str">
        <f>customer_bikes__3[[#This Row],[STATUS]]</f>
        <v>OK</v>
      </c>
      <c r="T477" t="str">
        <f>customer_bikes__3[[#This Row],[INSURANCE]]</f>
        <v>Y</v>
      </c>
      <c r="U477">
        <f>customer_bikes__3[[#This Row],[INSURANCE_INDIVIDUAL]]</f>
        <v>0</v>
      </c>
      <c r="V477">
        <f>customer_bikes__3[[#This Row],[INSURANCE_CIVIL_RESPONSIBILITY]]</f>
        <v>0</v>
      </c>
      <c r="W477" t="str">
        <f>customer_bikes__3[[#This Row],[INSURANCE_CIVIL_RESPONSIBILITY_CONTRACT]]</f>
        <v>NULL</v>
      </c>
      <c r="X477">
        <f>customer_bikes__3[[#This Row],[BIKE_PRICE]]</f>
        <v>1470.95</v>
      </c>
      <c r="Y477" t="str">
        <f>customer_bikes__3[[#This Row],[BIKE_BUYING_DATE]]</f>
        <v>2019-10-08</v>
      </c>
      <c r="Z477">
        <f>customer_bikes__3[[#This Row],[BILLING_GROUP]]</f>
        <v>1</v>
      </c>
      <c r="AA477" t="str">
        <f>customer_bikes__3[[#This Row],[GPS_ID]]</f>
        <v>NULL</v>
      </c>
      <c r="AB477" t="str">
        <f>customer_bikes__3[[#This Row],[LOCALISATION]]</f>
        <v>NULL</v>
      </c>
      <c r="AC477" t="str">
        <f>customer_bikes__3[[#This Row],[COMMENT_BILLING]]</f>
        <v>NULL</v>
      </c>
      <c r="AD477" t="str">
        <f>customer_bikes__3[[#This Row],[ADDRESS]]</f>
        <v>NULL</v>
      </c>
      <c r="AE477" t="str">
        <f>customer_bikes__3[[#This Row],[DISPLAY_GROUP]]</f>
        <v>1generic</v>
      </c>
      <c r="AG477">
        <f>customer_bikes__3[[#This Row],[TYPE]]</f>
        <v>64</v>
      </c>
      <c r="AH477">
        <f>customer_bikes__3[[#This Row],[ID_1]]</f>
        <v>309</v>
      </c>
      <c r="AI477" s="2">
        <f>customer_bikes__3[[#This Row],[HEU_MAJ]]</f>
        <v>44281.623611111114</v>
      </c>
      <c r="AJ477" s="2">
        <f>customer_bikes__3[[#This Row],[HEU_MAJ]]</f>
        <v>44281.623611111114</v>
      </c>
    </row>
    <row r="478" spans="1:36" x14ac:dyDescent="0.25">
      <c r="A478">
        <f>customer_bikes__3[[#This Row],[ID]]</f>
        <v>5</v>
      </c>
      <c r="B478" t="str">
        <f>customer_bikes__3[[#This Row],[FRAME_NUMBER]]</f>
        <v>SOI-001</v>
      </c>
      <c r="C478" t="str">
        <f>customer_bikes__3[[#This Row],[SIZE]]</f>
        <v>L</v>
      </c>
      <c r="D478" t="str">
        <f>customer_bikes__3[[#This Row],[COLOR]]</f>
        <v>NULL</v>
      </c>
      <c r="E478" t="str">
        <f>customer_bikes__3[[#This Row],[CONTRACT_TYPE]]</f>
        <v>selling</v>
      </c>
      <c r="F478" t="str">
        <f>customer_bikes__3[[#This Row],[CONTRACT_START]]</f>
        <v>NULL</v>
      </c>
      <c r="G478" t="str">
        <f>customer_bikes__3[[#This Row],[CONTRACT_END]]</f>
        <v>NULL</v>
      </c>
      <c r="H478" t="str">
        <f>customer_bikes__3[[#This Row],[ESTIMATED_DELIVERY_DATE]]</f>
        <v>NULL</v>
      </c>
      <c r="I478" t="str">
        <f>customer_bikes__3[[#This Row],[DELIVERY_DATE]]</f>
        <v>NULL</v>
      </c>
      <c r="J478" t="str">
        <f>customer_bikes__3[[#This Row],[SELLING_DATE]]</f>
        <v>2019-03-12</v>
      </c>
      <c r="K478" t="str">
        <f>customer_bikes__3[[#This Row],[MODEL]]</f>
        <v>Conway ETS 400</v>
      </c>
      <c r="L478" t="str">
        <f>customer_bikes__3[[#This Row],[FRAME_REFERENCE]]</f>
        <v>D8G08951</v>
      </c>
      <c r="M478" t="str">
        <f>customer_bikes__3[[#This Row],[BIKE_KEY_REFERENCE]]</f>
        <v>NULL</v>
      </c>
      <c r="N478" t="str">
        <f>customer_bikes__3[[#This Row],[LOCKER_REFERENCE]]</f>
        <v>NULL</v>
      </c>
      <c r="O478" t="str">
        <f>customer_bikes__3[[#This Row],[PLATE_NUMBER]]</f>
        <v>NULL</v>
      </c>
      <c r="P478" t="str">
        <f>customer_bikes__3[[#This Row],[BILLING_TYPE]]</f>
        <v>paid</v>
      </c>
      <c r="Q478" t="str">
        <f>customer_bikes__3[[#This Row],[LEASING_PRICE]]</f>
        <v>86,78</v>
      </c>
      <c r="R478">
        <f>customer_bikes__3[[#This Row],[SOLD_PRICE]]</f>
        <v>1314</v>
      </c>
      <c r="S478" t="str">
        <f>customer_bikes__3[[#This Row],[STATUS]]</f>
        <v>OK</v>
      </c>
      <c r="T478" t="str">
        <f>customer_bikes__3[[#This Row],[INSURANCE]]</f>
        <v>N</v>
      </c>
      <c r="U478">
        <f>customer_bikes__3[[#This Row],[INSURANCE_INDIVIDUAL]]</f>
        <v>0</v>
      </c>
      <c r="V478">
        <f>customer_bikes__3[[#This Row],[INSURANCE_CIVIL_RESPONSIBILITY]]</f>
        <v>0</v>
      </c>
      <c r="W478" t="str">
        <f>customer_bikes__3[[#This Row],[INSURANCE_CIVIL_RESPONSIBILITY_CONTRACT]]</f>
        <v>NULL</v>
      </c>
      <c r="X478">
        <f>customer_bikes__3[[#This Row],[BIKE_PRICE]]</f>
        <v>1708</v>
      </c>
      <c r="Y478" t="str">
        <f>customer_bikes__3[[#This Row],[BIKE_BUYING_DATE]]</f>
        <v>2019-03-08</v>
      </c>
      <c r="Z478">
        <f>customer_bikes__3[[#This Row],[BILLING_GROUP]]</f>
        <v>1</v>
      </c>
      <c r="AA478" t="str">
        <f>customer_bikes__3[[#This Row],[GPS_ID]]</f>
        <v>NULL</v>
      </c>
      <c r="AB478" t="str">
        <f>customer_bikes__3[[#This Row],[LOCALISATION]]</f>
        <v>NULL</v>
      </c>
      <c r="AC478" t="str">
        <f>customer_bikes__3[[#This Row],[COMMENT_BILLING]]</f>
        <v>NULL</v>
      </c>
      <c r="AD478" t="str">
        <f>customer_bikes__3[[#This Row],[ADDRESS]]</f>
        <v>NULL</v>
      </c>
      <c r="AE478" t="str">
        <f>customer_bikes__3[[#This Row],[DISPLAY_GROUP]]</f>
        <v>1generic</v>
      </c>
      <c r="AG478">
        <f>customer_bikes__3[[#This Row],[TYPE]]</f>
        <v>7</v>
      </c>
      <c r="AH478">
        <f>customer_bikes__3[[#This Row],[ID_1]]</f>
        <v>2</v>
      </c>
      <c r="AI478" s="2">
        <f>customer_bikes__3[[#This Row],[HEU_MAJ]]</f>
        <v>44195.489490740743</v>
      </c>
      <c r="AJ478" s="2">
        <f>customer_bikes__3[[#This Row],[HEU_MAJ]]</f>
        <v>44195.489490740743</v>
      </c>
    </row>
    <row r="479" spans="1:36" x14ac:dyDescent="0.25">
      <c r="A479">
        <f>customer_bikes__3[[#This Row],[ID]]</f>
        <v>68</v>
      </c>
      <c r="B479" t="str">
        <f>customer_bikes__3[[#This Row],[FRAME_NUMBER]]</f>
        <v>SPI-001</v>
      </c>
      <c r="C479" t="str">
        <f>customer_bikes__3[[#This Row],[SIZE]]</f>
        <v>M</v>
      </c>
      <c r="D479" t="str">
        <f>customer_bikes__3[[#This Row],[COLOR]]</f>
        <v/>
      </c>
      <c r="E479" t="str">
        <f>customer_bikes__3[[#This Row],[CONTRACT_TYPE]]</f>
        <v>selling</v>
      </c>
      <c r="F479" t="str">
        <f>customer_bikes__3[[#This Row],[CONTRACT_START]]</f>
        <v>2019-12-20</v>
      </c>
      <c r="G479" t="str">
        <f>customer_bikes__3[[#This Row],[CONTRACT_END]]</f>
        <v>2021-12-20</v>
      </c>
      <c r="H479" t="str">
        <f>customer_bikes__3[[#This Row],[ESTIMATED_DELIVERY_DATE]]</f>
        <v>NULL</v>
      </c>
      <c r="I479" t="str">
        <f>customer_bikes__3[[#This Row],[DELIVERY_DATE]]</f>
        <v>2021-06-28</v>
      </c>
      <c r="J479" t="str">
        <f>customer_bikes__3[[#This Row],[SELLING_DATE]]</f>
        <v>2022-01-28</v>
      </c>
      <c r="K479" t="str">
        <f>customer_bikes__3[[#This Row],[MODEL]]</f>
        <v>Conway ets 300</v>
      </c>
      <c r="L479" t="str">
        <f>customer_bikes__3[[#This Row],[FRAME_REFERENCE]]</f>
        <v>SW181164457</v>
      </c>
      <c r="M479" t="str">
        <f>customer_bikes__3[[#This Row],[BIKE_KEY_REFERENCE]]</f>
        <v/>
      </c>
      <c r="N479" t="str">
        <f>customer_bikes__3[[#This Row],[LOCKER_REFERENCE]]</f>
        <v/>
      </c>
      <c r="O479" t="str">
        <f>customer_bikes__3[[#This Row],[PLATE_NUMBER]]</f>
        <v/>
      </c>
      <c r="P479" t="str">
        <f>customer_bikes__3[[#This Row],[BILLING_TYPE]]</f>
        <v>monthly</v>
      </c>
      <c r="Q479" t="str">
        <f>customer_bikes__3[[#This Row],[LEASING_PRICE]]</f>
        <v>0</v>
      </c>
      <c r="R479">
        <f>customer_bikes__3[[#This Row],[SOLD_PRICE]]</f>
        <v>330.58</v>
      </c>
      <c r="S479" t="str">
        <f>customer_bikes__3[[#This Row],[STATUS]]</f>
        <v>OK</v>
      </c>
      <c r="T479" t="str">
        <f>customer_bikes__3[[#This Row],[INSURANCE]]</f>
        <v>N</v>
      </c>
      <c r="U479">
        <f>customer_bikes__3[[#This Row],[INSURANCE_INDIVIDUAL]]</f>
        <v>0</v>
      </c>
      <c r="V479">
        <f>customer_bikes__3[[#This Row],[INSURANCE_CIVIL_RESPONSIBILITY]]</f>
        <v>0</v>
      </c>
      <c r="W479" t="str">
        <f>customer_bikes__3[[#This Row],[INSURANCE_CIVIL_RESPONSIBILITY_CONTRACT]]</f>
        <v>NULL</v>
      </c>
      <c r="X479">
        <f>customer_bikes__3[[#This Row],[BIKE_PRICE]]</f>
        <v>1572.96</v>
      </c>
      <c r="Y479" t="str">
        <f>customer_bikes__3[[#This Row],[BIKE_BUYING_DATE]]</f>
        <v>2019-06-28</v>
      </c>
      <c r="Z479">
        <f>customer_bikes__3[[#This Row],[BILLING_GROUP]]</f>
        <v>1</v>
      </c>
      <c r="AA479" t="str">
        <f>customer_bikes__3[[#This Row],[GPS_ID]]</f>
        <v>34574</v>
      </c>
      <c r="AB479" t="str">
        <f>customer_bikes__3[[#This Row],[LOCALISATION]]</f>
        <v>NULL</v>
      </c>
      <c r="AC479" t="str">
        <f>customer_bikes__3[[#This Row],[COMMENT_BILLING]]</f>
        <v>NULL</v>
      </c>
      <c r="AD479" t="str">
        <f>customer_bikes__3[[#This Row],[ADDRESS]]</f>
        <v>NULL</v>
      </c>
      <c r="AE479" t="str">
        <f>customer_bikes__3[[#This Row],[DISPLAY_GROUP]]</f>
        <v>1generic</v>
      </c>
      <c r="AG479">
        <f>customer_bikes__3[[#This Row],[TYPE]]</f>
        <v>5</v>
      </c>
      <c r="AH479">
        <f>customer_bikes__3[[#This Row],[ID_1]]</f>
        <v>38</v>
      </c>
      <c r="AI479" s="2">
        <f>customer_bikes__3[[#This Row],[HEU_MAJ]]</f>
        <v>44589.648298611108</v>
      </c>
      <c r="AJ479" s="2">
        <f>customer_bikes__3[[#This Row],[HEU_MAJ]]</f>
        <v>44589.648298611108</v>
      </c>
    </row>
    <row r="480" spans="1:36" x14ac:dyDescent="0.25">
      <c r="A480">
        <f>customer_bikes__3[[#This Row],[ID]]</f>
        <v>69</v>
      </c>
      <c r="B480" t="str">
        <f>customer_bikes__3[[#This Row],[FRAME_NUMBER]]</f>
        <v>SPI-002</v>
      </c>
      <c r="C480" t="str">
        <f>customer_bikes__3[[#This Row],[SIZE]]</f>
        <v>M</v>
      </c>
      <c r="D480" t="str">
        <f>customer_bikes__3[[#This Row],[COLOR]]</f>
        <v/>
      </c>
      <c r="E480" t="str">
        <f>customer_bikes__3[[#This Row],[CONTRACT_TYPE]]</f>
        <v>selling</v>
      </c>
      <c r="F480" t="str">
        <f>customer_bikes__3[[#This Row],[CONTRACT_START]]</f>
        <v>2019-12-20</v>
      </c>
      <c r="G480" t="str">
        <f>customer_bikes__3[[#This Row],[CONTRACT_END]]</f>
        <v>2021-12-20</v>
      </c>
      <c r="H480" t="str">
        <f>customer_bikes__3[[#This Row],[ESTIMATED_DELIVERY_DATE]]</f>
        <v>NULL</v>
      </c>
      <c r="I480" t="str">
        <f>customer_bikes__3[[#This Row],[DELIVERY_DATE]]</f>
        <v>2021-06-28</v>
      </c>
      <c r="J480" t="str">
        <f>customer_bikes__3[[#This Row],[SELLING_DATE]]</f>
        <v>2022-01-28</v>
      </c>
      <c r="K480" t="str">
        <f>customer_bikes__3[[#This Row],[MODEL]]</f>
        <v>Conway ets 300</v>
      </c>
      <c r="L480" t="str">
        <f>customer_bikes__3[[#This Row],[FRAME_REFERENCE]]</f>
        <v>SW181164158</v>
      </c>
      <c r="M480" t="str">
        <f>customer_bikes__3[[#This Row],[BIKE_KEY_REFERENCE]]</f>
        <v/>
      </c>
      <c r="N480" t="str">
        <f>customer_bikes__3[[#This Row],[LOCKER_REFERENCE]]</f>
        <v/>
      </c>
      <c r="O480" t="str">
        <f>customer_bikes__3[[#This Row],[PLATE_NUMBER]]</f>
        <v/>
      </c>
      <c r="P480" t="str">
        <f>customer_bikes__3[[#This Row],[BILLING_TYPE]]</f>
        <v>monthly</v>
      </c>
      <c r="Q480" t="str">
        <f>customer_bikes__3[[#This Row],[LEASING_PRICE]]</f>
        <v>0</v>
      </c>
      <c r="R480">
        <f>customer_bikes__3[[#This Row],[SOLD_PRICE]]</f>
        <v>330.58</v>
      </c>
      <c r="S480" t="str">
        <f>customer_bikes__3[[#This Row],[STATUS]]</f>
        <v>OK</v>
      </c>
      <c r="T480" t="str">
        <f>customer_bikes__3[[#This Row],[INSURANCE]]</f>
        <v>N</v>
      </c>
      <c r="U480">
        <f>customer_bikes__3[[#This Row],[INSURANCE_INDIVIDUAL]]</f>
        <v>0</v>
      </c>
      <c r="V480">
        <f>customer_bikes__3[[#This Row],[INSURANCE_CIVIL_RESPONSIBILITY]]</f>
        <v>0</v>
      </c>
      <c r="W480" t="str">
        <f>customer_bikes__3[[#This Row],[INSURANCE_CIVIL_RESPONSIBILITY_CONTRACT]]</f>
        <v>NULL</v>
      </c>
      <c r="X480">
        <f>customer_bikes__3[[#This Row],[BIKE_PRICE]]</f>
        <v>1572.96</v>
      </c>
      <c r="Y480" t="str">
        <f>customer_bikes__3[[#This Row],[BIKE_BUYING_DATE]]</f>
        <v>2019-06-28</v>
      </c>
      <c r="Z480">
        <f>customer_bikes__3[[#This Row],[BILLING_GROUP]]</f>
        <v>1</v>
      </c>
      <c r="AA480" t="str">
        <f>customer_bikes__3[[#This Row],[GPS_ID]]</f>
        <v>34571</v>
      </c>
      <c r="AB480" t="str">
        <f>customer_bikes__3[[#This Row],[LOCALISATION]]</f>
        <v>NULL</v>
      </c>
      <c r="AC480" t="str">
        <f>customer_bikes__3[[#This Row],[COMMENT_BILLING]]</f>
        <v>NULL</v>
      </c>
      <c r="AD480" t="str">
        <f>customer_bikes__3[[#This Row],[ADDRESS]]</f>
        <v>NULL</v>
      </c>
      <c r="AE480" t="str">
        <f>customer_bikes__3[[#This Row],[DISPLAY_GROUP]]</f>
        <v>1generic</v>
      </c>
      <c r="AG480">
        <f>customer_bikes__3[[#This Row],[TYPE]]</f>
        <v>5</v>
      </c>
      <c r="AH480">
        <f>customer_bikes__3[[#This Row],[ID_1]]</f>
        <v>38</v>
      </c>
      <c r="AI480" s="2">
        <f>customer_bikes__3[[#This Row],[HEU_MAJ]]</f>
        <v>44589.648298611108</v>
      </c>
      <c r="AJ480" s="2">
        <f>customer_bikes__3[[#This Row],[HEU_MAJ]]</f>
        <v>44589.648298611108</v>
      </c>
    </row>
    <row r="481" spans="1:36" x14ac:dyDescent="0.25">
      <c r="A481">
        <f>customer_bikes__3[[#This Row],[ID]]</f>
        <v>70</v>
      </c>
      <c r="B481" t="str">
        <f>customer_bikes__3[[#This Row],[FRAME_NUMBER]]</f>
        <v>SPI-003</v>
      </c>
      <c r="C481" t="str">
        <f>customer_bikes__3[[#This Row],[SIZE]]</f>
        <v>M</v>
      </c>
      <c r="D481" t="str">
        <f>customer_bikes__3[[#This Row],[COLOR]]</f>
        <v/>
      </c>
      <c r="E481" t="str">
        <f>customer_bikes__3[[#This Row],[CONTRACT_TYPE]]</f>
        <v>selling</v>
      </c>
      <c r="F481" t="str">
        <f>customer_bikes__3[[#This Row],[CONTRACT_START]]</f>
        <v>2019-12-20</v>
      </c>
      <c r="G481" t="str">
        <f>customer_bikes__3[[#This Row],[CONTRACT_END]]</f>
        <v>2021-12-20</v>
      </c>
      <c r="H481" t="str">
        <f>customer_bikes__3[[#This Row],[ESTIMATED_DELIVERY_DATE]]</f>
        <v>NULL</v>
      </c>
      <c r="I481" t="str">
        <f>customer_bikes__3[[#This Row],[DELIVERY_DATE]]</f>
        <v>2021-06-28</v>
      </c>
      <c r="J481" t="str">
        <f>customer_bikes__3[[#This Row],[SELLING_DATE]]</f>
        <v>2022-01-28</v>
      </c>
      <c r="K481" t="str">
        <f>customer_bikes__3[[#This Row],[MODEL]]</f>
        <v>Conway ets 300</v>
      </c>
      <c r="L481" t="str">
        <f>customer_bikes__3[[#This Row],[FRAME_REFERENCE]]</f>
        <v>SW181164168</v>
      </c>
      <c r="M481" t="str">
        <f>customer_bikes__3[[#This Row],[BIKE_KEY_REFERENCE]]</f>
        <v/>
      </c>
      <c r="N481" t="str">
        <f>customer_bikes__3[[#This Row],[LOCKER_REFERENCE]]</f>
        <v/>
      </c>
      <c r="O481" t="str">
        <f>customer_bikes__3[[#This Row],[PLATE_NUMBER]]</f>
        <v/>
      </c>
      <c r="P481" t="str">
        <f>customer_bikes__3[[#This Row],[BILLING_TYPE]]</f>
        <v>monthly</v>
      </c>
      <c r="Q481" t="str">
        <f>customer_bikes__3[[#This Row],[LEASING_PRICE]]</f>
        <v>0</v>
      </c>
      <c r="R481">
        <f>customer_bikes__3[[#This Row],[SOLD_PRICE]]</f>
        <v>330.58</v>
      </c>
      <c r="S481" t="str">
        <f>customer_bikes__3[[#This Row],[STATUS]]</f>
        <v>OK</v>
      </c>
      <c r="T481" t="str">
        <f>customer_bikes__3[[#This Row],[INSURANCE]]</f>
        <v>N</v>
      </c>
      <c r="U481">
        <f>customer_bikes__3[[#This Row],[INSURANCE_INDIVIDUAL]]</f>
        <v>0</v>
      </c>
      <c r="V481">
        <f>customer_bikes__3[[#This Row],[INSURANCE_CIVIL_RESPONSIBILITY]]</f>
        <v>0</v>
      </c>
      <c r="W481" t="str">
        <f>customer_bikes__3[[#This Row],[INSURANCE_CIVIL_RESPONSIBILITY_CONTRACT]]</f>
        <v>NULL</v>
      </c>
      <c r="X481">
        <f>customer_bikes__3[[#This Row],[BIKE_PRICE]]</f>
        <v>1572.96</v>
      </c>
      <c r="Y481" t="str">
        <f>customer_bikes__3[[#This Row],[BIKE_BUYING_DATE]]</f>
        <v>2019-06-28</v>
      </c>
      <c r="Z481">
        <f>customer_bikes__3[[#This Row],[BILLING_GROUP]]</f>
        <v>1</v>
      </c>
      <c r="AA481" t="str">
        <f>customer_bikes__3[[#This Row],[GPS_ID]]</f>
        <v>34569</v>
      </c>
      <c r="AB481" t="str">
        <f>customer_bikes__3[[#This Row],[LOCALISATION]]</f>
        <v>NULL</v>
      </c>
      <c r="AC481" t="str">
        <f>customer_bikes__3[[#This Row],[COMMENT_BILLING]]</f>
        <v>NULL</v>
      </c>
      <c r="AD481" t="str">
        <f>customer_bikes__3[[#This Row],[ADDRESS]]</f>
        <v>NULL</v>
      </c>
      <c r="AE481" t="str">
        <f>customer_bikes__3[[#This Row],[DISPLAY_GROUP]]</f>
        <v>1generic</v>
      </c>
      <c r="AG481">
        <f>customer_bikes__3[[#This Row],[TYPE]]</f>
        <v>5</v>
      </c>
      <c r="AH481">
        <f>customer_bikes__3[[#This Row],[ID_1]]</f>
        <v>38</v>
      </c>
      <c r="AI481" s="2">
        <f>customer_bikes__3[[#This Row],[HEU_MAJ]]</f>
        <v>44589.648298611108</v>
      </c>
      <c r="AJ481" s="2">
        <f>customer_bikes__3[[#This Row],[HEU_MAJ]]</f>
        <v>44589.648298611108</v>
      </c>
    </row>
    <row r="482" spans="1:36" x14ac:dyDescent="0.25">
      <c r="A482">
        <f>customer_bikes__3[[#This Row],[ID]]</f>
        <v>71</v>
      </c>
      <c r="B482" t="str">
        <f>customer_bikes__3[[#This Row],[FRAME_NUMBER]]</f>
        <v>SPI-004</v>
      </c>
      <c r="C482" t="str">
        <f>customer_bikes__3[[#This Row],[SIZE]]</f>
        <v>M</v>
      </c>
      <c r="D482" t="str">
        <f>customer_bikes__3[[#This Row],[COLOR]]</f>
        <v/>
      </c>
      <c r="E482" t="str">
        <f>customer_bikes__3[[#This Row],[CONTRACT_TYPE]]</f>
        <v>selling</v>
      </c>
      <c r="F482" t="str">
        <f>customer_bikes__3[[#This Row],[CONTRACT_START]]</f>
        <v>2019-12-20</v>
      </c>
      <c r="G482" t="str">
        <f>customer_bikes__3[[#This Row],[CONTRACT_END]]</f>
        <v>2021-12-20</v>
      </c>
      <c r="H482" t="str">
        <f>customer_bikes__3[[#This Row],[ESTIMATED_DELIVERY_DATE]]</f>
        <v>NULL</v>
      </c>
      <c r="I482" t="str">
        <f>customer_bikes__3[[#This Row],[DELIVERY_DATE]]</f>
        <v>2019-06-28</v>
      </c>
      <c r="J482" t="str">
        <f>customer_bikes__3[[#This Row],[SELLING_DATE]]</f>
        <v>2022-01-28</v>
      </c>
      <c r="K482" t="str">
        <f>customer_bikes__3[[#This Row],[MODEL]]</f>
        <v>Conway ets 300</v>
      </c>
      <c r="L482" t="str">
        <f>customer_bikes__3[[#This Row],[FRAME_REFERENCE]]</f>
        <v>SW181164949</v>
      </c>
      <c r="M482" t="str">
        <f>customer_bikes__3[[#This Row],[BIKE_KEY_REFERENCE]]</f>
        <v/>
      </c>
      <c r="N482" t="str">
        <f>customer_bikes__3[[#This Row],[LOCKER_REFERENCE]]</f>
        <v/>
      </c>
      <c r="O482" t="str">
        <f>customer_bikes__3[[#This Row],[PLATE_NUMBER]]</f>
        <v/>
      </c>
      <c r="P482" t="str">
        <f>customer_bikes__3[[#This Row],[BILLING_TYPE]]</f>
        <v>monthly</v>
      </c>
      <c r="Q482" t="str">
        <f>customer_bikes__3[[#This Row],[LEASING_PRICE]]</f>
        <v>0</v>
      </c>
      <c r="R482">
        <f>customer_bikes__3[[#This Row],[SOLD_PRICE]]</f>
        <v>330.58</v>
      </c>
      <c r="S482" t="str">
        <f>customer_bikes__3[[#This Row],[STATUS]]</f>
        <v>OK</v>
      </c>
      <c r="T482" t="str">
        <f>customer_bikes__3[[#This Row],[INSURANCE]]</f>
        <v>N</v>
      </c>
      <c r="U482">
        <f>customer_bikes__3[[#This Row],[INSURANCE_INDIVIDUAL]]</f>
        <v>0</v>
      </c>
      <c r="V482">
        <f>customer_bikes__3[[#This Row],[INSURANCE_CIVIL_RESPONSIBILITY]]</f>
        <v>0</v>
      </c>
      <c r="W482" t="str">
        <f>customer_bikes__3[[#This Row],[INSURANCE_CIVIL_RESPONSIBILITY_CONTRACT]]</f>
        <v>NULL</v>
      </c>
      <c r="X482">
        <f>customer_bikes__3[[#This Row],[BIKE_PRICE]]</f>
        <v>1572.96</v>
      </c>
      <c r="Y482" t="str">
        <f>customer_bikes__3[[#This Row],[BIKE_BUYING_DATE]]</f>
        <v>2019-06-28</v>
      </c>
      <c r="Z482">
        <f>customer_bikes__3[[#This Row],[BILLING_GROUP]]</f>
        <v>1</v>
      </c>
      <c r="AA482" t="str">
        <f>customer_bikes__3[[#This Row],[GPS_ID]]</f>
        <v>34566</v>
      </c>
      <c r="AB482" t="str">
        <f>customer_bikes__3[[#This Row],[LOCALISATION]]</f>
        <v>NULL</v>
      </c>
      <c r="AC482" t="str">
        <f>customer_bikes__3[[#This Row],[COMMENT_BILLING]]</f>
        <v>NULL</v>
      </c>
      <c r="AD482" t="str">
        <f>customer_bikes__3[[#This Row],[ADDRESS]]</f>
        <v>NULL</v>
      </c>
      <c r="AE482" t="str">
        <f>customer_bikes__3[[#This Row],[DISPLAY_GROUP]]</f>
        <v>1generic</v>
      </c>
      <c r="AG482">
        <f>customer_bikes__3[[#This Row],[TYPE]]</f>
        <v>5</v>
      </c>
      <c r="AH482">
        <f>customer_bikes__3[[#This Row],[ID_1]]</f>
        <v>38</v>
      </c>
      <c r="AI482" s="2">
        <f>customer_bikes__3[[#This Row],[HEU_MAJ]]</f>
        <v>44589.648298611108</v>
      </c>
      <c r="AJ482" s="2">
        <f>customer_bikes__3[[#This Row],[HEU_MAJ]]</f>
        <v>44589.648298611108</v>
      </c>
    </row>
    <row r="483" spans="1:36" x14ac:dyDescent="0.25">
      <c r="A483">
        <f>customer_bikes__3[[#This Row],[ID]]</f>
        <v>91</v>
      </c>
      <c r="B483" t="str">
        <f>customer_bikes__3[[#This Row],[FRAME_NUMBER]]</f>
        <v>SPI-005</v>
      </c>
      <c r="C483" t="str">
        <f>customer_bikes__3[[#This Row],[SIZE]]</f>
        <v>unique</v>
      </c>
      <c r="D483" t="str">
        <f>customer_bikes__3[[#This Row],[COLOR]]</f>
        <v/>
      </c>
      <c r="E483" t="str">
        <f>customer_bikes__3[[#This Row],[CONTRACT_TYPE]]</f>
        <v>selling</v>
      </c>
      <c r="F483" t="str">
        <f>customer_bikes__3[[#This Row],[CONTRACT_START]]</f>
        <v>2019-12-20</v>
      </c>
      <c r="G483" t="str">
        <f>customer_bikes__3[[#This Row],[CONTRACT_END]]</f>
        <v>2021-12-20</v>
      </c>
      <c r="H483" t="str">
        <f>customer_bikes__3[[#This Row],[ESTIMATED_DELIVERY_DATE]]</f>
        <v>NULL</v>
      </c>
      <c r="I483" t="str">
        <f>customer_bikes__3[[#This Row],[DELIVERY_DATE]]</f>
        <v>2019-11-22</v>
      </c>
      <c r="J483" t="str">
        <f>customer_bikes__3[[#This Row],[SELLING_DATE]]</f>
        <v>2022-01-28</v>
      </c>
      <c r="K483" t="str">
        <f>customer_bikes__3[[#This Row],[MODEL]]</f>
        <v>Ahooga power +</v>
      </c>
      <c r="L483" t="str">
        <f>customer_bikes__3[[#This Row],[FRAME_REFERENCE]]</f>
        <v>-</v>
      </c>
      <c r="M483" t="str">
        <f>customer_bikes__3[[#This Row],[BIKE_KEY_REFERENCE]]</f>
        <v/>
      </c>
      <c r="N483" t="str">
        <f>customer_bikes__3[[#This Row],[LOCKER_REFERENCE]]</f>
        <v/>
      </c>
      <c r="O483" t="str">
        <f>customer_bikes__3[[#This Row],[PLATE_NUMBER]]</f>
        <v/>
      </c>
      <c r="P483" t="str">
        <f>customer_bikes__3[[#This Row],[BILLING_TYPE]]</f>
        <v>monthly</v>
      </c>
      <c r="Q483" t="str">
        <f>customer_bikes__3[[#This Row],[LEASING_PRICE]]</f>
        <v>0</v>
      </c>
      <c r="R483">
        <f>customer_bikes__3[[#This Row],[SOLD_PRICE]]</f>
        <v>355.37</v>
      </c>
      <c r="S483" t="str">
        <f>customer_bikes__3[[#This Row],[STATUS]]</f>
        <v>OK</v>
      </c>
      <c r="T483" t="str">
        <f>customer_bikes__3[[#This Row],[INSURANCE]]</f>
        <v>N</v>
      </c>
      <c r="U483">
        <f>customer_bikes__3[[#This Row],[INSURANCE_INDIVIDUAL]]</f>
        <v>0</v>
      </c>
      <c r="V483">
        <f>customer_bikes__3[[#This Row],[INSURANCE_CIVIL_RESPONSIBILITY]]</f>
        <v>0</v>
      </c>
      <c r="W483" t="str">
        <f>customer_bikes__3[[#This Row],[INSURANCE_CIVIL_RESPONSIBILITY_CONTRACT]]</f>
        <v>NULL</v>
      </c>
      <c r="X483">
        <f>customer_bikes__3[[#This Row],[BIKE_PRICE]]</f>
        <v>1375.6</v>
      </c>
      <c r="Y483" t="str">
        <f>customer_bikes__3[[#This Row],[BIKE_BUYING_DATE]]</f>
        <v>2019-11-22</v>
      </c>
      <c r="Z483">
        <f>customer_bikes__3[[#This Row],[BILLING_GROUP]]</f>
        <v>1</v>
      </c>
      <c r="AA483" t="str">
        <f>customer_bikes__3[[#This Row],[GPS_ID]]</f>
        <v>18b79efff00c17a7</v>
      </c>
      <c r="AB483" t="str">
        <f>customer_bikes__3[[#This Row],[LOCALISATION]]</f>
        <v>NULL</v>
      </c>
      <c r="AC483" t="str">
        <f>customer_bikes__3[[#This Row],[COMMENT_BILLING]]</f>
        <v>NULL</v>
      </c>
      <c r="AD483" t="str">
        <f>customer_bikes__3[[#This Row],[ADDRESS]]</f>
        <v>NULL</v>
      </c>
      <c r="AE483" t="str">
        <f>customer_bikes__3[[#This Row],[DISPLAY_GROUP]]</f>
        <v>1generic</v>
      </c>
      <c r="AG483">
        <f>customer_bikes__3[[#This Row],[TYPE]]</f>
        <v>132</v>
      </c>
      <c r="AH483">
        <f>customer_bikes__3[[#This Row],[ID_1]]</f>
        <v>38</v>
      </c>
      <c r="AI483" s="2">
        <f>customer_bikes__3[[#This Row],[HEU_MAJ]]</f>
        <v>44589.648298611108</v>
      </c>
      <c r="AJ483" s="2">
        <f>customer_bikes__3[[#This Row],[HEU_MAJ]]</f>
        <v>44589.648298611108</v>
      </c>
    </row>
    <row r="484" spans="1:36" x14ac:dyDescent="0.25">
      <c r="A484">
        <f>customer_bikes__3[[#This Row],[ID]]</f>
        <v>92</v>
      </c>
      <c r="B484" t="str">
        <f>customer_bikes__3[[#This Row],[FRAME_NUMBER]]</f>
        <v>SPI-006</v>
      </c>
      <c r="C484" t="str">
        <f>customer_bikes__3[[#This Row],[SIZE]]</f>
        <v>unique</v>
      </c>
      <c r="D484" t="str">
        <f>customer_bikes__3[[#This Row],[COLOR]]</f>
        <v/>
      </c>
      <c r="E484" t="str">
        <f>customer_bikes__3[[#This Row],[CONTRACT_TYPE]]</f>
        <v>selling</v>
      </c>
      <c r="F484" t="str">
        <f>customer_bikes__3[[#This Row],[CONTRACT_START]]</f>
        <v>2019-12-20</v>
      </c>
      <c r="G484" t="str">
        <f>customer_bikes__3[[#This Row],[CONTRACT_END]]</f>
        <v>2021-12-20</v>
      </c>
      <c r="H484" t="str">
        <f>customer_bikes__3[[#This Row],[ESTIMATED_DELIVERY_DATE]]</f>
        <v>NULL</v>
      </c>
      <c r="I484" t="str">
        <f>customer_bikes__3[[#This Row],[DELIVERY_DATE]]</f>
        <v>2019-11-22</v>
      </c>
      <c r="J484" t="str">
        <f>customer_bikes__3[[#This Row],[SELLING_DATE]]</f>
        <v>2022-01-28</v>
      </c>
      <c r="K484" t="str">
        <f>customer_bikes__3[[#This Row],[MODEL]]</f>
        <v>Ahooga power +</v>
      </c>
      <c r="L484" t="str">
        <f>customer_bikes__3[[#This Row],[FRAME_REFERENCE]]</f>
        <v>-</v>
      </c>
      <c r="M484" t="str">
        <f>customer_bikes__3[[#This Row],[BIKE_KEY_REFERENCE]]</f>
        <v/>
      </c>
      <c r="N484" t="str">
        <f>customer_bikes__3[[#This Row],[LOCKER_REFERENCE]]</f>
        <v/>
      </c>
      <c r="O484" t="str">
        <f>customer_bikes__3[[#This Row],[PLATE_NUMBER]]</f>
        <v/>
      </c>
      <c r="P484" t="str">
        <f>customer_bikes__3[[#This Row],[BILLING_TYPE]]</f>
        <v>monthly</v>
      </c>
      <c r="Q484" t="str">
        <f>customer_bikes__3[[#This Row],[LEASING_PRICE]]</f>
        <v>0</v>
      </c>
      <c r="R484">
        <f>customer_bikes__3[[#This Row],[SOLD_PRICE]]</f>
        <v>355.37</v>
      </c>
      <c r="S484" t="str">
        <f>customer_bikes__3[[#This Row],[STATUS]]</f>
        <v>OK</v>
      </c>
      <c r="T484" t="str">
        <f>customer_bikes__3[[#This Row],[INSURANCE]]</f>
        <v>N</v>
      </c>
      <c r="U484">
        <f>customer_bikes__3[[#This Row],[INSURANCE_INDIVIDUAL]]</f>
        <v>0</v>
      </c>
      <c r="V484">
        <f>customer_bikes__3[[#This Row],[INSURANCE_CIVIL_RESPONSIBILITY]]</f>
        <v>0</v>
      </c>
      <c r="W484" t="str">
        <f>customer_bikes__3[[#This Row],[INSURANCE_CIVIL_RESPONSIBILITY_CONTRACT]]</f>
        <v>NULL</v>
      </c>
      <c r="X484">
        <f>customer_bikes__3[[#This Row],[BIKE_PRICE]]</f>
        <v>1375.6</v>
      </c>
      <c r="Y484" t="str">
        <f>customer_bikes__3[[#This Row],[BIKE_BUYING_DATE]]</f>
        <v>2019-11-22</v>
      </c>
      <c r="Z484">
        <f>customer_bikes__3[[#This Row],[BILLING_GROUP]]</f>
        <v>1</v>
      </c>
      <c r="AA484" t="str">
        <f>customer_bikes__3[[#This Row],[GPS_ID]]</f>
        <v>18b79efff00c1624</v>
      </c>
      <c r="AB484" t="str">
        <f>customer_bikes__3[[#This Row],[LOCALISATION]]</f>
        <v>NULL</v>
      </c>
      <c r="AC484" t="str">
        <f>customer_bikes__3[[#This Row],[COMMENT_BILLING]]</f>
        <v>NULL</v>
      </c>
      <c r="AD484" t="str">
        <f>customer_bikes__3[[#This Row],[ADDRESS]]</f>
        <v>NULL</v>
      </c>
      <c r="AE484" t="str">
        <f>customer_bikes__3[[#This Row],[DISPLAY_GROUP]]</f>
        <v>1generic</v>
      </c>
      <c r="AG484">
        <f>customer_bikes__3[[#This Row],[TYPE]]</f>
        <v>132</v>
      </c>
      <c r="AH484">
        <f>customer_bikes__3[[#This Row],[ID_1]]</f>
        <v>38</v>
      </c>
      <c r="AI484" s="2">
        <f>customer_bikes__3[[#This Row],[HEU_MAJ]]</f>
        <v>44589.648298611108</v>
      </c>
      <c r="AJ484" s="2">
        <f>customer_bikes__3[[#This Row],[HEU_MAJ]]</f>
        <v>44589.648298611108</v>
      </c>
    </row>
    <row r="485" spans="1:36" x14ac:dyDescent="0.25">
      <c r="A485">
        <f>customer_bikes__3[[#This Row],[ID]]</f>
        <v>93</v>
      </c>
      <c r="B485" t="str">
        <f>customer_bikes__3[[#This Row],[FRAME_NUMBER]]</f>
        <v>SPI-007</v>
      </c>
      <c r="C485" t="str">
        <f>customer_bikes__3[[#This Row],[SIZE]]</f>
        <v>unique</v>
      </c>
      <c r="D485" t="str">
        <f>customer_bikes__3[[#This Row],[COLOR]]</f>
        <v/>
      </c>
      <c r="E485" t="str">
        <f>customer_bikes__3[[#This Row],[CONTRACT_TYPE]]</f>
        <v>selling</v>
      </c>
      <c r="F485" t="str">
        <f>customer_bikes__3[[#This Row],[CONTRACT_START]]</f>
        <v>2019-12-20</v>
      </c>
      <c r="G485" t="str">
        <f>customer_bikes__3[[#This Row],[CONTRACT_END]]</f>
        <v>2021-12-20</v>
      </c>
      <c r="H485" t="str">
        <f>customer_bikes__3[[#This Row],[ESTIMATED_DELIVERY_DATE]]</f>
        <v>NULL</v>
      </c>
      <c r="I485" t="str">
        <f>customer_bikes__3[[#This Row],[DELIVERY_DATE]]</f>
        <v>2019-11-22</v>
      </c>
      <c r="J485" t="str">
        <f>customer_bikes__3[[#This Row],[SELLING_DATE]]</f>
        <v>2022-01-28</v>
      </c>
      <c r="K485" t="str">
        <f>customer_bikes__3[[#This Row],[MODEL]]</f>
        <v>Ahooga power +</v>
      </c>
      <c r="L485" t="str">
        <f>customer_bikes__3[[#This Row],[FRAME_REFERENCE]]</f>
        <v>-</v>
      </c>
      <c r="M485" t="str">
        <f>customer_bikes__3[[#This Row],[BIKE_KEY_REFERENCE]]</f>
        <v/>
      </c>
      <c r="N485" t="str">
        <f>customer_bikes__3[[#This Row],[LOCKER_REFERENCE]]</f>
        <v/>
      </c>
      <c r="O485" t="str">
        <f>customer_bikes__3[[#This Row],[PLATE_NUMBER]]</f>
        <v/>
      </c>
      <c r="P485" t="str">
        <f>customer_bikes__3[[#This Row],[BILLING_TYPE]]</f>
        <v>monthly</v>
      </c>
      <c r="Q485" t="str">
        <f>customer_bikes__3[[#This Row],[LEASING_PRICE]]</f>
        <v>0</v>
      </c>
      <c r="R485">
        <f>customer_bikes__3[[#This Row],[SOLD_PRICE]]</f>
        <v>355.37</v>
      </c>
      <c r="S485" t="str">
        <f>customer_bikes__3[[#This Row],[STATUS]]</f>
        <v>OK</v>
      </c>
      <c r="T485" t="str">
        <f>customer_bikes__3[[#This Row],[INSURANCE]]</f>
        <v>N</v>
      </c>
      <c r="U485">
        <f>customer_bikes__3[[#This Row],[INSURANCE_INDIVIDUAL]]</f>
        <v>0</v>
      </c>
      <c r="V485">
        <f>customer_bikes__3[[#This Row],[INSURANCE_CIVIL_RESPONSIBILITY]]</f>
        <v>0</v>
      </c>
      <c r="W485" t="str">
        <f>customer_bikes__3[[#This Row],[INSURANCE_CIVIL_RESPONSIBILITY_CONTRACT]]</f>
        <v>NULL</v>
      </c>
      <c r="X485">
        <f>customer_bikes__3[[#This Row],[BIKE_PRICE]]</f>
        <v>1375.6</v>
      </c>
      <c r="Y485" t="str">
        <f>customer_bikes__3[[#This Row],[BIKE_BUYING_DATE]]</f>
        <v>2019-11-22</v>
      </c>
      <c r="Z485">
        <f>customer_bikes__3[[#This Row],[BILLING_GROUP]]</f>
        <v>1</v>
      </c>
      <c r="AA485" t="str">
        <f>customer_bikes__3[[#This Row],[GPS_ID]]</f>
        <v>18b79efff00c150f</v>
      </c>
      <c r="AB485" t="str">
        <f>customer_bikes__3[[#This Row],[LOCALISATION]]</f>
        <v>NULL</v>
      </c>
      <c r="AC485" t="str">
        <f>customer_bikes__3[[#This Row],[COMMENT_BILLING]]</f>
        <v>NULL</v>
      </c>
      <c r="AD485" t="str">
        <f>customer_bikes__3[[#This Row],[ADDRESS]]</f>
        <v>NULL</v>
      </c>
      <c r="AE485" t="str">
        <f>customer_bikes__3[[#This Row],[DISPLAY_GROUP]]</f>
        <v>1generic</v>
      </c>
      <c r="AG485">
        <f>customer_bikes__3[[#This Row],[TYPE]]</f>
        <v>132</v>
      </c>
      <c r="AH485">
        <f>customer_bikes__3[[#This Row],[ID_1]]</f>
        <v>38</v>
      </c>
      <c r="AI485" s="2">
        <f>customer_bikes__3[[#This Row],[HEU_MAJ]]</f>
        <v>44589.648298611108</v>
      </c>
      <c r="AJ485" s="2">
        <f>customer_bikes__3[[#This Row],[HEU_MAJ]]</f>
        <v>44589.648298611108</v>
      </c>
    </row>
    <row r="486" spans="1:36" x14ac:dyDescent="0.25">
      <c r="A486">
        <f>customer_bikes__3[[#This Row],[ID]]</f>
        <v>94</v>
      </c>
      <c r="B486" t="str">
        <f>customer_bikes__3[[#This Row],[FRAME_NUMBER]]</f>
        <v>SPI-008</v>
      </c>
      <c r="C486" t="str">
        <f>customer_bikes__3[[#This Row],[SIZE]]</f>
        <v>unique</v>
      </c>
      <c r="D486" t="str">
        <f>customer_bikes__3[[#This Row],[COLOR]]</f>
        <v/>
      </c>
      <c r="E486" t="str">
        <f>customer_bikes__3[[#This Row],[CONTRACT_TYPE]]</f>
        <v>selling</v>
      </c>
      <c r="F486" t="str">
        <f>customer_bikes__3[[#This Row],[CONTRACT_START]]</f>
        <v>2019-12-20</v>
      </c>
      <c r="G486" t="str">
        <f>customer_bikes__3[[#This Row],[CONTRACT_END]]</f>
        <v>2021-12-20</v>
      </c>
      <c r="H486" t="str">
        <f>customer_bikes__3[[#This Row],[ESTIMATED_DELIVERY_DATE]]</f>
        <v>NULL</v>
      </c>
      <c r="I486" t="str">
        <f>customer_bikes__3[[#This Row],[DELIVERY_DATE]]</f>
        <v>2019-11-22</v>
      </c>
      <c r="J486" t="str">
        <f>customer_bikes__3[[#This Row],[SELLING_DATE]]</f>
        <v>2022-01-28</v>
      </c>
      <c r="K486" t="str">
        <f>customer_bikes__3[[#This Row],[MODEL]]</f>
        <v>Ahooga power +</v>
      </c>
      <c r="L486" t="str">
        <f>customer_bikes__3[[#This Row],[FRAME_REFERENCE]]</f>
        <v>-</v>
      </c>
      <c r="M486" t="str">
        <f>customer_bikes__3[[#This Row],[BIKE_KEY_REFERENCE]]</f>
        <v/>
      </c>
      <c r="N486" t="str">
        <f>customer_bikes__3[[#This Row],[LOCKER_REFERENCE]]</f>
        <v/>
      </c>
      <c r="O486" t="str">
        <f>customer_bikes__3[[#This Row],[PLATE_NUMBER]]</f>
        <v/>
      </c>
      <c r="P486" t="str">
        <f>customer_bikes__3[[#This Row],[BILLING_TYPE]]</f>
        <v>monthly</v>
      </c>
      <c r="Q486" t="str">
        <f>customer_bikes__3[[#This Row],[LEASING_PRICE]]</f>
        <v>0</v>
      </c>
      <c r="R486">
        <f>customer_bikes__3[[#This Row],[SOLD_PRICE]]</f>
        <v>355.37</v>
      </c>
      <c r="S486" t="str">
        <f>customer_bikes__3[[#This Row],[STATUS]]</f>
        <v>OK</v>
      </c>
      <c r="T486" t="str">
        <f>customer_bikes__3[[#This Row],[INSURANCE]]</f>
        <v>N</v>
      </c>
      <c r="U486">
        <f>customer_bikes__3[[#This Row],[INSURANCE_INDIVIDUAL]]</f>
        <v>0</v>
      </c>
      <c r="V486">
        <f>customer_bikes__3[[#This Row],[INSURANCE_CIVIL_RESPONSIBILITY]]</f>
        <v>0</v>
      </c>
      <c r="W486" t="str">
        <f>customer_bikes__3[[#This Row],[INSURANCE_CIVIL_RESPONSIBILITY_CONTRACT]]</f>
        <v>NULL</v>
      </c>
      <c r="X486">
        <f>customer_bikes__3[[#This Row],[BIKE_PRICE]]</f>
        <v>1375.6</v>
      </c>
      <c r="Y486" t="str">
        <f>customer_bikes__3[[#This Row],[BIKE_BUYING_DATE]]</f>
        <v>2019-11-22</v>
      </c>
      <c r="Z486">
        <f>customer_bikes__3[[#This Row],[BILLING_GROUP]]</f>
        <v>1</v>
      </c>
      <c r="AA486" t="str">
        <f>customer_bikes__3[[#This Row],[GPS_ID]]</f>
        <v>18b79efff00c1428</v>
      </c>
      <c r="AB486" t="str">
        <f>customer_bikes__3[[#This Row],[LOCALISATION]]</f>
        <v>NULL</v>
      </c>
      <c r="AC486" t="str">
        <f>customer_bikes__3[[#This Row],[COMMENT_BILLING]]</f>
        <v>NULL</v>
      </c>
      <c r="AD486" t="str">
        <f>customer_bikes__3[[#This Row],[ADDRESS]]</f>
        <v>NULL</v>
      </c>
      <c r="AE486" t="str">
        <f>customer_bikes__3[[#This Row],[DISPLAY_GROUP]]</f>
        <v>1generic</v>
      </c>
      <c r="AG486">
        <f>customer_bikes__3[[#This Row],[TYPE]]</f>
        <v>132</v>
      </c>
      <c r="AH486">
        <f>customer_bikes__3[[#This Row],[ID_1]]</f>
        <v>38</v>
      </c>
      <c r="AI486" s="2">
        <f>customer_bikes__3[[#This Row],[HEU_MAJ]]</f>
        <v>44589.648298611108</v>
      </c>
      <c r="AJ486" s="2">
        <f>customer_bikes__3[[#This Row],[HEU_MAJ]]</f>
        <v>44589.648298611108</v>
      </c>
    </row>
    <row r="487" spans="1:36" x14ac:dyDescent="0.25">
      <c r="A487">
        <f>customer_bikes__3[[#This Row],[ID]]</f>
        <v>395</v>
      </c>
      <c r="B487" t="str">
        <f>customer_bikes__3[[#This Row],[FRAME_NUMBER]]</f>
        <v>SPIRLET-001</v>
      </c>
      <c r="C487" t="str">
        <f>customer_bikes__3[[#This Row],[SIZE]]</f>
        <v>unique</v>
      </c>
      <c r="D487" t="str">
        <f>customer_bikes__3[[#This Row],[COLOR]]</f>
        <v/>
      </c>
      <c r="E487" t="str">
        <f>customer_bikes__3[[#This Row],[CONTRACT_TYPE]]</f>
        <v>leasing</v>
      </c>
      <c r="F487" t="str">
        <f>customer_bikes__3[[#This Row],[CONTRACT_START]]</f>
        <v>2021-04-08</v>
      </c>
      <c r="G487" t="str">
        <f>customer_bikes__3[[#This Row],[CONTRACT_END]]</f>
        <v>2024-04-08</v>
      </c>
      <c r="H487" t="str">
        <f>customer_bikes__3[[#This Row],[ESTIMATED_DELIVERY_DATE]]</f>
        <v>2021-04-09</v>
      </c>
      <c r="I487" t="str">
        <f>customer_bikes__3[[#This Row],[DELIVERY_DATE]]</f>
        <v>2021-04-07</v>
      </c>
      <c r="J487" t="str">
        <f>customer_bikes__3[[#This Row],[SELLING_DATE]]</f>
        <v>NULL</v>
      </c>
      <c r="K487" t="str">
        <f>customer_bikes__3[[#This Row],[MODEL]]</f>
        <v>Modular Bike Low Step</v>
      </c>
      <c r="L487" t="str">
        <f>customer_bikes__3[[#This Row],[FRAME_REFERENCE]]</f>
        <v>TBC</v>
      </c>
      <c r="M487" t="str">
        <f>customer_bikes__3[[#This Row],[BIKE_KEY_REFERENCE]]</f>
        <v/>
      </c>
      <c r="N487" t="str">
        <f>customer_bikes__3[[#This Row],[LOCKER_REFERENCE]]</f>
        <v/>
      </c>
      <c r="O487" t="str">
        <f>customer_bikes__3[[#This Row],[PLATE_NUMBER]]</f>
        <v/>
      </c>
      <c r="P487" t="str">
        <f>customer_bikes__3[[#This Row],[BILLING_TYPE]]</f>
        <v>monthly</v>
      </c>
      <c r="Q487" t="str">
        <f>customer_bikes__3[[#This Row],[LEASING_PRICE]]</f>
        <v>89</v>
      </c>
      <c r="R487">
        <f>customer_bikes__3[[#This Row],[SOLD_PRICE]]</f>
        <v>0</v>
      </c>
      <c r="S487" t="str">
        <f>customer_bikes__3[[#This Row],[STATUS]]</f>
        <v>OK</v>
      </c>
      <c r="T487" t="str">
        <f>customer_bikes__3[[#This Row],[INSURANCE]]</f>
        <v>Y</v>
      </c>
      <c r="U487">
        <f>customer_bikes__3[[#This Row],[INSURANCE_INDIVIDUAL]]</f>
        <v>1</v>
      </c>
      <c r="V487">
        <f>customer_bikes__3[[#This Row],[INSURANCE_CIVIL_RESPONSIBILITY]]</f>
        <v>0</v>
      </c>
      <c r="W487" t="str">
        <f>customer_bikes__3[[#This Row],[INSURANCE_CIVIL_RESPONSIBILITY_CONTRACT]]</f>
        <v>NULL</v>
      </c>
      <c r="X487">
        <f>customer_bikes__3[[#This Row],[BIKE_PRICE]]</f>
        <v>1298.76</v>
      </c>
      <c r="Y487" t="str">
        <f>customer_bikes__3[[#This Row],[BIKE_BUYING_DATE]]</f>
        <v>2020-10-28</v>
      </c>
      <c r="Z487">
        <f>customer_bikes__3[[#This Row],[BILLING_GROUP]]</f>
        <v>1</v>
      </c>
      <c r="AA487" t="str">
        <f>customer_bikes__3[[#This Row],[GPS_ID]]</f>
        <v/>
      </c>
      <c r="AB487" t="str">
        <f>customer_bikes__3[[#This Row],[LOCALISATION]]</f>
        <v>NULL</v>
      </c>
      <c r="AC487" t="str">
        <f>customer_bikes__3[[#This Row],[COMMENT_BILLING]]</f>
        <v>NULL</v>
      </c>
      <c r="AD487" t="str">
        <f>customer_bikes__3[[#This Row],[ADDRESS]]</f>
        <v>NULL</v>
      </c>
      <c r="AE487" t="str">
        <f>customer_bikes__3[[#This Row],[DISPLAY_GROUP]]</f>
        <v>1generic</v>
      </c>
      <c r="AG487">
        <f>customer_bikes__3[[#This Row],[TYPE]]</f>
        <v>135</v>
      </c>
      <c r="AH487">
        <f>customer_bikes__3[[#This Row],[ID_1]]</f>
        <v>104</v>
      </c>
      <c r="AI487" s="2">
        <f>customer_bikes__3[[#This Row],[HEU_MAJ]]</f>
        <v>44350.490358796298</v>
      </c>
      <c r="AJ487" s="2">
        <f>customer_bikes__3[[#This Row],[HEU_MAJ]]</f>
        <v>44350.490358796298</v>
      </c>
    </row>
    <row r="488" spans="1:36" x14ac:dyDescent="0.25">
      <c r="A488">
        <f>customer_bikes__3[[#This Row],[ID]]</f>
        <v>394</v>
      </c>
      <c r="B488" t="str">
        <f>customer_bikes__3[[#This Row],[FRAME_NUMBER]]</f>
        <v>SPIRLET-002</v>
      </c>
      <c r="C488" t="str">
        <f>customer_bikes__3[[#This Row],[SIZE]]</f>
        <v>unique</v>
      </c>
      <c r="D488" t="str">
        <f>customer_bikes__3[[#This Row],[COLOR]]</f>
        <v/>
      </c>
      <c r="E488" t="str">
        <f>customer_bikes__3[[#This Row],[CONTRACT_TYPE]]</f>
        <v>leasing</v>
      </c>
      <c r="F488" t="str">
        <f>customer_bikes__3[[#This Row],[CONTRACT_START]]</f>
        <v>2021-04-08</v>
      </c>
      <c r="G488" t="str">
        <f>customer_bikes__3[[#This Row],[CONTRACT_END]]</f>
        <v>2024-04-08</v>
      </c>
      <c r="H488" t="str">
        <f>customer_bikes__3[[#This Row],[ESTIMATED_DELIVERY_DATE]]</f>
        <v>2021-04-09</v>
      </c>
      <c r="I488" t="str">
        <f>customer_bikes__3[[#This Row],[DELIVERY_DATE]]</f>
        <v>2021-04-07</v>
      </c>
      <c r="J488" t="str">
        <f>customer_bikes__3[[#This Row],[SELLING_DATE]]</f>
        <v>NULL</v>
      </c>
      <c r="K488" t="str">
        <f>customer_bikes__3[[#This Row],[MODEL]]</f>
        <v>Modular Bike Low Step</v>
      </c>
      <c r="L488" t="str">
        <f>customer_bikes__3[[#This Row],[FRAME_REFERENCE]]</f>
        <v>TBC</v>
      </c>
      <c r="M488" t="str">
        <f>customer_bikes__3[[#This Row],[BIKE_KEY_REFERENCE]]</f>
        <v/>
      </c>
      <c r="N488" t="str">
        <f>customer_bikes__3[[#This Row],[LOCKER_REFERENCE]]</f>
        <v/>
      </c>
      <c r="O488" t="str">
        <f>customer_bikes__3[[#This Row],[PLATE_NUMBER]]</f>
        <v/>
      </c>
      <c r="P488" t="str">
        <f>customer_bikes__3[[#This Row],[BILLING_TYPE]]</f>
        <v>monthly</v>
      </c>
      <c r="Q488" t="str">
        <f>customer_bikes__3[[#This Row],[LEASING_PRICE]]</f>
        <v>89</v>
      </c>
      <c r="R488">
        <f>customer_bikes__3[[#This Row],[SOLD_PRICE]]</f>
        <v>0</v>
      </c>
      <c r="S488" t="str">
        <f>customer_bikes__3[[#This Row],[STATUS]]</f>
        <v>OK</v>
      </c>
      <c r="T488" t="str">
        <f>customer_bikes__3[[#This Row],[INSURANCE]]</f>
        <v>Y</v>
      </c>
      <c r="U488">
        <f>customer_bikes__3[[#This Row],[INSURANCE_INDIVIDUAL]]</f>
        <v>1</v>
      </c>
      <c r="V488">
        <f>customer_bikes__3[[#This Row],[INSURANCE_CIVIL_RESPONSIBILITY]]</f>
        <v>0</v>
      </c>
      <c r="W488" t="str">
        <f>customer_bikes__3[[#This Row],[INSURANCE_CIVIL_RESPONSIBILITY_CONTRACT]]</f>
        <v>NULL</v>
      </c>
      <c r="X488">
        <f>customer_bikes__3[[#This Row],[BIKE_PRICE]]</f>
        <v>1298.76</v>
      </c>
      <c r="Y488" t="str">
        <f>customer_bikes__3[[#This Row],[BIKE_BUYING_DATE]]</f>
        <v>2020-10-28</v>
      </c>
      <c r="Z488">
        <f>customer_bikes__3[[#This Row],[BILLING_GROUP]]</f>
        <v>1</v>
      </c>
      <c r="AA488" t="str">
        <f>customer_bikes__3[[#This Row],[GPS_ID]]</f>
        <v/>
      </c>
      <c r="AB488" t="str">
        <f>customer_bikes__3[[#This Row],[LOCALISATION]]</f>
        <v>NULL</v>
      </c>
      <c r="AC488" t="str">
        <f>customer_bikes__3[[#This Row],[COMMENT_BILLING]]</f>
        <v>NULL</v>
      </c>
      <c r="AD488" t="str">
        <f>customer_bikes__3[[#This Row],[ADDRESS]]</f>
        <v>NULL</v>
      </c>
      <c r="AE488" t="str">
        <f>customer_bikes__3[[#This Row],[DISPLAY_GROUP]]</f>
        <v>1generic</v>
      </c>
      <c r="AG488">
        <f>customer_bikes__3[[#This Row],[TYPE]]</f>
        <v>135</v>
      </c>
      <c r="AH488">
        <f>customer_bikes__3[[#This Row],[ID_1]]</f>
        <v>104</v>
      </c>
      <c r="AI488" s="2">
        <f>customer_bikes__3[[#This Row],[HEU_MAJ]]</f>
        <v>44350.490960648145</v>
      </c>
      <c r="AJ488" s="2">
        <f>customer_bikes__3[[#This Row],[HEU_MAJ]]</f>
        <v>44350.490960648145</v>
      </c>
    </row>
    <row r="489" spans="1:36" x14ac:dyDescent="0.25">
      <c r="A489">
        <f>customer_bikes__3[[#This Row],[ID]]</f>
        <v>315</v>
      </c>
      <c r="B489" t="str">
        <f>customer_bikes__3[[#This Row],[FRAME_NUMBER]]</f>
        <v>TB-001</v>
      </c>
      <c r="C489" t="str">
        <f>customer_bikes__3[[#This Row],[SIZE]]</f>
        <v>M</v>
      </c>
      <c r="D489" t="str">
        <f>customer_bikes__3[[#This Row],[COLOR]]</f>
        <v>Noir Mat/ Anthracite</v>
      </c>
      <c r="E489" t="str">
        <f>customer_bikes__3[[#This Row],[CONTRACT_TYPE]]</f>
        <v>selling</v>
      </c>
      <c r="F489" t="str">
        <f>customer_bikes__3[[#This Row],[CONTRACT_START]]</f>
        <v>NULL</v>
      </c>
      <c r="G489" t="str">
        <f>customer_bikes__3[[#This Row],[CONTRACT_END]]</f>
        <v>NULL</v>
      </c>
      <c r="H489" t="str">
        <f>customer_bikes__3[[#This Row],[ESTIMATED_DELIVERY_DATE]]</f>
        <v>NULL</v>
      </c>
      <c r="I489" t="str">
        <f>customer_bikes__3[[#This Row],[DELIVERY_DATE]]</f>
        <v>0000-00-00</v>
      </c>
      <c r="J489" t="str">
        <f>customer_bikes__3[[#This Row],[SELLING_DATE]]</f>
        <v>2021-03-26</v>
      </c>
      <c r="K489" t="str">
        <f>customer_bikes__3[[#This Row],[MODEL]]</f>
        <v>Victoria eAdventure 8,8</v>
      </c>
      <c r="L489" t="str">
        <f>customer_bikes__3[[#This Row],[FRAME_REFERENCE]]</f>
        <v>-</v>
      </c>
      <c r="M489" t="str">
        <f>customer_bikes__3[[#This Row],[BIKE_KEY_REFERENCE]]</f>
        <v>NULL</v>
      </c>
      <c r="N489" t="str">
        <f>customer_bikes__3[[#This Row],[LOCKER_REFERENCE]]</f>
        <v>NULL</v>
      </c>
      <c r="O489" t="str">
        <f>customer_bikes__3[[#This Row],[PLATE_NUMBER]]</f>
        <v>NULL</v>
      </c>
      <c r="P489" t="str">
        <f>customer_bikes__3[[#This Row],[BILLING_TYPE]]</f>
        <v>paid</v>
      </c>
      <c r="Q489" t="str">
        <f>customer_bikes__3[[#This Row],[LEASING_PRICE]]</f>
        <v>NULL</v>
      </c>
      <c r="R489">
        <f>customer_bikes__3[[#This Row],[SOLD_PRICE]]</f>
        <v>2478.5100000000002</v>
      </c>
      <c r="S489" t="str">
        <f>customer_bikes__3[[#This Row],[STATUS]]</f>
        <v>OK</v>
      </c>
      <c r="T489" t="str">
        <f>customer_bikes__3[[#This Row],[INSURANCE]]</f>
        <v>N</v>
      </c>
      <c r="U489">
        <f>customer_bikes__3[[#This Row],[INSURANCE_INDIVIDUAL]]</f>
        <v>0</v>
      </c>
      <c r="V489">
        <f>customer_bikes__3[[#This Row],[INSURANCE_CIVIL_RESPONSIBILITY]]</f>
        <v>0</v>
      </c>
      <c r="W489" t="str">
        <f>customer_bikes__3[[#This Row],[INSURANCE_CIVIL_RESPONSIBILITY_CONTRACT]]</f>
        <v>NULL</v>
      </c>
      <c r="X489">
        <f>customer_bikes__3[[#This Row],[BIKE_PRICE]]</f>
        <v>1734.96</v>
      </c>
      <c r="Y489" t="str">
        <f>customer_bikes__3[[#This Row],[BIKE_BUYING_DATE]]</f>
        <v>2020-06-19</v>
      </c>
      <c r="Z489">
        <f>customer_bikes__3[[#This Row],[BILLING_GROUP]]</f>
        <v>1</v>
      </c>
      <c r="AA489" t="str">
        <f>customer_bikes__3[[#This Row],[GPS_ID]]</f>
        <v>NULL</v>
      </c>
      <c r="AB489" t="str">
        <f>customer_bikes__3[[#This Row],[LOCALISATION]]</f>
        <v>NULL</v>
      </c>
      <c r="AC489" t="str">
        <f>customer_bikes__3[[#This Row],[COMMENT_BILLING]]</f>
        <v>NULL</v>
      </c>
      <c r="AD489" t="str">
        <f>customer_bikes__3[[#This Row],[ADDRESS]]</f>
        <v>NULL</v>
      </c>
      <c r="AE489" t="str">
        <f>customer_bikes__3[[#This Row],[DISPLAY_GROUP]]</f>
        <v>1generic</v>
      </c>
      <c r="AG489">
        <f>customer_bikes__3[[#This Row],[TYPE]]</f>
        <v>160</v>
      </c>
      <c r="AH489">
        <f>customer_bikes__3[[#This Row],[ID_1]]</f>
        <v>343</v>
      </c>
      <c r="AI489" s="2">
        <f>customer_bikes__3[[#This Row],[HEU_MAJ]]</f>
        <v>44281.676261574074</v>
      </c>
      <c r="AJ489" s="2">
        <f>customer_bikes__3[[#This Row],[HEU_MAJ]]</f>
        <v>44281.676261574074</v>
      </c>
    </row>
    <row r="490" spans="1:36" x14ac:dyDescent="0.25">
      <c r="A490">
        <f>customer_bikes__3[[#This Row],[ID]]</f>
        <v>136</v>
      </c>
      <c r="B490" t="str">
        <f>customer_bikes__3[[#This Row],[FRAME_NUMBER]]</f>
        <v>TBC</v>
      </c>
      <c r="C490" t="str">
        <f>customer_bikes__3[[#This Row],[SIZE]]</f>
        <v>M</v>
      </c>
      <c r="D490" t="str">
        <f>customer_bikes__3[[#This Row],[COLOR]]</f>
        <v>NULL</v>
      </c>
      <c r="E490" t="str">
        <f>customer_bikes__3[[#This Row],[CONTRACT_TYPE]]</f>
        <v>order</v>
      </c>
      <c r="F490" t="str">
        <f>customer_bikes__3[[#This Row],[CONTRACT_START]]</f>
        <v>NULL</v>
      </c>
      <c r="G490" t="str">
        <f>customer_bikes__3[[#This Row],[CONTRACT_END]]</f>
        <v>NULL</v>
      </c>
      <c r="H490" t="str">
        <f>customer_bikes__3[[#This Row],[ESTIMATED_DELIVERY_DATE]]</f>
        <v>2020-06-30</v>
      </c>
      <c r="I490" t="str">
        <f>customer_bikes__3[[#This Row],[DELIVERY_DATE]]</f>
        <v>2020-06-30</v>
      </c>
      <c r="J490" t="str">
        <f>customer_bikes__3[[#This Row],[SELLING_DATE]]</f>
        <v>NULL</v>
      </c>
      <c r="K490" t="str">
        <f>customer_bikes__3[[#This Row],[MODEL]]</f>
        <v>Cairon T 200 SE 500</v>
      </c>
      <c r="L490" t="str">
        <f>customer_bikes__3[[#This Row],[FRAME_REFERENCE]]</f>
        <v>TBC</v>
      </c>
      <c r="M490" t="str">
        <f>customer_bikes__3[[#This Row],[BIKE_KEY_REFERENCE]]</f>
        <v>NULL</v>
      </c>
      <c r="N490" t="str">
        <f>customer_bikes__3[[#This Row],[LOCKER_REFERENCE]]</f>
        <v>TBC</v>
      </c>
      <c r="O490" t="str">
        <f>customer_bikes__3[[#This Row],[PLATE_NUMBER]]</f>
        <v>NULL</v>
      </c>
      <c r="P490" t="str">
        <f>customer_bikes__3[[#This Row],[BILLING_TYPE]]</f>
        <v/>
      </c>
      <c r="Q490" t="str">
        <f>customer_bikes__3[[#This Row],[LEASING_PRICE]]</f>
        <v>NULL</v>
      </c>
      <c r="R490">
        <f>customer_bikes__3[[#This Row],[SOLD_PRICE]]</f>
        <v>0</v>
      </c>
      <c r="S490" t="str">
        <f>customer_bikes__3[[#This Row],[STATUS]]</f>
        <v>OK</v>
      </c>
      <c r="T490" t="str">
        <f>customer_bikes__3[[#This Row],[INSURANCE]]</f>
        <v>N</v>
      </c>
      <c r="U490">
        <f>customer_bikes__3[[#This Row],[INSURANCE_INDIVIDUAL]]</f>
        <v>0</v>
      </c>
      <c r="V490">
        <f>customer_bikes__3[[#This Row],[INSURANCE_CIVIL_RESPONSIBILITY]]</f>
        <v>0</v>
      </c>
      <c r="W490" t="str">
        <f>customer_bikes__3[[#This Row],[INSURANCE_CIVIL_RESPONSIBILITY_CONTRACT]]</f>
        <v>NULL</v>
      </c>
      <c r="X490">
        <f>customer_bikes__3[[#This Row],[BIKE_PRICE]]</f>
        <v>1470.95</v>
      </c>
      <c r="Y490" t="str">
        <f>customer_bikes__3[[#This Row],[BIKE_BUYING_DATE]]</f>
        <v>2019-10-08</v>
      </c>
      <c r="Z490">
        <f>customer_bikes__3[[#This Row],[BILLING_GROUP]]</f>
        <v>1</v>
      </c>
      <c r="AA490" t="str">
        <f>customer_bikes__3[[#This Row],[GPS_ID]]</f>
        <v>NULL</v>
      </c>
      <c r="AB490" t="str">
        <f>customer_bikes__3[[#This Row],[LOCALISATION]]</f>
        <v>NULL</v>
      </c>
      <c r="AC490" t="str">
        <f>customer_bikes__3[[#This Row],[COMMENT_BILLING]]</f>
        <v>NULL</v>
      </c>
      <c r="AD490" t="str">
        <f>customer_bikes__3[[#This Row],[ADDRESS]]</f>
        <v>NULL</v>
      </c>
      <c r="AE490" t="str">
        <f>customer_bikes__3[[#This Row],[DISPLAY_GROUP]]</f>
        <v>1generic</v>
      </c>
      <c r="AG490">
        <f>customer_bikes__3[[#This Row],[TYPE]]</f>
        <v>64</v>
      </c>
      <c r="AH490">
        <f>customer_bikes__3[[#This Row],[ID_1]]</f>
        <v>12</v>
      </c>
      <c r="AI490" s="2">
        <f>customer_bikes__3[[#This Row],[HEU_MAJ]]</f>
        <v>44081.439664351848</v>
      </c>
      <c r="AJ490" s="2">
        <f>customer_bikes__3[[#This Row],[HEU_MAJ]]</f>
        <v>44081.439664351848</v>
      </c>
    </row>
    <row r="491" spans="1:36" x14ac:dyDescent="0.25">
      <c r="A491">
        <f>customer_bikes__3[[#This Row],[ID]]</f>
        <v>138</v>
      </c>
      <c r="B491" t="str">
        <f>customer_bikes__3[[#This Row],[FRAME_NUMBER]]</f>
        <v>TBC</v>
      </c>
      <c r="C491" t="str">
        <f>customer_bikes__3[[#This Row],[SIZE]]</f>
        <v>M</v>
      </c>
      <c r="D491" t="str">
        <f>customer_bikes__3[[#This Row],[COLOR]]</f>
        <v>NULL</v>
      </c>
      <c r="E491" t="str">
        <f>customer_bikes__3[[#This Row],[CONTRACT_TYPE]]</f>
        <v>order</v>
      </c>
      <c r="F491" t="str">
        <f>customer_bikes__3[[#This Row],[CONTRACT_START]]</f>
        <v>NULL</v>
      </c>
      <c r="G491" t="str">
        <f>customer_bikes__3[[#This Row],[CONTRACT_END]]</f>
        <v>NULL</v>
      </c>
      <c r="H491" t="str">
        <f>customer_bikes__3[[#This Row],[ESTIMATED_DELIVERY_DATE]]</f>
        <v>2020-06-30</v>
      </c>
      <c r="I491" t="str">
        <f>customer_bikes__3[[#This Row],[DELIVERY_DATE]]</f>
        <v>2020-06-30</v>
      </c>
      <c r="J491" t="str">
        <f>customer_bikes__3[[#This Row],[SELLING_DATE]]</f>
        <v>NULL</v>
      </c>
      <c r="K491" t="str">
        <f>customer_bikes__3[[#This Row],[MODEL]]</f>
        <v>Cairon T 200 SE 500</v>
      </c>
      <c r="L491" t="str">
        <f>customer_bikes__3[[#This Row],[FRAME_REFERENCE]]</f>
        <v>TBC</v>
      </c>
      <c r="M491" t="str">
        <f>customer_bikes__3[[#This Row],[BIKE_KEY_REFERENCE]]</f>
        <v>NULL</v>
      </c>
      <c r="N491" t="str">
        <f>customer_bikes__3[[#This Row],[LOCKER_REFERENCE]]</f>
        <v>TBC</v>
      </c>
      <c r="O491" t="str">
        <f>customer_bikes__3[[#This Row],[PLATE_NUMBER]]</f>
        <v>NULL</v>
      </c>
      <c r="P491" t="str">
        <f>customer_bikes__3[[#This Row],[BILLING_TYPE]]</f>
        <v/>
      </c>
      <c r="Q491" t="str">
        <f>customer_bikes__3[[#This Row],[LEASING_PRICE]]</f>
        <v>NULL</v>
      </c>
      <c r="R491">
        <f>customer_bikes__3[[#This Row],[SOLD_PRICE]]</f>
        <v>0</v>
      </c>
      <c r="S491" t="str">
        <f>customer_bikes__3[[#This Row],[STATUS]]</f>
        <v>OK</v>
      </c>
      <c r="T491" t="str">
        <f>customer_bikes__3[[#This Row],[INSURANCE]]</f>
        <v>N</v>
      </c>
      <c r="U491">
        <f>customer_bikes__3[[#This Row],[INSURANCE_INDIVIDUAL]]</f>
        <v>0</v>
      </c>
      <c r="V491">
        <f>customer_bikes__3[[#This Row],[INSURANCE_CIVIL_RESPONSIBILITY]]</f>
        <v>0</v>
      </c>
      <c r="W491" t="str">
        <f>customer_bikes__3[[#This Row],[INSURANCE_CIVIL_RESPONSIBILITY_CONTRACT]]</f>
        <v>NULL</v>
      </c>
      <c r="X491">
        <f>customer_bikes__3[[#This Row],[BIKE_PRICE]]</f>
        <v>1470.95</v>
      </c>
      <c r="Y491" t="str">
        <f>customer_bikes__3[[#This Row],[BIKE_BUYING_DATE]]</f>
        <v>2019-10-08</v>
      </c>
      <c r="Z491">
        <f>customer_bikes__3[[#This Row],[BILLING_GROUP]]</f>
        <v>1</v>
      </c>
      <c r="AA491" t="str">
        <f>customer_bikes__3[[#This Row],[GPS_ID]]</f>
        <v>NULL</v>
      </c>
      <c r="AB491" t="str">
        <f>customer_bikes__3[[#This Row],[LOCALISATION]]</f>
        <v>NULL</v>
      </c>
      <c r="AC491" t="str">
        <f>customer_bikes__3[[#This Row],[COMMENT_BILLING]]</f>
        <v>NULL</v>
      </c>
      <c r="AD491" t="str">
        <f>customer_bikes__3[[#This Row],[ADDRESS]]</f>
        <v>NULL</v>
      </c>
      <c r="AE491" t="str">
        <f>customer_bikes__3[[#This Row],[DISPLAY_GROUP]]</f>
        <v>1generic</v>
      </c>
      <c r="AG491">
        <f>customer_bikes__3[[#This Row],[TYPE]]</f>
        <v>64</v>
      </c>
      <c r="AH491">
        <f>customer_bikes__3[[#This Row],[ID_1]]</f>
        <v>12</v>
      </c>
      <c r="AI491" s="2">
        <f>customer_bikes__3[[#This Row],[HEU_MAJ]]</f>
        <v>44081.43949074074</v>
      </c>
      <c r="AJ491" s="2">
        <f>customer_bikes__3[[#This Row],[HEU_MAJ]]</f>
        <v>44081.43949074074</v>
      </c>
    </row>
    <row r="492" spans="1:36" x14ac:dyDescent="0.25">
      <c r="A492">
        <f>customer_bikes__3[[#This Row],[ID]]</f>
        <v>139</v>
      </c>
      <c r="B492" t="str">
        <f>customer_bikes__3[[#This Row],[FRAME_NUMBER]]</f>
        <v>TBC</v>
      </c>
      <c r="C492" t="str">
        <f>customer_bikes__3[[#This Row],[SIZE]]</f>
        <v>M</v>
      </c>
      <c r="D492" t="str">
        <f>customer_bikes__3[[#This Row],[COLOR]]</f>
        <v>NULL</v>
      </c>
      <c r="E492" t="str">
        <f>customer_bikes__3[[#This Row],[CONTRACT_TYPE]]</f>
        <v>order</v>
      </c>
      <c r="F492" t="str">
        <f>customer_bikes__3[[#This Row],[CONTRACT_START]]</f>
        <v>NULL</v>
      </c>
      <c r="G492" t="str">
        <f>customer_bikes__3[[#This Row],[CONTRACT_END]]</f>
        <v>NULL</v>
      </c>
      <c r="H492" t="str">
        <f>customer_bikes__3[[#This Row],[ESTIMATED_DELIVERY_DATE]]</f>
        <v>2020-06-30</v>
      </c>
      <c r="I492" t="str">
        <f>customer_bikes__3[[#This Row],[DELIVERY_DATE]]</f>
        <v>2020-06-30</v>
      </c>
      <c r="J492" t="str">
        <f>customer_bikes__3[[#This Row],[SELLING_DATE]]</f>
        <v>NULL</v>
      </c>
      <c r="K492" t="str">
        <f>customer_bikes__3[[#This Row],[MODEL]]</f>
        <v>Cairon T 200 SE 500</v>
      </c>
      <c r="L492" t="str">
        <f>customer_bikes__3[[#This Row],[FRAME_REFERENCE]]</f>
        <v>TBC</v>
      </c>
      <c r="M492" t="str">
        <f>customer_bikes__3[[#This Row],[BIKE_KEY_REFERENCE]]</f>
        <v>NULL</v>
      </c>
      <c r="N492" t="str">
        <f>customer_bikes__3[[#This Row],[LOCKER_REFERENCE]]</f>
        <v>TBC</v>
      </c>
      <c r="O492" t="str">
        <f>customer_bikes__3[[#This Row],[PLATE_NUMBER]]</f>
        <v>NULL</v>
      </c>
      <c r="P492" t="str">
        <f>customer_bikes__3[[#This Row],[BILLING_TYPE]]</f>
        <v/>
      </c>
      <c r="Q492" t="str">
        <f>customer_bikes__3[[#This Row],[LEASING_PRICE]]</f>
        <v>NULL</v>
      </c>
      <c r="R492">
        <f>customer_bikes__3[[#This Row],[SOLD_PRICE]]</f>
        <v>0</v>
      </c>
      <c r="S492" t="str">
        <f>customer_bikes__3[[#This Row],[STATUS]]</f>
        <v>OK</v>
      </c>
      <c r="T492" t="str">
        <f>customer_bikes__3[[#This Row],[INSURANCE]]</f>
        <v>N</v>
      </c>
      <c r="U492">
        <f>customer_bikes__3[[#This Row],[INSURANCE_INDIVIDUAL]]</f>
        <v>0</v>
      </c>
      <c r="V492">
        <f>customer_bikes__3[[#This Row],[INSURANCE_CIVIL_RESPONSIBILITY]]</f>
        <v>0</v>
      </c>
      <c r="W492" t="str">
        <f>customer_bikes__3[[#This Row],[INSURANCE_CIVIL_RESPONSIBILITY_CONTRACT]]</f>
        <v>NULL</v>
      </c>
      <c r="X492">
        <f>customer_bikes__3[[#This Row],[BIKE_PRICE]]</f>
        <v>1470.95</v>
      </c>
      <c r="Y492" t="str">
        <f>customer_bikes__3[[#This Row],[BIKE_BUYING_DATE]]</f>
        <v>2019-10-08</v>
      </c>
      <c r="Z492">
        <f>customer_bikes__3[[#This Row],[BILLING_GROUP]]</f>
        <v>1</v>
      </c>
      <c r="AA492" t="str">
        <f>customer_bikes__3[[#This Row],[GPS_ID]]</f>
        <v>NULL</v>
      </c>
      <c r="AB492" t="str">
        <f>customer_bikes__3[[#This Row],[LOCALISATION]]</f>
        <v>NULL</v>
      </c>
      <c r="AC492" t="str">
        <f>customer_bikes__3[[#This Row],[COMMENT_BILLING]]</f>
        <v>NULL</v>
      </c>
      <c r="AD492" t="str">
        <f>customer_bikes__3[[#This Row],[ADDRESS]]</f>
        <v>NULL</v>
      </c>
      <c r="AE492" t="str">
        <f>customer_bikes__3[[#This Row],[DISPLAY_GROUP]]</f>
        <v>1generic</v>
      </c>
      <c r="AG492">
        <f>customer_bikes__3[[#This Row],[TYPE]]</f>
        <v>64</v>
      </c>
      <c r="AH492">
        <f>customer_bikes__3[[#This Row],[ID_1]]</f>
        <v>12</v>
      </c>
      <c r="AI492" s="2">
        <f>customer_bikes__3[[#This Row],[HEU_MAJ]]</f>
        <v>44081.439328703702</v>
      </c>
      <c r="AJ492" s="2">
        <f>customer_bikes__3[[#This Row],[HEU_MAJ]]</f>
        <v>44081.439328703702</v>
      </c>
    </row>
    <row r="493" spans="1:36" x14ac:dyDescent="0.25">
      <c r="A493">
        <f>customer_bikes__3[[#This Row],[ID]]</f>
        <v>140</v>
      </c>
      <c r="B493" t="str">
        <f>customer_bikes__3[[#This Row],[FRAME_NUMBER]]</f>
        <v>TBC</v>
      </c>
      <c r="C493" t="str">
        <f>customer_bikes__3[[#This Row],[SIZE]]</f>
        <v>M</v>
      </c>
      <c r="D493" t="str">
        <f>customer_bikes__3[[#This Row],[COLOR]]</f>
        <v>NULL</v>
      </c>
      <c r="E493" t="str">
        <f>customer_bikes__3[[#This Row],[CONTRACT_TYPE]]</f>
        <v>order</v>
      </c>
      <c r="F493" t="str">
        <f>customer_bikes__3[[#This Row],[CONTRACT_START]]</f>
        <v>NULL</v>
      </c>
      <c r="G493" t="str">
        <f>customer_bikes__3[[#This Row],[CONTRACT_END]]</f>
        <v>NULL</v>
      </c>
      <c r="H493" t="str">
        <f>customer_bikes__3[[#This Row],[ESTIMATED_DELIVERY_DATE]]</f>
        <v>2020-06-30</v>
      </c>
      <c r="I493" t="str">
        <f>customer_bikes__3[[#This Row],[DELIVERY_DATE]]</f>
        <v>2020-06-30</v>
      </c>
      <c r="J493" t="str">
        <f>customer_bikes__3[[#This Row],[SELLING_DATE]]</f>
        <v>NULL</v>
      </c>
      <c r="K493" t="str">
        <f>customer_bikes__3[[#This Row],[MODEL]]</f>
        <v>Cairon T 200 SE 500</v>
      </c>
      <c r="L493" t="str">
        <f>customer_bikes__3[[#This Row],[FRAME_REFERENCE]]</f>
        <v>TBC</v>
      </c>
      <c r="M493" t="str">
        <f>customer_bikes__3[[#This Row],[BIKE_KEY_REFERENCE]]</f>
        <v>NULL</v>
      </c>
      <c r="N493" t="str">
        <f>customer_bikes__3[[#This Row],[LOCKER_REFERENCE]]</f>
        <v>TBC</v>
      </c>
      <c r="O493" t="str">
        <f>customer_bikes__3[[#This Row],[PLATE_NUMBER]]</f>
        <v>NULL</v>
      </c>
      <c r="P493" t="str">
        <f>customer_bikes__3[[#This Row],[BILLING_TYPE]]</f>
        <v/>
      </c>
      <c r="Q493" t="str">
        <f>customer_bikes__3[[#This Row],[LEASING_PRICE]]</f>
        <v>NULL</v>
      </c>
      <c r="R493">
        <f>customer_bikes__3[[#This Row],[SOLD_PRICE]]</f>
        <v>0</v>
      </c>
      <c r="S493" t="str">
        <f>customer_bikes__3[[#This Row],[STATUS]]</f>
        <v>OK</v>
      </c>
      <c r="T493" t="str">
        <f>customer_bikes__3[[#This Row],[INSURANCE]]</f>
        <v>N</v>
      </c>
      <c r="U493">
        <f>customer_bikes__3[[#This Row],[INSURANCE_INDIVIDUAL]]</f>
        <v>0</v>
      </c>
      <c r="V493">
        <f>customer_bikes__3[[#This Row],[INSURANCE_CIVIL_RESPONSIBILITY]]</f>
        <v>0</v>
      </c>
      <c r="W493" t="str">
        <f>customer_bikes__3[[#This Row],[INSURANCE_CIVIL_RESPONSIBILITY_CONTRACT]]</f>
        <v>NULL</v>
      </c>
      <c r="X493">
        <f>customer_bikes__3[[#This Row],[BIKE_PRICE]]</f>
        <v>1470.95</v>
      </c>
      <c r="Y493" t="str">
        <f>customer_bikes__3[[#This Row],[BIKE_BUYING_DATE]]</f>
        <v>2019-10-08</v>
      </c>
      <c r="Z493">
        <f>customer_bikes__3[[#This Row],[BILLING_GROUP]]</f>
        <v>1</v>
      </c>
      <c r="AA493" t="str">
        <f>customer_bikes__3[[#This Row],[GPS_ID]]</f>
        <v>NULL</v>
      </c>
      <c r="AB493" t="str">
        <f>customer_bikes__3[[#This Row],[LOCALISATION]]</f>
        <v>NULL</v>
      </c>
      <c r="AC493" t="str">
        <f>customer_bikes__3[[#This Row],[COMMENT_BILLING]]</f>
        <v>NULL</v>
      </c>
      <c r="AD493" t="str">
        <f>customer_bikes__3[[#This Row],[ADDRESS]]</f>
        <v>NULL</v>
      </c>
      <c r="AE493" t="str">
        <f>customer_bikes__3[[#This Row],[DISPLAY_GROUP]]</f>
        <v>1generic</v>
      </c>
      <c r="AG493">
        <f>customer_bikes__3[[#This Row],[TYPE]]</f>
        <v>64</v>
      </c>
      <c r="AH493">
        <f>customer_bikes__3[[#This Row],[ID_1]]</f>
        <v>12</v>
      </c>
      <c r="AI493" s="2">
        <f>customer_bikes__3[[#This Row],[HEU_MAJ]]</f>
        <v>44081.438240740739</v>
      </c>
      <c r="AJ493" s="2">
        <f>customer_bikes__3[[#This Row],[HEU_MAJ]]</f>
        <v>44081.438240740739</v>
      </c>
    </row>
    <row r="494" spans="1:36" x14ac:dyDescent="0.25">
      <c r="A494">
        <f>customer_bikes__3[[#This Row],[ID]]</f>
        <v>141</v>
      </c>
      <c r="B494" t="str">
        <f>customer_bikes__3[[#This Row],[FRAME_NUMBER]]</f>
        <v>TBC</v>
      </c>
      <c r="C494" t="str">
        <f>customer_bikes__3[[#This Row],[SIZE]]</f>
        <v>M</v>
      </c>
      <c r="D494" t="str">
        <f>customer_bikes__3[[#This Row],[COLOR]]</f>
        <v>NULL</v>
      </c>
      <c r="E494" t="str">
        <f>customer_bikes__3[[#This Row],[CONTRACT_TYPE]]</f>
        <v>order</v>
      </c>
      <c r="F494" t="str">
        <f>customer_bikes__3[[#This Row],[CONTRACT_START]]</f>
        <v>NULL</v>
      </c>
      <c r="G494" t="str">
        <f>customer_bikes__3[[#This Row],[CONTRACT_END]]</f>
        <v>NULL</v>
      </c>
      <c r="H494" t="str">
        <f>customer_bikes__3[[#This Row],[ESTIMATED_DELIVERY_DATE]]</f>
        <v>2020-06-30</v>
      </c>
      <c r="I494" t="str">
        <f>customer_bikes__3[[#This Row],[DELIVERY_DATE]]</f>
        <v>2020-06-30</v>
      </c>
      <c r="J494" t="str">
        <f>customer_bikes__3[[#This Row],[SELLING_DATE]]</f>
        <v>NULL</v>
      </c>
      <c r="K494" t="str">
        <f>customer_bikes__3[[#This Row],[MODEL]]</f>
        <v>Cairon T 200 SE 500</v>
      </c>
      <c r="L494" t="str">
        <f>customer_bikes__3[[#This Row],[FRAME_REFERENCE]]</f>
        <v>TBC</v>
      </c>
      <c r="M494" t="str">
        <f>customer_bikes__3[[#This Row],[BIKE_KEY_REFERENCE]]</f>
        <v>NULL</v>
      </c>
      <c r="N494" t="str">
        <f>customer_bikes__3[[#This Row],[LOCKER_REFERENCE]]</f>
        <v>TBC</v>
      </c>
      <c r="O494" t="str">
        <f>customer_bikes__3[[#This Row],[PLATE_NUMBER]]</f>
        <v>NULL</v>
      </c>
      <c r="P494" t="str">
        <f>customer_bikes__3[[#This Row],[BILLING_TYPE]]</f>
        <v/>
      </c>
      <c r="Q494" t="str">
        <f>customer_bikes__3[[#This Row],[LEASING_PRICE]]</f>
        <v>NULL</v>
      </c>
      <c r="R494">
        <f>customer_bikes__3[[#This Row],[SOLD_PRICE]]</f>
        <v>0</v>
      </c>
      <c r="S494" t="str">
        <f>customer_bikes__3[[#This Row],[STATUS]]</f>
        <v>OK</v>
      </c>
      <c r="T494" t="str">
        <f>customer_bikes__3[[#This Row],[INSURANCE]]</f>
        <v>N</v>
      </c>
      <c r="U494">
        <f>customer_bikes__3[[#This Row],[INSURANCE_INDIVIDUAL]]</f>
        <v>0</v>
      </c>
      <c r="V494">
        <f>customer_bikes__3[[#This Row],[INSURANCE_CIVIL_RESPONSIBILITY]]</f>
        <v>0</v>
      </c>
      <c r="W494" t="str">
        <f>customer_bikes__3[[#This Row],[INSURANCE_CIVIL_RESPONSIBILITY_CONTRACT]]</f>
        <v>NULL</v>
      </c>
      <c r="X494">
        <f>customer_bikes__3[[#This Row],[BIKE_PRICE]]</f>
        <v>1470.95</v>
      </c>
      <c r="Y494" t="str">
        <f>customer_bikes__3[[#This Row],[BIKE_BUYING_DATE]]</f>
        <v>2019-10-08</v>
      </c>
      <c r="Z494">
        <f>customer_bikes__3[[#This Row],[BILLING_GROUP]]</f>
        <v>1</v>
      </c>
      <c r="AA494" t="str">
        <f>customer_bikes__3[[#This Row],[GPS_ID]]</f>
        <v>NULL</v>
      </c>
      <c r="AB494" t="str">
        <f>customer_bikes__3[[#This Row],[LOCALISATION]]</f>
        <v>NULL</v>
      </c>
      <c r="AC494" t="str">
        <f>customer_bikes__3[[#This Row],[COMMENT_BILLING]]</f>
        <v>NULL</v>
      </c>
      <c r="AD494" t="str">
        <f>customer_bikes__3[[#This Row],[ADDRESS]]</f>
        <v>NULL</v>
      </c>
      <c r="AE494" t="str">
        <f>customer_bikes__3[[#This Row],[DISPLAY_GROUP]]</f>
        <v>1generic</v>
      </c>
      <c r="AG494">
        <f>customer_bikes__3[[#This Row],[TYPE]]</f>
        <v>64</v>
      </c>
      <c r="AH494">
        <f>customer_bikes__3[[#This Row],[ID_1]]</f>
        <v>12</v>
      </c>
      <c r="AI494" s="2">
        <f>customer_bikes__3[[#This Row],[HEU_MAJ]]</f>
        <v>44081.438090277778</v>
      </c>
      <c r="AJ494" s="2">
        <f>customer_bikes__3[[#This Row],[HEU_MAJ]]</f>
        <v>44081.438090277778</v>
      </c>
    </row>
    <row r="495" spans="1:36" x14ac:dyDescent="0.25">
      <c r="A495">
        <f>customer_bikes__3[[#This Row],[ID]]</f>
        <v>142</v>
      </c>
      <c r="B495" t="str">
        <f>customer_bikes__3[[#This Row],[FRAME_NUMBER]]</f>
        <v>TBC</v>
      </c>
      <c r="C495" t="str">
        <f>customer_bikes__3[[#This Row],[SIZE]]</f>
        <v>M</v>
      </c>
      <c r="D495" t="str">
        <f>customer_bikes__3[[#This Row],[COLOR]]</f>
        <v>NULL</v>
      </c>
      <c r="E495" t="str">
        <f>customer_bikes__3[[#This Row],[CONTRACT_TYPE]]</f>
        <v>order</v>
      </c>
      <c r="F495" t="str">
        <f>customer_bikes__3[[#This Row],[CONTRACT_START]]</f>
        <v>NULL</v>
      </c>
      <c r="G495" t="str">
        <f>customer_bikes__3[[#This Row],[CONTRACT_END]]</f>
        <v>NULL</v>
      </c>
      <c r="H495" t="str">
        <f>customer_bikes__3[[#This Row],[ESTIMATED_DELIVERY_DATE]]</f>
        <v>2020-06-30</v>
      </c>
      <c r="I495" t="str">
        <f>customer_bikes__3[[#This Row],[DELIVERY_DATE]]</f>
        <v>2020-06-30</v>
      </c>
      <c r="J495" t="str">
        <f>customer_bikes__3[[#This Row],[SELLING_DATE]]</f>
        <v>NULL</v>
      </c>
      <c r="K495" t="str">
        <f>customer_bikes__3[[#This Row],[MODEL]]</f>
        <v>Cairon T 200 SE 500</v>
      </c>
      <c r="L495" t="str">
        <f>customer_bikes__3[[#This Row],[FRAME_REFERENCE]]</f>
        <v>TBC</v>
      </c>
      <c r="M495" t="str">
        <f>customer_bikes__3[[#This Row],[BIKE_KEY_REFERENCE]]</f>
        <v>NULL</v>
      </c>
      <c r="N495" t="str">
        <f>customer_bikes__3[[#This Row],[LOCKER_REFERENCE]]</f>
        <v>TBC</v>
      </c>
      <c r="O495" t="str">
        <f>customer_bikes__3[[#This Row],[PLATE_NUMBER]]</f>
        <v>NULL</v>
      </c>
      <c r="P495" t="str">
        <f>customer_bikes__3[[#This Row],[BILLING_TYPE]]</f>
        <v/>
      </c>
      <c r="Q495" t="str">
        <f>customer_bikes__3[[#This Row],[LEASING_PRICE]]</f>
        <v>NULL</v>
      </c>
      <c r="R495">
        <f>customer_bikes__3[[#This Row],[SOLD_PRICE]]</f>
        <v>0</v>
      </c>
      <c r="S495" t="str">
        <f>customer_bikes__3[[#This Row],[STATUS]]</f>
        <v>OK</v>
      </c>
      <c r="T495" t="str">
        <f>customer_bikes__3[[#This Row],[INSURANCE]]</f>
        <v>N</v>
      </c>
      <c r="U495">
        <f>customer_bikes__3[[#This Row],[INSURANCE_INDIVIDUAL]]</f>
        <v>0</v>
      </c>
      <c r="V495">
        <f>customer_bikes__3[[#This Row],[INSURANCE_CIVIL_RESPONSIBILITY]]</f>
        <v>0</v>
      </c>
      <c r="W495" t="str">
        <f>customer_bikes__3[[#This Row],[INSURANCE_CIVIL_RESPONSIBILITY_CONTRACT]]</f>
        <v>NULL</v>
      </c>
      <c r="X495">
        <f>customer_bikes__3[[#This Row],[BIKE_PRICE]]</f>
        <v>1470.95</v>
      </c>
      <c r="Y495" t="str">
        <f>customer_bikes__3[[#This Row],[BIKE_BUYING_DATE]]</f>
        <v>2019-10-08</v>
      </c>
      <c r="Z495">
        <f>customer_bikes__3[[#This Row],[BILLING_GROUP]]</f>
        <v>1</v>
      </c>
      <c r="AA495" t="str">
        <f>customer_bikes__3[[#This Row],[GPS_ID]]</f>
        <v>NULL</v>
      </c>
      <c r="AB495" t="str">
        <f>customer_bikes__3[[#This Row],[LOCALISATION]]</f>
        <v>NULL</v>
      </c>
      <c r="AC495" t="str">
        <f>customer_bikes__3[[#This Row],[COMMENT_BILLING]]</f>
        <v>NULL</v>
      </c>
      <c r="AD495" t="str">
        <f>customer_bikes__3[[#This Row],[ADDRESS]]</f>
        <v>NULL</v>
      </c>
      <c r="AE495" t="str">
        <f>customer_bikes__3[[#This Row],[DISPLAY_GROUP]]</f>
        <v>1generic</v>
      </c>
      <c r="AG495">
        <f>customer_bikes__3[[#This Row],[TYPE]]</f>
        <v>64</v>
      </c>
      <c r="AH495">
        <f>customer_bikes__3[[#This Row],[ID_1]]</f>
        <v>12</v>
      </c>
      <c r="AI495" s="2">
        <f>customer_bikes__3[[#This Row],[HEU_MAJ]]</f>
        <v>44081.437962962962</v>
      </c>
      <c r="AJ495" s="2">
        <f>customer_bikes__3[[#This Row],[HEU_MAJ]]</f>
        <v>44081.437962962962</v>
      </c>
    </row>
    <row r="496" spans="1:36" x14ac:dyDescent="0.25">
      <c r="A496">
        <f>customer_bikes__3[[#This Row],[ID]]</f>
        <v>143</v>
      </c>
      <c r="B496" t="str">
        <f>customer_bikes__3[[#This Row],[FRAME_NUMBER]]</f>
        <v>TBC</v>
      </c>
      <c r="C496" t="str">
        <f>customer_bikes__3[[#This Row],[SIZE]]</f>
        <v>M</v>
      </c>
      <c r="D496" t="str">
        <f>customer_bikes__3[[#This Row],[COLOR]]</f>
        <v>NULL</v>
      </c>
      <c r="E496" t="str">
        <f>customer_bikes__3[[#This Row],[CONTRACT_TYPE]]</f>
        <v>order</v>
      </c>
      <c r="F496" t="str">
        <f>customer_bikes__3[[#This Row],[CONTRACT_START]]</f>
        <v>NULL</v>
      </c>
      <c r="G496" t="str">
        <f>customer_bikes__3[[#This Row],[CONTRACT_END]]</f>
        <v>NULL</v>
      </c>
      <c r="H496" t="str">
        <f>customer_bikes__3[[#This Row],[ESTIMATED_DELIVERY_DATE]]</f>
        <v>2020-06-30</v>
      </c>
      <c r="I496" t="str">
        <f>customer_bikes__3[[#This Row],[DELIVERY_DATE]]</f>
        <v>2020-06-30</v>
      </c>
      <c r="J496" t="str">
        <f>customer_bikes__3[[#This Row],[SELLING_DATE]]</f>
        <v>NULL</v>
      </c>
      <c r="K496" t="str">
        <f>customer_bikes__3[[#This Row],[MODEL]]</f>
        <v>Cairon T 200 SE 500</v>
      </c>
      <c r="L496" t="str">
        <f>customer_bikes__3[[#This Row],[FRAME_REFERENCE]]</f>
        <v>TBC</v>
      </c>
      <c r="M496" t="str">
        <f>customer_bikes__3[[#This Row],[BIKE_KEY_REFERENCE]]</f>
        <v>NULL</v>
      </c>
      <c r="N496" t="str">
        <f>customer_bikes__3[[#This Row],[LOCKER_REFERENCE]]</f>
        <v>TBC</v>
      </c>
      <c r="O496" t="str">
        <f>customer_bikes__3[[#This Row],[PLATE_NUMBER]]</f>
        <v>NULL</v>
      </c>
      <c r="P496" t="str">
        <f>customer_bikes__3[[#This Row],[BILLING_TYPE]]</f>
        <v/>
      </c>
      <c r="Q496" t="str">
        <f>customer_bikes__3[[#This Row],[LEASING_PRICE]]</f>
        <v>NULL</v>
      </c>
      <c r="R496">
        <f>customer_bikes__3[[#This Row],[SOLD_PRICE]]</f>
        <v>0</v>
      </c>
      <c r="S496" t="str">
        <f>customer_bikes__3[[#This Row],[STATUS]]</f>
        <v>OK</v>
      </c>
      <c r="T496" t="str">
        <f>customer_bikes__3[[#This Row],[INSURANCE]]</f>
        <v>N</v>
      </c>
      <c r="U496">
        <f>customer_bikes__3[[#This Row],[INSURANCE_INDIVIDUAL]]</f>
        <v>0</v>
      </c>
      <c r="V496">
        <f>customer_bikes__3[[#This Row],[INSURANCE_CIVIL_RESPONSIBILITY]]</f>
        <v>0</v>
      </c>
      <c r="W496" t="str">
        <f>customer_bikes__3[[#This Row],[INSURANCE_CIVIL_RESPONSIBILITY_CONTRACT]]</f>
        <v>NULL</v>
      </c>
      <c r="X496">
        <f>customer_bikes__3[[#This Row],[BIKE_PRICE]]</f>
        <v>1470.95</v>
      </c>
      <c r="Y496" t="str">
        <f>customer_bikes__3[[#This Row],[BIKE_BUYING_DATE]]</f>
        <v>2019-10-08</v>
      </c>
      <c r="Z496">
        <f>customer_bikes__3[[#This Row],[BILLING_GROUP]]</f>
        <v>1</v>
      </c>
      <c r="AA496" t="str">
        <f>customer_bikes__3[[#This Row],[GPS_ID]]</f>
        <v>NULL</v>
      </c>
      <c r="AB496" t="str">
        <f>customer_bikes__3[[#This Row],[LOCALISATION]]</f>
        <v>NULL</v>
      </c>
      <c r="AC496" t="str">
        <f>customer_bikes__3[[#This Row],[COMMENT_BILLING]]</f>
        <v>NULL</v>
      </c>
      <c r="AD496" t="str">
        <f>customer_bikes__3[[#This Row],[ADDRESS]]</f>
        <v>NULL</v>
      </c>
      <c r="AE496" t="str">
        <f>customer_bikes__3[[#This Row],[DISPLAY_GROUP]]</f>
        <v>1generic</v>
      </c>
      <c r="AG496">
        <f>customer_bikes__3[[#This Row],[TYPE]]</f>
        <v>64</v>
      </c>
      <c r="AH496">
        <f>customer_bikes__3[[#This Row],[ID_1]]</f>
        <v>12</v>
      </c>
      <c r="AI496" s="2">
        <f>customer_bikes__3[[#This Row],[HEU_MAJ]]</f>
        <v>44081.4378125</v>
      </c>
      <c r="AJ496" s="2">
        <f>customer_bikes__3[[#This Row],[HEU_MAJ]]</f>
        <v>44081.4378125</v>
      </c>
    </row>
    <row r="497" spans="1:36" x14ac:dyDescent="0.25">
      <c r="A497">
        <f>customer_bikes__3[[#This Row],[ID]]</f>
        <v>144</v>
      </c>
      <c r="B497" t="str">
        <f>customer_bikes__3[[#This Row],[FRAME_NUMBER]]</f>
        <v>TBC</v>
      </c>
      <c r="C497" t="str">
        <f>customer_bikes__3[[#This Row],[SIZE]]</f>
        <v>M</v>
      </c>
      <c r="D497" t="str">
        <f>customer_bikes__3[[#This Row],[COLOR]]</f>
        <v>NULL</v>
      </c>
      <c r="E497" t="str">
        <f>customer_bikes__3[[#This Row],[CONTRACT_TYPE]]</f>
        <v>order</v>
      </c>
      <c r="F497" t="str">
        <f>customer_bikes__3[[#This Row],[CONTRACT_START]]</f>
        <v>NULL</v>
      </c>
      <c r="G497" t="str">
        <f>customer_bikes__3[[#This Row],[CONTRACT_END]]</f>
        <v>NULL</v>
      </c>
      <c r="H497" t="str">
        <f>customer_bikes__3[[#This Row],[ESTIMATED_DELIVERY_DATE]]</f>
        <v>2020-06-30</v>
      </c>
      <c r="I497" t="str">
        <f>customer_bikes__3[[#This Row],[DELIVERY_DATE]]</f>
        <v>2020-06-30</v>
      </c>
      <c r="J497" t="str">
        <f>customer_bikes__3[[#This Row],[SELLING_DATE]]</f>
        <v>NULL</v>
      </c>
      <c r="K497" t="str">
        <f>customer_bikes__3[[#This Row],[MODEL]]</f>
        <v>Cairon T 200 SE 500</v>
      </c>
      <c r="L497" t="str">
        <f>customer_bikes__3[[#This Row],[FRAME_REFERENCE]]</f>
        <v>TBC</v>
      </c>
      <c r="M497" t="str">
        <f>customer_bikes__3[[#This Row],[BIKE_KEY_REFERENCE]]</f>
        <v>NULL</v>
      </c>
      <c r="N497" t="str">
        <f>customer_bikes__3[[#This Row],[LOCKER_REFERENCE]]</f>
        <v>TBC</v>
      </c>
      <c r="O497" t="str">
        <f>customer_bikes__3[[#This Row],[PLATE_NUMBER]]</f>
        <v>NULL</v>
      </c>
      <c r="P497" t="str">
        <f>customer_bikes__3[[#This Row],[BILLING_TYPE]]</f>
        <v/>
      </c>
      <c r="Q497" t="str">
        <f>customer_bikes__3[[#This Row],[LEASING_PRICE]]</f>
        <v>NULL</v>
      </c>
      <c r="R497">
        <f>customer_bikes__3[[#This Row],[SOLD_PRICE]]</f>
        <v>0</v>
      </c>
      <c r="S497" t="str">
        <f>customer_bikes__3[[#This Row],[STATUS]]</f>
        <v>OK</v>
      </c>
      <c r="T497" t="str">
        <f>customer_bikes__3[[#This Row],[INSURANCE]]</f>
        <v>N</v>
      </c>
      <c r="U497">
        <f>customer_bikes__3[[#This Row],[INSURANCE_INDIVIDUAL]]</f>
        <v>0</v>
      </c>
      <c r="V497">
        <f>customer_bikes__3[[#This Row],[INSURANCE_CIVIL_RESPONSIBILITY]]</f>
        <v>0</v>
      </c>
      <c r="W497" t="str">
        <f>customer_bikes__3[[#This Row],[INSURANCE_CIVIL_RESPONSIBILITY_CONTRACT]]</f>
        <v>NULL</v>
      </c>
      <c r="X497">
        <f>customer_bikes__3[[#This Row],[BIKE_PRICE]]</f>
        <v>1470.95</v>
      </c>
      <c r="Y497" t="str">
        <f>customer_bikes__3[[#This Row],[BIKE_BUYING_DATE]]</f>
        <v>2019-10-08</v>
      </c>
      <c r="Z497">
        <f>customer_bikes__3[[#This Row],[BILLING_GROUP]]</f>
        <v>1</v>
      </c>
      <c r="AA497" t="str">
        <f>customer_bikes__3[[#This Row],[GPS_ID]]</f>
        <v>NULL</v>
      </c>
      <c r="AB497" t="str">
        <f>customer_bikes__3[[#This Row],[LOCALISATION]]</f>
        <v>NULL</v>
      </c>
      <c r="AC497" t="str">
        <f>customer_bikes__3[[#This Row],[COMMENT_BILLING]]</f>
        <v>NULL</v>
      </c>
      <c r="AD497" t="str">
        <f>customer_bikes__3[[#This Row],[ADDRESS]]</f>
        <v>NULL</v>
      </c>
      <c r="AE497" t="str">
        <f>customer_bikes__3[[#This Row],[DISPLAY_GROUP]]</f>
        <v>1generic</v>
      </c>
      <c r="AG497">
        <f>customer_bikes__3[[#This Row],[TYPE]]</f>
        <v>64</v>
      </c>
      <c r="AH497">
        <f>customer_bikes__3[[#This Row],[ID_1]]</f>
        <v>12</v>
      </c>
      <c r="AI497" s="2">
        <f>customer_bikes__3[[#This Row],[HEU_MAJ]]</f>
        <v>44081.437685185185</v>
      </c>
      <c r="AJ497" s="2">
        <f>customer_bikes__3[[#This Row],[HEU_MAJ]]</f>
        <v>44081.437685185185</v>
      </c>
    </row>
    <row r="498" spans="1:36" x14ac:dyDescent="0.25">
      <c r="A498">
        <f>customer_bikes__3[[#This Row],[ID]]</f>
        <v>149</v>
      </c>
      <c r="B498" t="str">
        <f>customer_bikes__3[[#This Row],[FRAME_NUMBER]]</f>
        <v>TBC</v>
      </c>
      <c r="C498" t="str">
        <f>customer_bikes__3[[#This Row],[SIZE]]</f>
        <v>M</v>
      </c>
      <c r="D498" t="str">
        <f>customer_bikes__3[[#This Row],[COLOR]]</f>
        <v>NULL</v>
      </c>
      <c r="E498" t="str">
        <f>customer_bikes__3[[#This Row],[CONTRACT_TYPE]]</f>
        <v>stock</v>
      </c>
      <c r="F498" t="str">
        <f>customer_bikes__3[[#This Row],[CONTRACT_START]]</f>
        <v>NULL</v>
      </c>
      <c r="G498" t="str">
        <f>customer_bikes__3[[#This Row],[CONTRACT_END]]</f>
        <v>NULL</v>
      </c>
      <c r="H498" t="str">
        <f>customer_bikes__3[[#This Row],[ESTIMATED_DELIVERY_DATE]]</f>
        <v>2020-06-30</v>
      </c>
      <c r="I498" t="str">
        <f>customer_bikes__3[[#This Row],[DELIVERY_DATE]]</f>
        <v>2020-06-30</v>
      </c>
      <c r="J498" t="str">
        <f>customer_bikes__3[[#This Row],[SELLING_DATE]]</f>
        <v>NULL</v>
      </c>
      <c r="K498" t="str">
        <f>customer_bikes__3[[#This Row],[MODEL]]</f>
        <v>Cairon T 200 SE 500</v>
      </c>
      <c r="L498" t="str">
        <f>customer_bikes__3[[#This Row],[FRAME_REFERENCE]]</f>
        <v>20CAT200512276</v>
      </c>
      <c r="M498" t="str">
        <f>customer_bikes__3[[#This Row],[BIKE_KEY_REFERENCE]]</f>
        <v>NULL</v>
      </c>
      <c r="N498" t="str">
        <f>customer_bikes__3[[#This Row],[LOCKER_REFERENCE]]</f>
        <v>TBC</v>
      </c>
      <c r="O498" t="str">
        <f>customer_bikes__3[[#This Row],[PLATE_NUMBER]]</f>
        <v>NULL</v>
      </c>
      <c r="P498" t="str">
        <f>customer_bikes__3[[#This Row],[BILLING_TYPE]]</f>
        <v>paid</v>
      </c>
      <c r="Q498" t="str">
        <f>customer_bikes__3[[#This Row],[LEASING_PRICE]]</f>
        <v>NULL</v>
      </c>
      <c r="R498">
        <f>customer_bikes__3[[#This Row],[SOLD_PRICE]]</f>
        <v>0</v>
      </c>
      <c r="S498" t="str">
        <f>customer_bikes__3[[#This Row],[STATUS]]</f>
        <v>OK</v>
      </c>
      <c r="T498" t="str">
        <f>customer_bikes__3[[#This Row],[INSURANCE]]</f>
        <v>N</v>
      </c>
      <c r="U498">
        <f>customer_bikes__3[[#This Row],[INSURANCE_INDIVIDUAL]]</f>
        <v>0</v>
      </c>
      <c r="V498">
        <f>customer_bikes__3[[#This Row],[INSURANCE_CIVIL_RESPONSIBILITY]]</f>
        <v>0</v>
      </c>
      <c r="W498" t="str">
        <f>customer_bikes__3[[#This Row],[INSURANCE_CIVIL_RESPONSIBILITY_CONTRACT]]</f>
        <v>NULL</v>
      </c>
      <c r="X498">
        <f>customer_bikes__3[[#This Row],[BIKE_PRICE]]</f>
        <v>1470.95</v>
      </c>
      <c r="Y498" t="str">
        <f>customer_bikes__3[[#This Row],[BIKE_BUYING_DATE]]</f>
        <v>2019-10-08</v>
      </c>
      <c r="Z498">
        <f>customer_bikes__3[[#This Row],[BILLING_GROUP]]</f>
        <v>1</v>
      </c>
      <c r="AA498" t="str">
        <f>customer_bikes__3[[#This Row],[GPS_ID]]</f>
        <v>NULL</v>
      </c>
      <c r="AB498" t="str">
        <f>customer_bikes__3[[#This Row],[LOCALISATION]]</f>
        <v>Sauveniere</v>
      </c>
      <c r="AC498" t="str">
        <f>customer_bikes__3[[#This Row],[COMMENT_BILLING]]</f>
        <v>NULL</v>
      </c>
      <c r="AD498" t="str">
        <f>customer_bikes__3[[#This Row],[ADDRESS]]</f>
        <v>NULL</v>
      </c>
      <c r="AE498" t="str">
        <f>customer_bikes__3[[#This Row],[DISPLAY_GROUP]]</f>
        <v>1generic</v>
      </c>
      <c r="AG498">
        <f>customer_bikes__3[[#This Row],[TYPE]]</f>
        <v>64</v>
      </c>
      <c r="AH498">
        <f>customer_bikes__3[[#This Row],[ID_1]]</f>
        <v>12</v>
      </c>
      <c r="AI498" s="2">
        <f>customer_bikes__3[[#This Row],[HEU_MAJ]]</f>
        <v>44081.436400462961</v>
      </c>
      <c r="AJ498" s="2">
        <f>customer_bikes__3[[#This Row],[HEU_MAJ]]</f>
        <v>44081.436400462961</v>
      </c>
    </row>
    <row r="499" spans="1:36" x14ac:dyDescent="0.25">
      <c r="A499">
        <f>customer_bikes__3[[#This Row],[ID]]</f>
        <v>151</v>
      </c>
      <c r="B499" t="str">
        <f>customer_bikes__3[[#This Row],[FRAME_NUMBER]]</f>
        <v>TBC</v>
      </c>
      <c r="C499" t="str">
        <f>customer_bikes__3[[#This Row],[SIZE]]</f>
        <v>M</v>
      </c>
      <c r="D499" t="str">
        <f>customer_bikes__3[[#This Row],[COLOR]]</f>
        <v>NULL</v>
      </c>
      <c r="E499" t="str">
        <f>customer_bikes__3[[#This Row],[CONTRACT_TYPE]]</f>
        <v>stock</v>
      </c>
      <c r="F499" t="str">
        <f>customer_bikes__3[[#This Row],[CONTRACT_START]]</f>
        <v>NULL</v>
      </c>
      <c r="G499" t="str">
        <f>customer_bikes__3[[#This Row],[CONTRACT_END]]</f>
        <v>NULL</v>
      </c>
      <c r="H499" t="str">
        <f>customer_bikes__3[[#This Row],[ESTIMATED_DELIVERY_DATE]]</f>
        <v>2020-06-30</v>
      </c>
      <c r="I499" t="str">
        <f>customer_bikes__3[[#This Row],[DELIVERY_DATE]]</f>
        <v>2020-06-30</v>
      </c>
      <c r="J499" t="str">
        <f>customer_bikes__3[[#This Row],[SELLING_DATE]]</f>
        <v>NULL</v>
      </c>
      <c r="K499" t="str">
        <f>customer_bikes__3[[#This Row],[MODEL]]</f>
        <v>Cairon T 200 SE 500</v>
      </c>
      <c r="L499" t="str">
        <f>customer_bikes__3[[#This Row],[FRAME_REFERENCE]]</f>
        <v>20CAT200512281</v>
      </c>
      <c r="M499" t="str">
        <f>customer_bikes__3[[#This Row],[BIKE_KEY_REFERENCE]]</f>
        <v>NULL</v>
      </c>
      <c r="N499" t="str">
        <f>customer_bikes__3[[#This Row],[LOCKER_REFERENCE]]</f>
        <v>TBC</v>
      </c>
      <c r="O499" t="str">
        <f>customer_bikes__3[[#This Row],[PLATE_NUMBER]]</f>
        <v>NULL</v>
      </c>
      <c r="P499" t="str">
        <f>customer_bikes__3[[#This Row],[BILLING_TYPE]]</f>
        <v>paid</v>
      </c>
      <c r="Q499" t="str">
        <f>customer_bikes__3[[#This Row],[LEASING_PRICE]]</f>
        <v>NULL</v>
      </c>
      <c r="R499">
        <f>customer_bikes__3[[#This Row],[SOLD_PRICE]]</f>
        <v>0</v>
      </c>
      <c r="S499" t="str">
        <f>customer_bikes__3[[#This Row],[STATUS]]</f>
        <v>OK</v>
      </c>
      <c r="T499" t="str">
        <f>customer_bikes__3[[#This Row],[INSURANCE]]</f>
        <v>N</v>
      </c>
      <c r="U499">
        <f>customer_bikes__3[[#This Row],[INSURANCE_INDIVIDUAL]]</f>
        <v>0</v>
      </c>
      <c r="V499">
        <f>customer_bikes__3[[#This Row],[INSURANCE_CIVIL_RESPONSIBILITY]]</f>
        <v>0</v>
      </c>
      <c r="W499" t="str">
        <f>customer_bikes__3[[#This Row],[INSURANCE_CIVIL_RESPONSIBILITY_CONTRACT]]</f>
        <v>NULL</v>
      </c>
      <c r="X499">
        <f>customer_bikes__3[[#This Row],[BIKE_PRICE]]</f>
        <v>1470.95</v>
      </c>
      <c r="Y499" t="str">
        <f>customer_bikes__3[[#This Row],[BIKE_BUYING_DATE]]</f>
        <v>2019-10-08</v>
      </c>
      <c r="Z499">
        <f>customer_bikes__3[[#This Row],[BILLING_GROUP]]</f>
        <v>1</v>
      </c>
      <c r="AA499" t="str">
        <f>customer_bikes__3[[#This Row],[GPS_ID]]</f>
        <v>NULL</v>
      </c>
      <c r="AB499" t="str">
        <f>customer_bikes__3[[#This Row],[LOCALISATION]]</f>
        <v>Sauveniere</v>
      </c>
      <c r="AC499" t="str">
        <f>customer_bikes__3[[#This Row],[COMMENT_BILLING]]</f>
        <v>NULL</v>
      </c>
      <c r="AD499" t="str">
        <f>customer_bikes__3[[#This Row],[ADDRESS]]</f>
        <v>NULL</v>
      </c>
      <c r="AE499" t="str">
        <f>customer_bikes__3[[#This Row],[DISPLAY_GROUP]]</f>
        <v>1generic</v>
      </c>
      <c r="AG499">
        <f>customer_bikes__3[[#This Row],[TYPE]]</f>
        <v>64</v>
      </c>
      <c r="AH499">
        <f>customer_bikes__3[[#This Row],[ID_1]]</f>
        <v>12</v>
      </c>
      <c r="AI499" s="2">
        <f>customer_bikes__3[[#This Row],[HEU_MAJ]]</f>
        <v>44081.43613425926</v>
      </c>
      <c r="AJ499" s="2">
        <f>customer_bikes__3[[#This Row],[HEU_MAJ]]</f>
        <v>44081.43613425926</v>
      </c>
    </row>
    <row r="500" spans="1:36" x14ac:dyDescent="0.25">
      <c r="A500">
        <f>customer_bikes__3[[#This Row],[ID]]</f>
        <v>383</v>
      </c>
      <c r="B500" t="str">
        <f>customer_bikes__3[[#This Row],[FRAME_NUMBER]]</f>
        <v>TBC</v>
      </c>
      <c r="C500" t="str">
        <f>customer_bikes__3[[#This Row],[SIZE]]</f>
        <v>unique</v>
      </c>
      <c r="D500" t="str">
        <f>customer_bikes__3[[#This Row],[COLOR]]</f>
        <v>Jaune</v>
      </c>
      <c r="E500" t="str">
        <f>customer_bikes__3[[#This Row],[CONTRACT_TYPE]]</f>
        <v>stock</v>
      </c>
      <c r="F500" t="str">
        <f>customer_bikes__3[[#This Row],[CONTRACT_START]]</f>
        <v>NULL</v>
      </c>
      <c r="G500" t="str">
        <f>customer_bikes__3[[#This Row],[CONTRACT_END]]</f>
        <v>NULL</v>
      </c>
      <c r="H500" t="str">
        <f>customer_bikes__3[[#This Row],[ESTIMATED_DELIVERY_DATE]]</f>
        <v>NULL</v>
      </c>
      <c r="I500" t="str">
        <f>customer_bikes__3[[#This Row],[DELIVERY_DATE]]</f>
        <v>2020-12-15</v>
      </c>
      <c r="J500" t="str">
        <f>customer_bikes__3[[#This Row],[SELLING_DATE]]</f>
        <v>NULL</v>
      </c>
      <c r="K500" t="str">
        <f>customer_bikes__3[[#This Row],[MODEL]]</f>
        <v>E folding 7,1</v>
      </c>
      <c r="L500" t="str">
        <f>customer_bikes__3[[#This Row],[FRAME_REFERENCE]]</f>
        <v>19F71S460527</v>
      </c>
      <c r="M500" t="str">
        <f>customer_bikes__3[[#This Row],[BIKE_KEY_REFERENCE]]</f>
        <v/>
      </c>
      <c r="N500" t="str">
        <f>customer_bikes__3[[#This Row],[LOCKER_REFERENCE]]</f>
        <v/>
      </c>
      <c r="O500" t="str">
        <f>customer_bikes__3[[#This Row],[PLATE_NUMBER]]</f>
        <v/>
      </c>
      <c r="P500" t="str">
        <f>customer_bikes__3[[#This Row],[BILLING_TYPE]]</f>
        <v>paid</v>
      </c>
      <c r="Q500" t="str">
        <f>customer_bikes__3[[#This Row],[LEASING_PRICE]]</f>
        <v>0</v>
      </c>
      <c r="R500">
        <f>customer_bikes__3[[#This Row],[SOLD_PRICE]]</f>
        <v>0</v>
      </c>
      <c r="S500" t="str">
        <f>customer_bikes__3[[#This Row],[STATUS]]</f>
        <v>OK</v>
      </c>
      <c r="T500" t="str">
        <f>customer_bikes__3[[#This Row],[INSURANCE]]</f>
        <v>N</v>
      </c>
      <c r="U500">
        <f>customer_bikes__3[[#This Row],[INSURANCE_INDIVIDUAL]]</f>
        <v>0</v>
      </c>
      <c r="V500">
        <f>customer_bikes__3[[#This Row],[INSURANCE_CIVIL_RESPONSIBILITY]]</f>
        <v>0</v>
      </c>
      <c r="W500" t="str">
        <f>customer_bikes__3[[#This Row],[INSURANCE_CIVIL_RESPONSIBILITY_CONTRACT]]</f>
        <v>NULL</v>
      </c>
      <c r="X500">
        <f>customer_bikes__3[[#This Row],[BIKE_PRICE]]</f>
        <v>1712</v>
      </c>
      <c r="Y500" t="str">
        <f>customer_bikes__3[[#This Row],[BIKE_BUYING_DATE]]</f>
        <v>2020-10-20</v>
      </c>
      <c r="Z500">
        <f>customer_bikes__3[[#This Row],[BILLING_GROUP]]</f>
        <v>1</v>
      </c>
      <c r="AA500" t="str">
        <f>customer_bikes__3[[#This Row],[GPS_ID]]</f>
        <v/>
      </c>
      <c r="AB500" t="str">
        <f>customer_bikes__3[[#This Row],[LOCALISATION]]</f>
        <v>NULL</v>
      </c>
      <c r="AC500" t="str">
        <f>customer_bikes__3[[#This Row],[COMMENT_BILLING]]</f>
        <v>NULL</v>
      </c>
      <c r="AD500" t="str">
        <f>customer_bikes__3[[#This Row],[ADDRESS]]</f>
        <v>NULL</v>
      </c>
      <c r="AE500" t="str">
        <f>customer_bikes__3[[#This Row],[DISPLAY_GROUP]]</f>
        <v>1generic</v>
      </c>
      <c r="AG500">
        <f>customer_bikes__3[[#This Row],[TYPE]]</f>
        <v>535</v>
      </c>
      <c r="AH500">
        <f>customer_bikes__3[[#This Row],[ID_1]]</f>
        <v>12</v>
      </c>
      <c r="AI500" s="2">
        <f>customer_bikes__3[[#This Row],[HEU_MAJ]]</f>
        <v>44418.455671296295</v>
      </c>
      <c r="AJ500" s="2">
        <f>customer_bikes__3[[#This Row],[HEU_MAJ]]</f>
        <v>44418.455671296295</v>
      </c>
    </row>
    <row r="501" spans="1:36" x14ac:dyDescent="0.25">
      <c r="A501">
        <f>customer_bikes__3[[#This Row],[ID]]</f>
        <v>568</v>
      </c>
      <c r="B501" t="str">
        <f>customer_bikes__3[[#This Row],[FRAME_NUMBER]]</f>
        <v>TBC</v>
      </c>
      <c r="C501" t="str">
        <f>customer_bikes__3[[#This Row],[SIZE]]</f>
        <v>L</v>
      </c>
      <c r="D501" t="str">
        <f>customer_bikes__3[[#This Row],[COLOR]]</f>
        <v>Gray / Black</v>
      </c>
      <c r="E501" t="str">
        <f>customer_bikes__3[[#This Row],[CONTRACT_TYPE]]</f>
        <v>leasing</v>
      </c>
      <c r="F501" t="str">
        <f>customer_bikes__3[[#This Row],[CONTRACT_START]]</f>
        <v>2022-01-17</v>
      </c>
      <c r="G501" t="str">
        <f>customer_bikes__3[[#This Row],[CONTRACT_END]]</f>
        <v>2025-01-17</v>
      </c>
      <c r="H501" t="str">
        <f>customer_bikes__3[[#This Row],[ESTIMATED_DELIVERY_DATE]]</f>
        <v>2021-08-06</v>
      </c>
      <c r="I501" t="str">
        <f>customer_bikes__3[[#This Row],[DELIVERY_DATE]]</f>
        <v>2021-07-07</v>
      </c>
      <c r="J501" t="str">
        <f>customer_bikes__3[[#This Row],[SELLING_DATE]]</f>
        <v>NULL</v>
      </c>
      <c r="K501" t="str">
        <f>customer_bikes__3[[#This Row],[MODEL]]</f>
        <v>Xyron C 427</v>
      </c>
      <c r="L501" t="str">
        <f>customer_bikes__3[[#This Row],[FRAME_REFERENCE]]</f>
        <v>CSW211100007536</v>
      </c>
      <c r="M501" t="str">
        <f>customer_bikes__3[[#This Row],[BIKE_KEY_REFERENCE]]</f>
        <v>ABUS 521636</v>
      </c>
      <c r="N501" t="str">
        <f>customer_bikes__3[[#This Row],[LOCKER_REFERENCE]]</f>
        <v>AXA 4930V</v>
      </c>
      <c r="O501" t="str">
        <f>customer_bikes__3[[#This Row],[PLATE_NUMBER]]</f>
        <v/>
      </c>
      <c r="P501" t="str">
        <f>customer_bikes__3[[#This Row],[BILLING_TYPE]]</f>
        <v>monthly</v>
      </c>
      <c r="Q501" t="str">
        <f>customer_bikes__3[[#This Row],[LEASING_PRICE]]</f>
        <v>131</v>
      </c>
      <c r="R501">
        <f>customer_bikes__3[[#This Row],[SOLD_PRICE]]</f>
        <v>0</v>
      </c>
      <c r="S501" t="str">
        <f>customer_bikes__3[[#This Row],[STATUS]]</f>
        <v>OK</v>
      </c>
      <c r="T501" t="str">
        <f>customer_bikes__3[[#This Row],[INSURANCE]]</f>
        <v>Y</v>
      </c>
      <c r="U501">
        <f>customer_bikes__3[[#This Row],[INSURANCE_INDIVIDUAL]]</f>
        <v>0</v>
      </c>
      <c r="V501">
        <f>customer_bikes__3[[#This Row],[INSURANCE_CIVIL_RESPONSIBILITY]]</f>
        <v>0</v>
      </c>
      <c r="W501" t="str">
        <f>customer_bikes__3[[#This Row],[INSURANCE_CIVIL_RESPONSIBILITY_CONTRACT]]</f>
        <v>NULL</v>
      </c>
      <c r="X501">
        <f>customer_bikes__3[[#This Row],[BIKE_PRICE]]</f>
        <v>2666.87</v>
      </c>
      <c r="Y501" t="str">
        <f>customer_bikes__3[[#This Row],[BIKE_BUYING_DATE]]</f>
        <v>2021-01-14</v>
      </c>
      <c r="Z501">
        <f>customer_bikes__3[[#This Row],[BILLING_GROUP]]</f>
        <v>1</v>
      </c>
      <c r="AA501" t="str">
        <f>customer_bikes__3[[#This Row],[GPS_ID]]</f>
        <v>-</v>
      </c>
      <c r="AB501" t="str">
        <f>customer_bikes__3[[#This Row],[LOCALISATION]]</f>
        <v>KAMEO</v>
      </c>
      <c r="AC501" t="str">
        <f>customer_bikes__3[[#This Row],[COMMENT_BILLING]]</f>
        <v>NULL</v>
      </c>
      <c r="AD501" t="str">
        <f>customer_bikes__3[[#This Row],[ADDRESS]]</f>
        <v>NULL</v>
      </c>
      <c r="AE501" t="str">
        <f>customer_bikes__3[[#This Row],[DISPLAY_GROUP]]</f>
        <v>1generic</v>
      </c>
      <c r="AG501">
        <f>customer_bikes__3[[#This Row],[TYPE]]</f>
        <v>428</v>
      </c>
      <c r="AH501">
        <f>customer_bikes__3[[#This Row],[ID_1]]</f>
        <v>754</v>
      </c>
      <c r="AI501" s="2">
        <f>customer_bikes__3[[#This Row],[HEU_MAJ]]</f>
        <v>44576.664131944446</v>
      </c>
      <c r="AJ501" s="2">
        <f>customer_bikes__3[[#This Row],[HEU_MAJ]]</f>
        <v>44576.664131944446</v>
      </c>
    </row>
    <row r="502" spans="1:36" x14ac:dyDescent="0.25">
      <c r="A502">
        <f>customer_bikes__3[[#This Row],[ID]]</f>
        <v>650</v>
      </c>
      <c r="B502" t="str">
        <f>customer_bikes__3[[#This Row],[FRAME_NUMBER]]</f>
        <v>TBC</v>
      </c>
      <c r="C502" t="str">
        <f>customer_bikes__3[[#This Row],[SIZE]]</f>
        <v>L</v>
      </c>
      <c r="D502" t="str">
        <f>customer_bikes__3[[#This Row],[COLOR]]</f>
        <v>Rouge</v>
      </c>
      <c r="E502" t="str">
        <f>customer_bikes__3[[#This Row],[CONTRACT_TYPE]]</f>
        <v>stock</v>
      </c>
      <c r="F502" t="str">
        <f>customer_bikes__3[[#This Row],[CONTRACT_START]]</f>
        <v>NULL</v>
      </c>
      <c r="G502" t="str">
        <f>customer_bikes__3[[#This Row],[CONTRACT_END]]</f>
        <v>NULL</v>
      </c>
      <c r="H502" t="str">
        <f>customer_bikes__3[[#This Row],[ESTIMATED_DELIVERY_DATE]]</f>
        <v>2021-04-30</v>
      </c>
      <c r="I502" t="str">
        <f>customer_bikes__3[[#This Row],[DELIVERY_DATE]]</f>
        <v>2021-07-02</v>
      </c>
      <c r="J502" t="str">
        <f>customer_bikes__3[[#This Row],[SELLING_DATE]]</f>
        <v>NULL</v>
      </c>
      <c r="K502" t="str">
        <f>customer_bikes__3[[#This Row],[MODEL]]</f>
        <v>Milano</v>
      </c>
      <c r="L502" t="str">
        <f>customer_bikes__3[[#This Row],[FRAME_REFERENCE]]</f>
        <v>CDS22552235</v>
      </c>
      <c r="M502" t="str">
        <f>customer_bikes__3[[#This Row],[BIKE_KEY_REFERENCE]]</f>
        <v/>
      </c>
      <c r="N502" t="str">
        <f>customer_bikes__3[[#This Row],[LOCKER_REFERENCE]]</f>
        <v>-</v>
      </c>
      <c r="O502" t="str">
        <f>customer_bikes__3[[#This Row],[PLATE_NUMBER]]</f>
        <v/>
      </c>
      <c r="P502" t="str">
        <f>customer_bikes__3[[#This Row],[BILLING_TYPE]]</f>
        <v>paid</v>
      </c>
      <c r="Q502" t="str">
        <f>customer_bikes__3[[#This Row],[LEASING_PRICE]]</f>
        <v>0</v>
      </c>
      <c r="R502">
        <f>customer_bikes__3[[#This Row],[SOLD_PRICE]]</f>
        <v>0</v>
      </c>
      <c r="S502" t="str">
        <f>customer_bikes__3[[#This Row],[STATUS]]</f>
        <v>OK</v>
      </c>
      <c r="T502" t="str">
        <f>customer_bikes__3[[#This Row],[INSURANCE]]</f>
        <v>N</v>
      </c>
      <c r="U502">
        <f>customer_bikes__3[[#This Row],[INSURANCE_INDIVIDUAL]]</f>
        <v>0</v>
      </c>
      <c r="V502">
        <f>customer_bikes__3[[#This Row],[INSURANCE_CIVIL_RESPONSIBILITY]]</f>
        <v>0</v>
      </c>
      <c r="W502" t="str">
        <f>customer_bikes__3[[#This Row],[INSURANCE_CIVIL_RESPONSIBILITY_CONTRACT]]</f>
        <v>NULL</v>
      </c>
      <c r="X502">
        <f>customer_bikes__3[[#This Row],[BIKE_PRICE]]</f>
        <v>1850</v>
      </c>
      <c r="Y502" t="str">
        <f>customer_bikes__3[[#This Row],[BIKE_BUYING_DATE]]</f>
        <v>2020-10-01</v>
      </c>
      <c r="Z502">
        <f>customer_bikes__3[[#This Row],[BILLING_GROUP]]</f>
        <v>1</v>
      </c>
      <c r="AA502" t="str">
        <f>customer_bikes__3[[#This Row],[GPS_ID]]</f>
        <v>-</v>
      </c>
      <c r="AB502" t="str">
        <f>customer_bikes__3[[#This Row],[LOCALISATION]]</f>
        <v>KAMEO</v>
      </c>
      <c r="AC502" t="str">
        <f>customer_bikes__3[[#This Row],[COMMENT_BILLING]]</f>
        <v>NULL</v>
      </c>
      <c r="AD502" t="str">
        <f>customer_bikes__3[[#This Row],[ADDRESS]]</f>
        <v>NULL</v>
      </c>
      <c r="AE502" t="str">
        <f>customer_bikes__3[[#This Row],[DISPLAY_GROUP]]</f>
        <v>1generic</v>
      </c>
      <c r="AG502">
        <f>customer_bikes__3[[#This Row],[TYPE]]</f>
        <v>633</v>
      </c>
      <c r="AH502">
        <f>customer_bikes__3[[#This Row],[ID_1]]</f>
        <v>12</v>
      </c>
      <c r="AI502" s="2">
        <f>customer_bikes__3[[#This Row],[HEU_MAJ]]</f>
        <v>44473.389027777775</v>
      </c>
      <c r="AJ502" s="2">
        <f>customer_bikes__3[[#This Row],[HEU_MAJ]]</f>
        <v>44473.389027777775</v>
      </c>
    </row>
    <row r="503" spans="1:36" x14ac:dyDescent="0.25">
      <c r="A503">
        <f>customer_bikes__3[[#This Row],[ID]]</f>
        <v>651</v>
      </c>
      <c r="B503" t="str">
        <f>customer_bikes__3[[#This Row],[FRAME_NUMBER]]</f>
        <v>TBC</v>
      </c>
      <c r="C503" t="str">
        <f>customer_bikes__3[[#This Row],[SIZE]]</f>
        <v>L</v>
      </c>
      <c r="D503" t="str">
        <f>customer_bikes__3[[#This Row],[COLOR]]</f>
        <v>Rouge</v>
      </c>
      <c r="E503" t="str">
        <f>customer_bikes__3[[#This Row],[CONTRACT_TYPE]]</f>
        <v>stock</v>
      </c>
      <c r="F503" t="str">
        <f>customer_bikes__3[[#This Row],[CONTRACT_START]]</f>
        <v>NULL</v>
      </c>
      <c r="G503" t="str">
        <f>customer_bikes__3[[#This Row],[CONTRACT_END]]</f>
        <v>NULL</v>
      </c>
      <c r="H503" t="str">
        <f>customer_bikes__3[[#This Row],[ESTIMATED_DELIVERY_DATE]]</f>
        <v>2021-05-31</v>
      </c>
      <c r="I503" t="str">
        <f>customer_bikes__3[[#This Row],[DELIVERY_DATE]]</f>
        <v>2021-05-02</v>
      </c>
      <c r="J503" t="str">
        <f>customer_bikes__3[[#This Row],[SELLING_DATE]]</f>
        <v>NULL</v>
      </c>
      <c r="K503" t="str">
        <f>customer_bikes__3[[#This Row],[MODEL]]</f>
        <v>Milano</v>
      </c>
      <c r="L503" t="str">
        <f>customer_bikes__3[[#This Row],[FRAME_REFERENCE]]</f>
        <v>CDS22552231</v>
      </c>
      <c r="M503" t="str">
        <f>customer_bikes__3[[#This Row],[BIKE_KEY_REFERENCE]]</f>
        <v/>
      </c>
      <c r="N503" t="str">
        <f>customer_bikes__3[[#This Row],[LOCKER_REFERENCE]]</f>
        <v>-</v>
      </c>
      <c r="O503" t="str">
        <f>customer_bikes__3[[#This Row],[PLATE_NUMBER]]</f>
        <v/>
      </c>
      <c r="P503" t="str">
        <f>customer_bikes__3[[#This Row],[BILLING_TYPE]]</f>
        <v>paid</v>
      </c>
      <c r="Q503" t="str">
        <f>customer_bikes__3[[#This Row],[LEASING_PRICE]]</f>
        <v>0</v>
      </c>
      <c r="R503">
        <f>customer_bikes__3[[#This Row],[SOLD_PRICE]]</f>
        <v>0</v>
      </c>
      <c r="S503" t="str">
        <f>customer_bikes__3[[#This Row],[STATUS]]</f>
        <v>OK</v>
      </c>
      <c r="T503" t="str">
        <f>customer_bikes__3[[#This Row],[INSURANCE]]</f>
        <v>N</v>
      </c>
      <c r="U503">
        <f>customer_bikes__3[[#This Row],[INSURANCE_INDIVIDUAL]]</f>
        <v>0</v>
      </c>
      <c r="V503">
        <f>customer_bikes__3[[#This Row],[INSURANCE_CIVIL_RESPONSIBILITY]]</f>
        <v>0</v>
      </c>
      <c r="W503" t="str">
        <f>customer_bikes__3[[#This Row],[INSURANCE_CIVIL_RESPONSIBILITY_CONTRACT]]</f>
        <v>NULL</v>
      </c>
      <c r="X503">
        <f>customer_bikes__3[[#This Row],[BIKE_PRICE]]</f>
        <v>1850</v>
      </c>
      <c r="Y503" t="str">
        <f>customer_bikes__3[[#This Row],[BIKE_BUYING_DATE]]</f>
        <v>2021-10-01</v>
      </c>
      <c r="Z503">
        <f>customer_bikes__3[[#This Row],[BILLING_GROUP]]</f>
        <v>1</v>
      </c>
      <c r="AA503" t="str">
        <f>customer_bikes__3[[#This Row],[GPS_ID]]</f>
        <v>-</v>
      </c>
      <c r="AB503" t="str">
        <f>customer_bikes__3[[#This Row],[LOCALISATION]]</f>
        <v>Sauveniere</v>
      </c>
      <c r="AC503" t="str">
        <f>customer_bikes__3[[#This Row],[COMMENT_BILLING]]</f>
        <v>NULL</v>
      </c>
      <c r="AD503" t="str">
        <f>customer_bikes__3[[#This Row],[ADDRESS]]</f>
        <v>NULL</v>
      </c>
      <c r="AE503" t="str">
        <f>customer_bikes__3[[#This Row],[DISPLAY_GROUP]]</f>
        <v>1generic</v>
      </c>
      <c r="AG503">
        <f>customer_bikes__3[[#This Row],[TYPE]]</f>
        <v>633</v>
      </c>
      <c r="AH503">
        <f>customer_bikes__3[[#This Row],[ID_1]]</f>
        <v>12</v>
      </c>
      <c r="AI503" s="2">
        <f>customer_bikes__3[[#This Row],[HEU_MAJ]]</f>
        <v>44473.38925925926</v>
      </c>
      <c r="AJ503" s="2">
        <f>customer_bikes__3[[#This Row],[HEU_MAJ]]</f>
        <v>44473.38925925926</v>
      </c>
    </row>
    <row r="504" spans="1:36" x14ac:dyDescent="0.25">
      <c r="A504">
        <f>customer_bikes__3[[#This Row],[ID]]</f>
        <v>681</v>
      </c>
      <c r="B504" t="str">
        <f>customer_bikes__3[[#This Row],[FRAME_NUMBER]]</f>
        <v>TBC</v>
      </c>
      <c r="C504" t="str">
        <f>customer_bikes__3[[#This Row],[SIZE]]</f>
        <v>unique</v>
      </c>
      <c r="D504" t="str">
        <f>customer_bikes__3[[#This Row],[COLOR]]</f>
        <v/>
      </c>
      <c r="E504" t="str">
        <f>customer_bikes__3[[#This Row],[CONTRACT_TYPE]]</f>
        <v>order</v>
      </c>
      <c r="F504" t="str">
        <f>customer_bikes__3[[#This Row],[CONTRACT_START]]</f>
        <v>NULL</v>
      </c>
      <c r="G504" t="str">
        <f>customer_bikes__3[[#This Row],[CONTRACT_END]]</f>
        <v>NULL</v>
      </c>
      <c r="H504" t="str">
        <f>customer_bikes__3[[#This Row],[ESTIMATED_DELIVERY_DATE]]</f>
        <v>2021-06-30</v>
      </c>
      <c r="I504" t="str">
        <f>customer_bikes__3[[#This Row],[DELIVERY_DATE]]</f>
        <v>NULL</v>
      </c>
      <c r="J504" t="str">
        <f>customer_bikes__3[[#This Row],[SELLING_DATE]]</f>
        <v>NULL</v>
      </c>
      <c r="K504" t="str">
        <f>customer_bikes__3[[#This Row],[MODEL]]</f>
        <v>Modular Bike Low Step</v>
      </c>
      <c r="L504" t="str">
        <f>customer_bikes__3[[#This Row],[FRAME_REFERENCE]]</f>
        <v>TBC</v>
      </c>
      <c r="M504" t="str">
        <f>customer_bikes__3[[#This Row],[BIKE_KEY_REFERENCE]]</f>
        <v>NULL</v>
      </c>
      <c r="N504" t="str">
        <f>customer_bikes__3[[#This Row],[LOCKER_REFERENCE]]</f>
        <v>TBC</v>
      </c>
      <c r="O504" t="str">
        <f>customer_bikes__3[[#This Row],[PLATE_NUMBER]]</f>
        <v>NULL</v>
      </c>
      <c r="P504" t="str">
        <f>customer_bikes__3[[#This Row],[BILLING_TYPE]]</f>
        <v/>
      </c>
      <c r="Q504" t="str">
        <f>customer_bikes__3[[#This Row],[LEASING_PRICE]]</f>
        <v>0</v>
      </c>
      <c r="R504">
        <f>customer_bikes__3[[#This Row],[SOLD_PRICE]]</f>
        <v>0</v>
      </c>
      <c r="S504" t="str">
        <f>customer_bikes__3[[#This Row],[STATUS]]</f>
        <v>OK</v>
      </c>
      <c r="T504" t="str">
        <f>customer_bikes__3[[#This Row],[INSURANCE]]</f>
        <v>N</v>
      </c>
      <c r="U504">
        <f>customer_bikes__3[[#This Row],[INSURANCE_INDIVIDUAL]]</f>
        <v>0</v>
      </c>
      <c r="V504">
        <f>customer_bikes__3[[#This Row],[INSURANCE_CIVIL_RESPONSIBILITY]]</f>
        <v>0</v>
      </c>
      <c r="W504" t="str">
        <f>customer_bikes__3[[#This Row],[INSURANCE_CIVIL_RESPONSIBILITY_CONTRACT]]</f>
        <v>NULL</v>
      </c>
      <c r="X504">
        <f>customer_bikes__3[[#This Row],[BIKE_PRICE]]</f>
        <v>1320.3</v>
      </c>
      <c r="Y504" t="str">
        <f>customer_bikes__3[[#This Row],[BIKE_BUYING_DATE]]</f>
        <v>2021-04-15</v>
      </c>
      <c r="Z504">
        <f>customer_bikes__3[[#This Row],[BILLING_GROUP]]</f>
        <v>1</v>
      </c>
      <c r="AA504" t="str">
        <f>customer_bikes__3[[#This Row],[GPS_ID]]</f>
        <v/>
      </c>
      <c r="AB504" t="str">
        <f>customer_bikes__3[[#This Row],[LOCALISATION]]</f>
        <v>NULL</v>
      </c>
      <c r="AC504" t="str">
        <f>customer_bikes__3[[#This Row],[COMMENT_BILLING]]</f>
        <v>NULL</v>
      </c>
      <c r="AD504" t="str">
        <f>customer_bikes__3[[#This Row],[ADDRESS]]</f>
        <v>NULL</v>
      </c>
      <c r="AE504" t="str">
        <f>customer_bikes__3[[#This Row],[DISPLAY_GROUP]]</f>
        <v>1generic</v>
      </c>
      <c r="AG504">
        <f>customer_bikes__3[[#This Row],[TYPE]]</f>
        <v>135</v>
      </c>
      <c r="AH504">
        <f>customer_bikes__3[[#This Row],[ID_1]]</f>
        <v>12</v>
      </c>
      <c r="AI504" s="2">
        <f>customer_bikes__3[[#This Row],[HEU_MAJ]]</f>
        <v>44302.422719907408</v>
      </c>
      <c r="AJ504" s="2">
        <f>customer_bikes__3[[#This Row],[HEU_MAJ]]</f>
        <v>44302.422719907408</v>
      </c>
    </row>
    <row r="505" spans="1:36" x14ac:dyDescent="0.25">
      <c r="A505">
        <f>customer_bikes__3[[#This Row],[ID]]</f>
        <v>682</v>
      </c>
      <c r="B505" t="str">
        <f>customer_bikes__3[[#This Row],[FRAME_NUMBER]]</f>
        <v>TBC</v>
      </c>
      <c r="C505" t="str">
        <f>customer_bikes__3[[#This Row],[SIZE]]</f>
        <v>unique</v>
      </c>
      <c r="D505" t="str">
        <f>customer_bikes__3[[#This Row],[COLOR]]</f>
        <v/>
      </c>
      <c r="E505" t="str">
        <f>customer_bikes__3[[#This Row],[CONTRACT_TYPE]]</f>
        <v>order</v>
      </c>
      <c r="F505" t="str">
        <f>customer_bikes__3[[#This Row],[CONTRACT_START]]</f>
        <v>NULL</v>
      </c>
      <c r="G505" t="str">
        <f>customer_bikes__3[[#This Row],[CONTRACT_END]]</f>
        <v>NULL</v>
      </c>
      <c r="H505" t="str">
        <f>customer_bikes__3[[#This Row],[ESTIMATED_DELIVERY_DATE]]</f>
        <v>2021-06-30</v>
      </c>
      <c r="I505" t="str">
        <f>customer_bikes__3[[#This Row],[DELIVERY_DATE]]</f>
        <v>NULL</v>
      </c>
      <c r="J505" t="str">
        <f>customer_bikes__3[[#This Row],[SELLING_DATE]]</f>
        <v>NULL</v>
      </c>
      <c r="K505" t="str">
        <f>customer_bikes__3[[#This Row],[MODEL]]</f>
        <v>Modular Bike Low Step</v>
      </c>
      <c r="L505" t="str">
        <f>customer_bikes__3[[#This Row],[FRAME_REFERENCE]]</f>
        <v>TBC</v>
      </c>
      <c r="M505" t="str">
        <f>customer_bikes__3[[#This Row],[BIKE_KEY_REFERENCE]]</f>
        <v>NULL</v>
      </c>
      <c r="N505" t="str">
        <f>customer_bikes__3[[#This Row],[LOCKER_REFERENCE]]</f>
        <v>TBC</v>
      </c>
      <c r="O505" t="str">
        <f>customer_bikes__3[[#This Row],[PLATE_NUMBER]]</f>
        <v>NULL</v>
      </c>
      <c r="P505" t="str">
        <f>customer_bikes__3[[#This Row],[BILLING_TYPE]]</f>
        <v/>
      </c>
      <c r="Q505" t="str">
        <f>customer_bikes__3[[#This Row],[LEASING_PRICE]]</f>
        <v>0</v>
      </c>
      <c r="R505">
        <f>customer_bikes__3[[#This Row],[SOLD_PRICE]]</f>
        <v>0</v>
      </c>
      <c r="S505" t="str">
        <f>customer_bikes__3[[#This Row],[STATUS]]</f>
        <v>OK</v>
      </c>
      <c r="T505" t="str">
        <f>customer_bikes__3[[#This Row],[INSURANCE]]</f>
        <v>N</v>
      </c>
      <c r="U505">
        <f>customer_bikes__3[[#This Row],[INSURANCE_INDIVIDUAL]]</f>
        <v>0</v>
      </c>
      <c r="V505">
        <f>customer_bikes__3[[#This Row],[INSURANCE_CIVIL_RESPONSIBILITY]]</f>
        <v>0</v>
      </c>
      <c r="W505" t="str">
        <f>customer_bikes__3[[#This Row],[INSURANCE_CIVIL_RESPONSIBILITY_CONTRACT]]</f>
        <v>NULL</v>
      </c>
      <c r="X505">
        <f>customer_bikes__3[[#This Row],[BIKE_PRICE]]</f>
        <v>1320.3</v>
      </c>
      <c r="Y505" t="str">
        <f>customer_bikes__3[[#This Row],[BIKE_BUYING_DATE]]</f>
        <v>2021-04-15</v>
      </c>
      <c r="Z505">
        <f>customer_bikes__3[[#This Row],[BILLING_GROUP]]</f>
        <v>1</v>
      </c>
      <c r="AA505" t="str">
        <f>customer_bikes__3[[#This Row],[GPS_ID]]</f>
        <v/>
      </c>
      <c r="AB505" t="str">
        <f>customer_bikes__3[[#This Row],[LOCALISATION]]</f>
        <v>NULL</v>
      </c>
      <c r="AC505" t="str">
        <f>customer_bikes__3[[#This Row],[COMMENT_BILLING]]</f>
        <v>NULL</v>
      </c>
      <c r="AD505" t="str">
        <f>customer_bikes__3[[#This Row],[ADDRESS]]</f>
        <v>NULL</v>
      </c>
      <c r="AE505" t="str">
        <f>customer_bikes__3[[#This Row],[DISPLAY_GROUP]]</f>
        <v>1generic</v>
      </c>
      <c r="AG505">
        <f>customer_bikes__3[[#This Row],[TYPE]]</f>
        <v>135</v>
      </c>
      <c r="AH505">
        <f>customer_bikes__3[[#This Row],[ID_1]]</f>
        <v>12</v>
      </c>
      <c r="AI505" s="2">
        <f>customer_bikes__3[[#This Row],[HEU_MAJ]]</f>
        <v>44302.423194444447</v>
      </c>
      <c r="AJ505" s="2">
        <f>customer_bikes__3[[#This Row],[HEU_MAJ]]</f>
        <v>44302.423194444447</v>
      </c>
    </row>
    <row r="506" spans="1:36" x14ac:dyDescent="0.25">
      <c r="A506">
        <f>customer_bikes__3[[#This Row],[ID]]</f>
        <v>683</v>
      </c>
      <c r="B506" t="str">
        <f>customer_bikes__3[[#This Row],[FRAME_NUMBER]]</f>
        <v>TBC</v>
      </c>
      <c r="C506" t="str">
        <f>customer_bikes__3[[#This Row],[SIZE]]</f>
        <v>unique</v>
      </c>
      <c r="D506" t="str">
        <f>customer_bikes__3[[#This Row],[COLOR]]</f>
        <v/>
      </c>
      <c r="E506" t="str">
        <f>customer_bikes__3[[#This Row],[CONTRACT_TYPE]]</f>
        <v>order</v>
      </c>
      <c r="F506" t="str">
        <f>customer_bikes__3[[#This Row],[CONTRACT_START]]</f>
        <v>NULL</v>
      </c>
      <c r="G506" t="str">
        <f>customer_bikes__3[[#This Row],[CONTRACT_END]]</f>
        <v>NULL</v>
      </c>
      <c r="H506" t="str">
        <f>customer_bikes__3[[#This Row],[ESTIMATED_DELIVERY_DATE]]</f>
        <v>2021-06-30</v>
      </c>
      <c r="I506" t="str">
        <f>customer_bikes__3[[#This Row],[DELIVERY_DATE]]</f>
        <v>NULL</v>
      </c>
      <c r="J506" t="str">
        <f>customer_bikes__3[[#This Row],[SELLING_DATE]]</f>
        <v>NULL</v>
      </c>
      <c r="K506" t="str">
        <f>customer_bikes__3[[#This Row],[MODEL]]</f>
        <v>Modular Bike Low Step</v>
      </c>
      <c r="L506" t="str">
        <f>customer_bikes__3[[#This Row],[FRAME_REFERENCE]]</f>
        <v>TBC</v>
      </c>
      <c r="M506" t="str">
        <f>customer_bikes__3[[#This Row],[BIKE_KEY_REFERENCE]]</f>
        <v>NULL</v>
      </c>
      <c r="N506" t="str">
        <f>customer_bikes__3[[#This Row],[LOCKER_REFERENCE]]</f>
        <v>TBC</v>
      </c>
      <c r="O506" t="str">
        <f>customer_bikes__3[[#This Row],[PLATE_NUMBER]]</f>
        <v>NULL</v>
      </c>
      <c r="P506" t="str">
        <f>customer_bikes__3[[#This Row],[BILLING_TYPE]]</f>
        <v/>
      </c>
      <c r="Q506" t="str">
        <f>customer_bikes__3[[#This Row],[LEASING_PRICE]]</f>
        <v>0</v>
      </c>
      <c r="R506">
        <f>customer_bikes__3[[#This Row],[SOLD_PRICE]]</f>
        <v>0</v>
      </c>
      <c r="S506" t="str">
        <f>customer_bikes__3[[#This Row],[STATUS]]</f>
        <v>OK</v>
      </c>
      <c r="T506" t="str">
        <f>customer_bikes__3[[#This Row],[INSURANCE]]</f>
        <v>N</v>
      </c>
      <c r="U506">
        <f>customer_bikes__3[[#This Row],[INSURANCE_INDIVIDUAL]]</f>
        <v>0</v>
      </c>
      <c r="V506">
        <f>customer_bikes__3[[#This Row],[INSURANCE_CIVIL_RESPONSIBILITY]]</f>
        <v>0</v>
      </c>
      <c r="W506" t="str">
        <f>customer_bikes__3[[#This Row],[INSURANCE_CIVIL_RESPONSIBILITY_CONTRACT]]</f>
        <v>NULL</v>
      </c>
      <c r="X506">
        <f>customer_bikes__3[[#This Row],[BIKE_PRICE]]</f>
        <v>1320.3</v>
      </c>
      <c r="Y506" t="str">
        <f>customer_bikes__3[[#This Row],[BIKE_BUYING_DATE]]</f>
        <v>2021-04-15</v>
      </c>
      <c r="Z506">
        <f>customer_bikes__3[[#This Row],[BILLING_GROUP]]</f>
        <v>1</v>
      </c>
      <c r="AA506" t="str">
        <f>customer_bikes__3[[#This Row],[GPS_ID]]</f>
        <v/>
      </c>
      <c r="AB506" t="str">
        <f>customer_bikes__3[[#This Row],[LOCALISATION]]</f>
        <v>NULL</v>
      </c>
      <c r="AC506" t="str">
        <f>customer_bikes__3[[#This Row],[COMMENT_BILLING]]</f>
        <v>NULL</v>
      </c>
      <c r="AD506" t="str">
        <f>customer_bikes__3[[#This Row],[ADDRESS]]</f>
        <v>NULL</v>
      </c>
      <c r="AE506" t="str">
        <f>customer_bikes__3[[#This Row],[DISPLAY_GROUP]]</f>
        <v>1generic</v>
      </c>
      <c r="AG506">
        <f>customer_bikes__3[[#This Row],[TYPE]]</f>
        <v>135</v>
      </c>
      <c r="AH506">
        <f>customer_bikes__3[[#This Row],[ID_1]]</f>
        <v>12</v>
      </c>
      <c r="AI506" s="2">
        <f>customer_bikes__3[[#This Row],[HEU_MAJ]]</f>
        <v>44302.423541666663</v>
      </c>
      <c r="AJ506" s="2">
        <f>customer_bikes__3[[#This Row],[HEU_MAJ]]</f>
        <v>44302.423541666663</v>
      </c>
    </row>
    <row r="507" spans="1:36" x14ac:dyDescent="0.25">
      <c r="A507">
        <f>customer_bikes__3[[#This Row],[ID]]</f>
        <v>703</v>
      </c>
      <c r="B507" t="str">
        <f>customer_bikes__3[[#This Row],[FRAME_NUMBER]]</f>
        <v>TBC</v>
      </c>
      <c r="C507" t="str">
        <f>customer_bikes__3[[#This Row],[SIZE]]</f>
        <v>unique</v>
      </c>
      <c r="D507" t="str">
        <f>customer_bikes__3[[#This Row],[COLOR]]</f>
        <v>-</v>
      </c>
      <c r="E507" t="str">
        <f>customer_bikes__3[[#This Row],[CONTRACT_TYPE]]</f>
        <v>stock</v>
      </c>
      <c r="F507" t="str">
        <f>customer_bikes__3[[#This Row],[CONTRACT_START]]</f>
        <v>NULL</v>
      </c>
      <c r="G507" t="str">
        <f>customer_bikes__3[[#This Row],[CONTRACT_END]]</f>
        <v>NULL</v>
      </c>
      <c r="H507" t="str">
        <f>customer_bikes__3[[#This Row],[ESTIMATED_DELIVERY_DATE]]</f>
        <v>2019-07-18</v>
      </c>
      <c r="I507" t="str">
        <f>customer_bikes__3[[#This Row],[DELIVERY_DATE]]</f>
        <v>2019-07-18</v>
      </c>
      <c r="J507" t="str">
        <f>customer_bikes__3[[#This Row],[SELLING_DATE]]</f>
        <v>NULL</v>
      </c>
      <c r="K507" t="str">
        <f>customer_bikes__3[[#This Row],[MODEL]]</f>
        <v>Folding bike 24V</v>
      </c>
      <c r="L507" t="str">
        <f>customer_bikes__3[[#This Row],[FRAME_REFERENCE]]</f>
        <v>TBC</v>
      </c>
      <c r="M507" t="str">
        <f>customer_bikes__3[[#This Row],[BIKE_KEY_REFERENCE]]</f>
        <v/>
      </c>
      <c r="N507" t="str">
        <f>customer_bikes__3[[#This Row],[LOCKER_REFERENCE]]</f>
        <v>TBC</v>
      </c>
      <c r="O507" t="str">
        <f>customer_bikes__3[[#This Row],[PLATE_NUMBER]]</f>
        <v/>
      </c>
      <c r="P507" t="str">
        <f>customer_bikes__3[[#This Row],[BILLING_TYPE]]</f>
        <v>paid</v>
      </c>
      <c r="Q507" t="str">
        <f>customer_bikes__3[[#This Row],[LEASING_PRICE]]</f>
        <v>0</v>
      </c>
      <c r="R507">
        <f>customer_bikes__3[[#This Row],[SOLD_PRICE]]</f>
        <v>0</v>
      </c>
      <c r="S507" t="str">
        <f>customer_bikes__3[[#This Row],[STATUS]]</f>
        <v>OK</v>
      </c>
      <c r="T507" t="str">
        <f>customer_bikes__3[[#This Row],[INSURANCE]]</f>
        <v>N</v>
      </c>
      <c r="U507">
        <f>customer_bikes__3[[#This Row],[INSURANCE_INDIVIDUAL]]</f>
        <v>0</v>
      </c>
      <c r="V507">
        <f>customer_bikes__3[[#This Row],[INSURANCE_CIVIL_RESPONSIBILITY]]</f>
        <v>0</v>
      </c>
      <c r="W507" t="str">
        <f>customer_bikes__3[[#This Row],[INSURANCE_CIVIL_RESPONSIBILITY_CONTRACT]]</f>
        <v>NULL</v>
      </c>
      <c r="X507">
        <f>customer_bikes__3[[#This Row],[BIKE_PRICE]]</f>
        <v>1320</v>
      </c>
      <c r="Y507" t="str">
        <f>customer_bikes__3[[#This Row],[BIKE_BUYING_DATE]]</f>
        <v>2019-07-01</v>
      </c>
      <c r="Z507">
        <f>customer_bikes__3[[#This Row],[BILLING_GROUP]]</f>
        <v>1</v>
      </c>
      <c r="AA507" t="str">
        <f>customer_bikes__3[[#This Row],[GPS_ID]]</f>
        <v/>
      </c>
      <c r="AB507" t="str">
        <f>customer_bikes__3[[#This Row],[LOCALISATION]]</f>
        <v>KAMEO</v>
      </c>
      <c r="AC507" t="str">
        <f>customer_bikes__3[[#This Row],[COMMENT_BILLING]]</f>
        <v>NULL</v>
      </c>
      <c r="AD507" t="str">
        <f>customer_bikes__3[[#This Row],[ADDRESS]]</f>
        <v>NULL</v>
      </c>
      <c r="AE507" t="str">
        <f>customer_bikes__3[[#This Row],[DISPLAY_GROUP]]</f>
        <v>1generic</v>
      </c>
      <c r="AG507">
        <f>customer_bikes__3[[#This Row],[TYPE]]</f>
        <v>635</v>
      </c>
      <c r="AH507">
        <f>customer_bikes__3[[#This Row],[ID_1]]</f>
        <v>12</v>
      </c>
      <c r="AI507" s="2">
        <f>customer_bikes__3[[#This Row],[HEU_MAJ]]</f>
        <v>44487.38113425926</v>
      </c>
      <c r="AJ507" s="2">
        <f>customer_bikes__3[[#This Row],[HEU_MAJ]]</f>
        <v>44487.38113425926</v>
      </c>
    </row>
    <row r="508" spans="1:36" x14ac:dyDescent="0.25">
      <c r="A508">
        <f>customer_bikes__3[[#This Row],[ID]]</f>
        <v>705</v>
      </c>
      <c r="B508" t="str">
        <f>customer_bikes__3[[#This Row],[FRAME_NUMBER]]</f>
        <v>TBC</v>
      </c>
      <c r="C508" t="str">
        <f>customer_bikes__3[[#This Row],[SIZE]]</f>
        <v>unique</v>
      </c>
      <c r="D508" t="str">
        <f>customer_bikes__3[[#This Row],[COLOR]]</f>
        <v>Bone grey</v>
      </c>
      <c r="E508" t="str">
        <f>customer_bikes__3[[#This Row],[CONTRACT_TYPE]]</f>
        <v>stock</v>
      </c>
      <c r="F508" t="str">
        <f>customer_bikes__3[[#This Row],[CONTRACT_START]]</f>
        <v>NULL</v>
      </c>
      <c r="G508" t="str">
        <f>customer_bikes__3[[#This Row],[CONTRACT_END]]</f>
        <v>NULL</v>
      </c>
      <c r="H508" t="str">
        <f>customer_bikes__3[[#This Row],[ESTIMATED_DELIVERY_DATE]]</f>
        <v>2021-11-26</v>
      </c>
      <c r="I508" t="str">
        <f>customer_bikes__3[[#This Row],[DELIVERY_DATE]]</f>
        <v>2021-11-26</v>
      </c>
      <c r="J508" t="str">
        <f>customer_bikes__3[[#This Row],[SELLING_DATE]]</f>
        <v>NULL</v>
      </c>
      <c r="K508" t="str">
        <f>customer_bikes__3[[#This Row],[MODEL]]</f>
        <v>Boost E 10D performance</v>
      </c>
      <c r="L508" t="str">
        <f>customer_bikes__3[[#This Row],[FRAME_REFERENCE]]</f>
        <v>WNBC00550</v>
      </c>
      <c r="M508" t="str">
        <f>customer_bikes__3[[#This Row],[BIKE_KEY_REFERENCE]]</f>
        <v/>
      </c>
      <c r="N508" t="str">
        <f>customer_bikes__3[[#This Row],[LOCKER_REFERENCE]]</f>
        <v>TBC</v>
      </c>
      <c r="O508" t="str">
        <f>customer_bikes__3[[#This Row],[PLATE_NUMBER]]</f>
        <v/>
      </c>
      <c r="P508" t="str">
        <f>customer_bikes__3[[#This Row],[BILLING_TYPE]]</f>
        <v>paid</v>
      </c>
      <c r="Q508" t="str">
        <f>customer_bikes__3[[#This Row],[LEASING_PRICE]]</f>
        <v>0</v>
      </c>
      <c r="R508">
        <f>customer_bikes__3[[#This Row],[SOLD_PRICE]]</f>
        <v>0</v>
      </c>
      <c r="S508" t="str">
        <f>customer_bikes__3[[#This Row],[STATUS]]</f>
        <v>OK</v>
      </c>
      <c r="T508" t="str">
        <f>customer_bikes__3[[#This Row],[INSURANCE]]</f>
        <v>N</v>
      </c>
      <c r="U508">
        <f>customer_bikes__3[[#This Row],[INSURANCE_INDIVIDUAL]]</f>
        <v>0</v>
      </c>
      <c r="V508">
        <f>customer_bikes__3[[#This Row],[INSURANCE_CIVIL_RESPONSIBILITY]]</f>
        <v>0</v>
      </c>
      <c r="W508" t="str">
        <f>customer_bikes__3[[#This Row],[INSURANCE_CIVIL_RESPONSIBILITY_CONTRACT]]</f>
        <v>NULL</v>
      </c>
      <c r="X508">
        <f>customer_bikes__3[[#This Row],[BIKE_PRICE]]</f>
        <v>2478.9899999999998</v>
      </c>
      <c r="Y508" t="str">
        <f>customer_bikes__3[[#This Row],[BIKE_BUYING_DATE]]</f>
        <v>2021-10-01</v>
      </c>
      <c r="Z508">
        <f>customer_bikes__3[[#This Row],[BILLING_GROUP]]</f>
        <v>1</v>
      </c>
      <c r="AA508" t="str">
        <f>customer_bikes__3[[#This Row],[GPS_ID]]</f>
        <v/>
      </c>
      <c r="AB508" t="str">
        <f>customer_bikes__3[[#This Row],[LOCALISATION]]</f>
        <v>KAMEO</v>
      </c>
      <c r="AC508" t="str">
        <f>customer_bikes__3[[#This Row],[COMMENT_BILLING]]</f>
        <v>NULL</v>
      </c>
      <c r="AD508" t="str">
        <f>customer_bikes__3[[#This Row],[ADDRESS]]</f>
        <v>NULL</v>
      </c>
      <c r="AE508" t="str">
        <f>customer_bikes__3[[#This Row],[DISPLAY_GROUP]]</f>
        <v>1generic</v>
      </c>
      <c r="AG508">
        <f>customer_bikes__3[[#This Row],[TYPE]]</f>
        <v>221</v>
      </c>
      <c r="AH508">
        <f>customer_bikes__3[[#This Row],[ID_1]]</f>
        <v>12</v>
      </c>
      <c r="AI508" s="2">
        <f>customer_bikes__3[[#This Row],[HEU_MAJ]]</f>
        <v>44534.651655092595</v>
      </c>
      <c r="AJ508" s="2">
        <f>customer_bikes__3[[#This Row],[HEU_MAJ]]</f>
        <v>44534.651655092595</v>
      </c>
    </row>
    <row r="509" spans="1:36" x14ac:dyDescent="0.25">
      <c r="A509">
        <f>customer_bikes__3[[#This Row],[ID]]</f>
        <v>707</v>
      </c>
      <c r="B509" t="str">
        <f>customer_bikes__3[[#This Row],[FRAME_NUMBER]]</f>
        <v>TBC</v>
      </c>
      <c r="C509" t="str">
        <f>customer_bikes__3[[#This Row],[SIZE]]</f>
        <v>unique</v>
      </c>
      <c r="D509" t="str">
        <f>customer_bikes__3[[#This Row],[COLOR]]</f>
        <v>Anthracite gray</v>
      </c>
      <c r="E509" t="str">
        <f>customer_bikes__3[[#This Row],[CONTRACT_TYPE]]</f>
        <v>stock</v>
      </c>
      <c r="F509" t="str">
        <f>customer_bikes__3[[#This Row],[CONTRACT_START]]</f>
        <v>NULL</v>
      </c>
      <c r="G509" t="str">
        <f>customer_bikes__3[[#This Row],[CONTRACT_END]]</f>
        <v>NULL</v>
      </c>
      <c r="H509" t="str">
        <f>customer_bikes__3[[#This Row],[ESTIMATED_DELIVERY_DATE]]</f>
        <v>2021-11-26</v>
      </c>
      <c r="I509" t="str">
        <f>customer_bikes__3[[#This Row],[DELIVERY_DATE]]</f>
        <v>2021-11-26</v>
      </c>
      <c r="J509" t="str">
        <f>customer_bikes__3[[#This Row],[SELLING_DATE]]</f>
        <v>NULL</v>
      </c>
      <c r="K509" t="str">
        <f>customer_bikes__3[[#This Row],[MODEL]]</f>
        <v>Boost E 10D performance</v>
      </c>
      <c r="L509" t="str">
        <f>customer_bikes__3[[#This Row],[FRAME_REFERENCE]]</f>
        <v>WNBC00545</v>
      </c>
      <c r="M509" t="str">
        <f>customer_bikes__3[[#This Row],[BIKE_KEY_REFERENCE]]</f>
        <v/>
      </c>
      <c r="N509" t="str">
        <f>customer_bikes__3[[#This Row],[LOCKER_REFERENCE]]</f>
        <v>TBC</v>
      </c>
      <c r="O509" t="str">
        <f>customer_bikes__3[[#This Row],[PLATE_NUMBER]]</f>
        <v/>
      </c>
      <c r="P509" t="str">
        <f>customer_bikes__3[[#This Row],[BILLING_TYPE]]</f>
        <v>paid</v>
      </c>
      <c r="Q509" t="str">
        <f>customer_bikes__3[[#This Row],[LEASING_PRICE]]</f>
        <v>0</v>
      </c>
      <c r="R509">
        <f>customer_bikes__3[[#This Row],[SOLD_PRICE]]</f>
        <v>0</v>
      </c>
      <c r="S509" t="str">
        <f>customer_bikes__3[[#This Row],[STATUS]]</f>
        <v>OK</v>
      </c>
      <c r="T509" t="str">
        <f>customer_bikes__3[[#This Row],[INSURANCE]]</f>
        <v>N</v>
      </c>
      <c r="U509">
        <f>customer_bikes__3[[#This Row],[INSURANCE_INDIVIDUAL]]</f>
        <v>0</v>
      </c>
      <c r="V509">
        <f>customer_bikes__3[[#This Row],[INSURANCE_CIVIL_RESPONSIBILITY]]</f>
        <v>0</v>
      </c>
      <c r="W509" t="str">
        <f>customer_bikes__3[[#This Row],[INSURANCE_CIVIL_RESPONSIBILITY_CONTRACT]]</f>
        <v>NULL</v>
      </c>
      <c r="X509">
        <f>customer_bikes__3[[#This Row],[BIKE_PRICE]]</f>
        <v>2478.9899999999998</v>
      </c>
      <c r="Y509" t="str">
        <f>customer_bikes__3[[#This Row],[BIKE_BUYING_DATE]]</f>
        <v>2021-10-01</v>
      </c>
      <c r="Z509">
        <f>customer_bikes__3[[#This Row],[BILLING_GROUP]]</f>
        <v>1</v>
      </c>
      <c r="AA509" t="str">
        <f>customer_bikes__3[[#This Row],[GPS_ID]]</f>
        <v/>
      </c>
      <c r="AB509" t="str">
        <f>customer_bikes__3[[#This Row],[LOCALISATION]]</f>
        <v>KAMEO</v>
      </c>
      <c r="AC509" t="str">
        <f>customer_bikes__3[[#This Row],[COMMENT_BILLING]]</f>
        <v>NULL</v>
      </c>
      <c r="AD509" t="str">
        <f>customer_bikes__3[[#This Row],[ADDRESS]]</f>
        <v>NULL</v>
      </c>
      <c r="AE509" t="str">
        <f>customer_bikes__3[[#This Row],[DISPLAY_GROUP]]</f>
        <v>1generic</v>
      </c>
      <c r="AG509">
        <f>customer_bikes__3[[#This Row],[TYPE]]</f>
        <v>221</v>
      </c>
      <c r="AH509">
        <f>customer_bikes__3[[#This Row],[ID_1]]</f>
        <v>12</v>
      </c>
      <c r="AI509" s="2">
        <f>customer_bikes__3[[#This Row],[HEU_MAJ]]</f>
        <v>44534.653622685182</v>
      </c>
      <c r="AJ509" s="2">
        <f>customer_bikes__3[[#This Row],[HEU_MAJ]]</f>
        <v>44534.653622685182</v>
      </c>
    </row>
    <row r="510" spans="1:36" x14ac:dyDescent="0.25">
      <c r="A510">
        <f>customer_bikes__3[[#This Row],[ID]]</f>
        <v>708</v>
      </c>
      <c r="B510" t="str">
        <f>customer_bikes__3[[#This Row],[FRAME_NUMBER]]</f>
        <v>TBC</v>
      </c>
      <c r="C510" t="str">
        <f>customer_bikes__3[[#This Row],[SIZE]]</f>
        <v>unique</v>
      </c>
      <c r="D510" t="str">
        <f>customer_bikes__3[[#This Row],[COLOR]]</f>
        <v>Noir</v>
      </c>
      <c r="E510" t="str">
        <f>customer_bikes__3[[#This Row],[CONTRACT_TYPE]]</f>
        <v>stock</v>
      </c>
      <c r="F510" t="str">
        <f>customer_bikes__3[[#This Row],[CONTRACT_START]]</f>
        <v>NULL</v>
      </c>
      <c r="G510" t="str">
        <f>customer_bikes__3[[#This Row],[CONTRACT_END]]</f>
        <v>NULL</v>
      </c>
      <c r="H510" t="str">
        <f>customer_bikes__3[[#This Row],[ESTIMATED_DELIVERY_DATE]]</f>
        <v>2022-02-01</v>
      </c>
      <c r="I510" t="str">
        <f>customer_bikes__3[[#This Row],[DELIVERY_DATE]]</f>
        <v>2022-02-14</v>
      </c>
      <c r="J510" t="str">
        <f>customer_bikes__3[[#This Row],[SELLING_DATE]]</f>
        <v>NULL</v>
      </c>
      <c r="K510" t="str">
        <f>customer_bikes__3[[#This Row],[MODEL]]</f>
        <v>Alpster Eshift</v>
      </c>
      <c r="L510" t="str">
        <f>customer_bikes__3[[#This Row],[FRAME_REFERENCE]]</f>
        <v>G211215</v>
      </c>
      <c r="M510" t="str">
        <f>customer_bikes__3[[#This Row],[BIKE_KEY_REFERENCE]]</f>
        <v>562154</v>
      </c>
      <c r="N510" t="str">
        <f>customer_bikes__3[[#This Row],[LOCKER_REFERENCE]]</f>
        <v>361561</v>
      </c>
      <c r="O510" t="str">
        <f>customer_bikes__3[[#This Row],[PLATE_NUMBER]]</f>
        <v/>
      </c>
      <c r="P510" t="str">
        <f>customer_bikes__3[[#This Row],[BILLING_TYPE]]</f>
        <v>paid</v>
      </c>
      <c r="Q510" t="str">
        <f>customer_bikes__3[[#This Row],[LEASING_PRICE]]</f>
        <v>0</v>
      </c>
      <c r="R510">
        <f>customer_bikes__3[[#This Row],[SOLD_PRICE]]</f>
        <v>0</v>
      </c>
      <c r="S510" t="str">
        <f>customer_bikes__3[[#This Row],[STATUS]]</f>
        <v>OK</v>
      </c>
      <c r="T510" t="str">
        <f>customer_bikes__3[[#This Row],[INSURANCE]]</f>
        <v>N</v>
      </c>
      <c r="U510">
        <f>customer_bikes__3[[#This Row],[INSURANCE_INDIVIDUAL]]</f>
        <v>0</v>
      </c>
      <c r="V510">
        <f>customer_bikes__3[[#This Row],[INSURANCE_CIVIL_RESPONSIBILITY]]</f>
        <v>0</v>
      </c>
      <c r="W510" t="str">
        <f>customer_bikes__3[[#This Row],[INSURANCE_CIVIL_RESPONSIBILITY_CONTRACT]]</f>
        <v>NULL</v>
      </c>
      <c r="X510">
        <f>customer_bikes__3[[#This Row],[BIKE_PRICE]]</f>
        <v>3500</v>
      </c>
      <c r="Y510" t="str">
        <f>customer_bikes__3[[#This Row],[BIKE_BUYING_DATE]]</f>
        <v>2021-12-17</v>
      </c>
      <c r="Z510">
        <f>customer_bikes__3[[#This Row],[BILLING_GROUP]]</f>
        <v>1</v>
      </c>
      <c r="AA510" t="str">
        <f>customer_bikes__3[[#This Row],[GPS_ID]]</f>
        <v/>
      </c>
      <c r="AB510" t="str">
        <f>customer_bikes__3[[#This Row],[LOCALISATION]]</f>
        <v>KAMEO</v>
      </c>
      <c r="AC510" t="str">
        <f>customer_bikes__3[[#This Row],[COMMENT_BILLING]]</f>
        <v>NULL</v>
      </c>
      <c r="AD510" t="str">
        <f>customer_bikes__3[[#This Row],[ADDRESS]]</f>
        <v>NULL</v>
      </c>
      <c r="AE510" t="str">
        <f>customer_bikes__3[[#This Row],[DISPLAY_GROUP]]</f>
        <v>1generic</v>
      </c>
      <c r="AG510">
        <f>customer_bikes__3[[#This Row],[TYPE]]</f>
        <v>637</v>
      </c>
      <c r="AH510">
        <f>customer_bikes__3[[#This Row],[ID_1]]</f>
        <v>12</v>
      </c>
      <c r="AI510" s="2">
        <f>customer_bikes__3[[#This Row],[HEU_MAJ]]</f>
        <v>44606.486134259256</v>
      </c>
      <c r="AJ510" s="2">
        <f>customer_bikes__3[[#This Row],[HEU_MAJ]]</f>
        <v>44606.486134259256</v>
      </c>
    </row>
    <row r="511" spans="1:36" x14ac:dyDescent="0.25">
      <c r="A511">
        <f>customer_bikes__3[[#This Row],[ID]]</f>
        <v>710</v>
      </c>
      <c r="B511" t="str">
        <f>customer_bikes__3[[#This Row],[FRAME_NUMBER]]</f>
        <v>TBC</v>
      </c>
      <c r="C511" t="str">
        <f>customer_bikes__3[[#This Row],[SIZE]]</f>
        <v>unique</v>
      </c>
      <c r="D511" t="str">
        <f>customer_bikes__3[[#This Row],[COLOR]]</f>
        <v>Bleu</v>
      </c>
      <c r="E511" t="str">
        <f>customer_bikes__3[[#This Row],[CONTRACT_TYPE]]</f>
        <v>order</v>
      </c>
      <c r="F511" t="str">
        <f>customer_bikes__3[[#This Row],[CONTRACT_START]]</f>
        <v>NULL</v>
      </c>
      <c r="G511" t="str">
        <f>customer_bikes__3[[#This Row],[CONTRACT_END]]</f>
        <v>NULL</v>
      </c>
      <c r="H511" t="str">
        <f>customer_bikes__3[[#This Row],[ESTIMATED_DELIVERY_DATE]]</f>
        <v>2022-02-07</v>
      </c>
      <c r="I511" t="str">
        <f>customer_bikes__3[[#This Row],[DELIVERY_DATE]]</f>
        <v>NULL</v>
      </c>
      <c r="J511" t="str">
        <f>customer_bikes__3[[#This Row],[SELLING_DATE]]</f>
        <v>NULL</v>
      </c>
      <c r="K511" t="str">
        <f>customer_bikes__3[[#This Row],[MODEL]]</f>
        <v>Mutli</v>
      </c>
      <c r="L511" t="str">
        <f>customer_bikes__3[[#This Row],[FRAME_REFERENCE]]</f>
        <v>TBC</v>
      </c>
      <c r="M511" t="str">
        <f>customer_bikes__3[[#This Row],[BIKE_KEY_REFERENCE]]</f>
        <v>NULL</v>
      </c>
      <c r="N511" t="str">
        <f>customer_bikes__3[[#This Row],[LOCKER_REFERENCE]]</f>
        <v>TBC</v>
      </c>
      <c r="O511" t="str">
        <f>customer_bikes__3[[#This Row],[PLATE_NUMBER]]</f>
        <v>NULL</v>
      </c>
      <c r="P511" t="str">
        <f>customer_bikes__3[[#This Row],[BILLING_TYPE]]</f>
        <v/>
      </c>
      <c r="Q511" t="str">
        <f>customer_bikes__3[[#This Row],[LEASING_PRICE]]</f>
        <v>0</v>
      </c>
      <c r="R511">
        <f>customer_bikes__3[[#This Row],[SOLD_PRICE]]</f>
        <v>0</v>
      </c>
      <c r="S511" t="str">
        <f>customer_bikes__3[[#This Row],[STATUS]]</f>
        <v>OK</v>
      </c>
      <c r="T511" t="str">
        <f>customer_bikes__3[[#This Row],[INSURANCE]]</f>
        <v>N</v>
      </c>
      <c r="U511">
        <f>customer_bikes__3[[#This Row],[INSURANCE_INDIVIDUAL]]</f>
        <v>0</v>
      </c>
      <c r="V511">
        <f>customer_bikes__3[[#This Row],[INSURANCE_CIVIL_RESPONSIBILITY]]</f>
        <v>0</v>
      </c>
      <c r="W511" t="str">
        <f>customer_bikes__3[[#This Row],[INSURANCE_CIVIL_RESPONSIBILITY_CONTRACT]]</f>
        <v>NULL</v>
      </c>
      <c r="X511">
        <f>customer_bikes__3[[#This Row],[BIKE_PRICE]]</f>
        <v>2600</v>
      </c>
      <c r="Y511" t="str">
        <f>customer_bikes__3[[#This Row],[BIKE_BUYING_DATE]]</f>
        <v>2022-01-07</v>
      </c>
      <c r="Z511">
        <f>customer_bikes__3[[#This Row],[BILLING_GROUP]]</f>
        <v>1</v>
      </c>
      <c r="AA511" t="str">
        <f>customer_bikes__3[[#This Row],[GPS_ID]]</f>
        <v/>
      </c>
      <c r="AB511" t="str">
        <f>customer_bikes__3[[#This Row],[LOCALISATION]]</f>
        <v>NULL</v>
      </c>
      <c r="AC511" t="str">
        <f>customer_bikes__3[[#This Row],[COMMENT_BILLING]]</f>
        <v>NULL</v>
      </c>
      <c r="AD511" t="str">
        <f>customer_bikes__3[[#This Row],[ADDRESS]]</f>
        <v>NULL</v>
      </c>
      <c r="AE511" t="str">
        <f>customer_bikes__3[[#This Row],[DISPLAY_GROUP]]</f>
        <v>1generic</v>
      </c>
      <c r="AG511">
        <f>customer_bikes__3[[#This Row],[TYPE]]</f>
        <v>640</v>
      </c>
      <c r="AH511">
        <f>customer_bikes__3[[#This Row],[ID_1]]</f>
        <v>673</v>
      </c>
      <c r="AI511" s="2">
        <f>customer_bikes__3[[#This Row],[HEU_MAJ]]</f>
        <v>44578.734895833331</v>
      </c>
      <c r="AJ511" s="2">
        <f>customer_bikes__3[[#This Row],[HEU_MAJ]]</f>
        <v>44578.734895833331</v>
      </c>
    </row>
    <row r="512" spans="1:36" x14ac:dyDescent="0.25">
      <c r="A512">
        <f>customer_bikes__3[[#This Row],[ID]]</f>
        <v>711</v>
      </c>
      <c r="B512" t="str">
        <f>customer_bikes__3[[#This Row],[FRAME_NUMBER]]</f>
        <v>TBC</v>
      </c>
      <c r="C512" t="str">
        <f>customer_bikes__3[[#This Row],[SIZE]]</f>
        <v>unique</v>
      </c>
      <c r="D512" t="str">
        <f>customer_bikes__3[[#This Row],[COLOR]]</f>
        <v/>
      </c>
      <c r="E512" t="str">
        <f>customer_bikes__3[[#This Row],[CONTRACT_TYPE]]</f>
        <v>stock</v>
      </c>
      <c r="F512" t="str">
        <f>customer_bikes__3[[#This Row],[CONTRACT_START]]</f>
        <v>NULL</v>
      </c>
      <c r="G512" t="str">
        <f>customer_bikes__3[[#This Row],[CONTRACT_END]]</f>
        <v>NULL</v>
      </c>
      <c r="H512" t="str">
        <f>customer_bikes__3[[#This Row],[ESTIMATED_DELIVERY_DATE]]</f>
        <v>2022-01-29</v>
      </c>
      <c r="I512" t="str">
        <f>customer_bikes__3[[#This Row],[DELIVERY_DATE]]</f>
        <v>2022-01-21</v>
      </c>
      <c r="J512" t="str">
        <f>customer_bikes__3[[#This Row],[SELLING_DATE]]</f>
        <v>NULL</v>
      </c>
      <c r="K512" t="str">
        <f>customer_bikes__3[[#This Row],[MODEL]]</f>
        <v>Booster ES</v>
      </c>
      <c r="L512" t="str">
        <f>customer_bikes__3[[#This Row],[FRAME_REFERENCE]]</f>
        <v>TBC</v>
      </c>
      <c r="M512" t="str">
        <f>customer_bikes__3[[#This Row],[BIKE_KEY_REFERENCE]]</f>
        <v/>
      </c>
      <c r="N512" t="str">
        <f>customer_bikes__3[[#This Row],[LOCKER_REFERENCE]]</f>
        <v>TBC</v>
      </c>
      <c r="O512" t="str">
        <f>customer_bikes__3[[#This Row],[PLATE_NUMBER]]</f>
        <v/>
      </c>
      <c r="P512" t="str">
        <f>customer_bikes__3[[#This Row],[BILLING_TYPE]]</f>
        <v>paid</v>
      </c>
      <c r="Q512" t="str">
        <f>customer_bikes__3[[#This Row],[LEASING_PRICE]]</f>
        <v>0</v>
      </c>
      <c r="R512">
        <f>customer_bikes__3[[#This Row],[SOLD_PRICE]]</f>
        <v>0</v>
      </c>
      <c r="S512" t="str">
        <f>customer_bikes__3[[#This Row],[STATUS]]</f>
        <v>OK</v>
      </c>
      <c r="T512" t="str">
        <f>customer_bikes__3[[#This Row],[INSURANCE]]</f>
        <v>N</v>
      </c>
      <c r="U512">
        <f>customer_bikes__3[[#This Row],[INSURANCE_INDIVIDUAL]]</f>
        <v>0</v>
      </c>
      <c r="V512">
        <f>customer_bikes__3[[#This Row],[INSURANCE_CIVIL_RESPONSIBILITY]]</f>
        <v>0</v>
      </c>
      <c r="W512" t="str">
        <f>customer_bikes__3[[#This Row],[INSURANCE_CIVIL_RESPONSIBILITY_CONTRACT]]</f>
        <v>NULL</v>
      </c>
      <c r="X512">
        <f>customer_bikes__3[[#This Row],[BIKE_PRICE]]</f>
        <v>493.02</v>
      </c>
      <c r="Y512" t="str">
        <f>customer_bikes__3[[#This Row],[BIKE_BUYING_DATE]]</f>
        <v>2022-01-14</v>
      </c>
      <c r="Z512">
        <f>customer_bikes__3[[#This Row],[BILLING_GROUP]]</f>
        <v>1</v>
      </c>
      <c r="AA512" t="str">
        <f>customer_bikes__3[[#This Row],[GPS_ID]]</f>
        <v/>
      </c>
      <c r="AB512" t="str">
        <f>customer_bikes__3[[#This Row],[LOCALISATION]]</f>
        <v>KAMEO</v>
      </c>
      <c r="AC512" t="str">
        <f>customer_bikes__3[[#This Row],[COMMENT_BILLING]]</f>
        <v>NULL</v>
      </c>
      <c r="AD512" t="str">
        <f>customer_bikes__3[[#This Row],[ADDRESS]]</f>
        <v>NULL</v>
      </c>
      <c r="AE512" t="str">
        <f>customer_bikes__3[[#This Row],[DISPLAY_GROUP]]</f>
        <v>1generic</v>
      </c>
      <c r="AG512">
        <f>customer_bikes__3[[#This Row],[TYPE]]</f>
        <v>638</v>
      </c>
      <c r="AH512">
        <f>customer_bikes__3[[#This Row],[ID_1]]</f>
        <v>12</v>
      </c>
      <c r="AI512" s="2">
        <f>customer_bikes__3[[#This Row],[HEU_MAJ]]</f>
        <v>44586.666296296295</v>
      </c>
      <c r="AJ512" s="2">
        <f>customer_bikes__3[[#This Row],[HEU_MAJ]]</f>
        <v>44586.666296296295</v>
      </c>
    </row>
    <row r="513" spans="1:36" x14ac:dyDescent="0.25">
      <c r="A513">
        <f>customer_bikes__3[[#This Row],[ID]]</f>
        <v>712</v>
      </c>
      <c r="B513" t="str">
        <f>customer_bikes__3[[#This Row],[FRAME_NUMBER]]</f>
        <v>TBC</v>
      </c>
      <c r="C513" t="str">
        <f>customer_bikes__3[[#This Row],[SIZE]]</f>
        <v>unique</v>
      </c>
      <c r="D513" t="str">
        <f>customer_bikes__3[[#This Row],[COLOR]]</f>
        <v/>
      </c>
      <c r="E513" t="str">
        <f>customer_bikes__3[[#This Row],[CONTRACT_TYPE]]</f>
        <v>stock</v>
      </c>
      <c r="F513" t="str">
        <f>customer_bikes__3[[#This Row],[CONTRACT_START]]</f>
        <v>NULL</v>
      </c>
      <c r="G513" t="str">
        <f>customer_bikes__3[[#This Row],[CONTRACT_END]]</f>
        <v>NULL</v>
      </c>
      <c r="H513" t="str">
        <f>customer_bikes__3[[#This Row],[ESTIMATED_DELIVERY_DATE]]</f>
        <v>2022-01-29</v>
      </c>
      <c r="I513" t="str">
        <f>customer_bikes__3[[#This Row],[DELIVERY_DATE]]</f>
        <v>2022-01-21</v>
      </c>
      <c r="J513" t="str">
        <f>customer_bikes__3[[#This Row],[SELLING_DATE]]</f>
        <v>NULL</v>
      </c>
      <c r="K513" t="str">
        <f>customer_bikes__3[[#This Row],[MODEL]]</f>
        <v>Booster GT SL</v>
      </c>
      <c r="L513" t="str">
        <f>customer_bikes__3[[#This Row],[FRAME_REFERENCE]]</f>
        <v>TBC</v>
      </c>
      <c r="M513" t="str">
        <f>customer_bikes__3[[#This Row],[BIKE_KEY_REFERENCE]]</f>
        <v/>
      </c>
      <c r="N513" t="str">
        <f>customer_bikes__3[[#This Row],[LOCKER_REFERENCE]]</f>
        <v>TBC</v>
      </c>
      <c r="O513" t="str">
        <f>customer_bikes__3[[#This Row],[PLATE_NUMBER]]</f>
        <v/>
      </c>
      <c r="P513" t="str">
        <f>customer_bikes__3[[#This Row],[BILLING_TYPE]]</f>
        <v>paid</v>
      </c>
      <c r="Q513" t="str">
        <f>customer_bikes__3[[#This Row],[LEASING_PRICE]]</f>
        <v>0</v>
      </c>
      <c r="R513">
        <f>customer_bikes__3[[#This Row],[SOLD_PRICE]]</f>
        <v>0</v>
      </c>
      <c r="S513" t="str">
        <f>customer_bikes__3[[#This Row],[STATUS]]</f>
        <v>OK</v>
      </c>
      <c r="T513" t="str">
        <f>customer_bikes__3[[#This Row],[INSURANCE]]</f>
        <v>N</v>
      </c>
      <c r="U513">
        <f>customer_bikes__3[[#This Row],[INSURANCE_INDIVIDUAL]]</f>
        <v>0</v>
      </c>
      <c r="V513">
        <f>customer_bikes__3[[#This Row],[INSURANCE_CIVIL_RESPONSIBILITY]]</f>
        <v>0</v>
      </c>
      <c r="W513" t="str">
        <f>customer_bikes__3[[#This Row],[INSURANCE_CIVIL_RESPONSIBILITY_CONTRACT]]</f>
        <v>NULL</v>
      </c>
      <c r="X513">
        <f>customer_bikes__3[[#This Row],[BIKE_PRICE]]</f>
        <v>629.89</v>
      </c>
      <c r="Y513" t="str">
        <f>customer_bikes__3[[#This Row],[BIKE_BUYING_DATE]]</f>
        <v>2022-01-14</v>
      </c>
      <c r="Z513">
        <f>customer_bikes__3[[#This Row],[BILLING_GROUP]]</f>
        <v>1</v>
      </c>
      <c r="AA513" t="str">
        <f>customer_bikes__3[[#This Row],[GPS_ID]]</f>
        <v/>
      </c>
      <c r="AB513" t="str">
        <f>customer_bikes__3[[#This Row],[LOCALISATION]]</f>
        <v>KAMEO</v>
      </c>
      <c r="AC513" t="str">
        <f>customer_bikes__3[[#This Row],[COMMENT_BILLING]]</f>
        <v>NULL</v>
      </c>
      <c r="AD513" t="str">
        <f>customer_bikes__3[[#This Row],[ADDRESS]]</f>
        <v>NULL</v>
      </c>
      <c r="AE513" t="str">
        <f>customer_bikes__3[[#This Row],[DISPLAY_GROUP]]</f>
        <v>1generic</v>
      </c>
      <c r="AG513">
        <f>customer_bikes__3[[#This Row],[TYPE]]</f>
        <v>639</v>
      </c>
      <c r="AH513">
        <f>customer_bikes__3[[#This Row],[ID_1]]</f>
        <v>12</v>
      </c>
      <c r="AI513" s="2">
        <f>customer_bikes__3[[#This Row],[HEU_MAJ]]</f>
        <v>44586.665983796294</v>
      </c>
      <c r="AJ513" s="2">
        <f>customer_bikes__3[[#This Row],[HEU_MAJ]]</f>
        <v>44586.665983796294</v>
      </c>
    </row>
    <row r="514" spans="1:36" x14ac:dyDescent="0.25">
      <c r="A514">
        <f>customer_bikes__3[[#This Row],[ID]]</f>
        <v>713</v>
      </c>
      <c r="B514" t="str">
        <f>customer_bikes__3[[#This Row],[FRAME_NUMBER]]</f>
        <v>TBC</v>
      </c>
      <c r="C514" t="str">
        <f>customer_bikes__3[[#This Row],[SIZE]]</f>
        <v>M</v>
      </c>
      <c r="D514" t="str">
        <f>customer_bikes__3[[#This Row],[COLOR]]</f>
        <v>Bleu</v>
      </c>
      <c r="E514" t="str">
        <f>customer_bikes__3[[#This Row],[CONTRACT_TYPE]]</f>
        <v>test</v>
      </c>
      <c r="F514" t="str">
        <f>customer_bikes__3[[#This Row],[CONTRACT_START]]</f>
        <v>2022-02-09</v>
      </c>
      <c r="G514" t="str">
        <f>customer_bikes__3[[#This Row],[CONTRACT_END]]</f>
        <v>2025-02-09</v>
      </c>
      <c r="H514" t="str">
        <f>customer_bikes__3[[#This Row],[ESTIMATED_DELIVERY_DATE]]</f>
        <v>2022-02-09</v>
      </c>
      <c r="I514" t="str">
        <f>customer_bikes__3[[#This Row],[DELIVERY_DATE]]</f>
        <v>NULL</v>
      </c>
      <c r="J514" t="str">
        <f>customer_bikes__3[[#This Row],[SELLING_DATE]]</f>
        <v>NULL</v>
      </c>
      <c r="K514" t="str">
        <f>customer_bikes__3[[#This Row],[MODEL]]</f>
        <v>eTouring - 1</v>
      </c>
      <c r="L514" t="str">
        <f>customer_bikes__3[[#This Row],[FRAME_REFERENCE]]</f>
        <v>TBC</v>
      </c>
      <c r="M514" t="str">
        <f>customer_bikes__3[[#This Row],[BIKE_KEY_REFERENCE]]</f>
        <v>NULL</v>
      </c>
      <c r="N514" t="str">
        <f>customer_bikes__3[[#This Row],[LOCKER_REFERENCE]]</f>
        <v>TBC</v>
      </c>
      <c r="O514" t="str">
        <f>customer_bikes__3[[#This Row],[PLATE_NUMBER]]</f>
        <v>NULL</v>
      </c>
      <c r="P514" t="str">
        <f>customer_bikes__3[[#This Row],[BILLING_TYPE]]</f>
        <v/>
      </c>
      <c r="Q514" t="str">
        <f>customer_bikes__3[[#This Row],[LEASING_PRICE]]</f>
        <v>0</v>
      </c>
      <c r="R514">
        <f>customer_bikes__3[[#This Row],[SOLD_PRICE]]</f>
        <v>0</v>
      </c>
      <c r="S514" t="str">
        <f>customer_bikes__3[[#This Row],[STATUS]]</f>
        <v>OK</v>
      </c>
      <c r="T514" t="str">
        <f>customer_bikes__3[[#This Row],[INSURANCE]]</f>
        <v>N</v>
      </c>
      <c r="U514">
        <f>customer_bikes__3[[#This Row],[INSURANCE_INDIVIDUAL]]</f>
        <v>0</v>
      </c>
      <c r="V514">
        <f>customer_bikes__3[[#This Row],[INSURANCE_CIVIL_RESPONSIBILITY]]</f>
        <v>0</v>
      </c>
      <c r="W514" t="str">
        <f>customer_bikes__3[[#This Row],[INSURANCE_CIVIL_RESPONSIBILITY_CONTRACT]]</f>
        <v>NULL</v>
      </c>
      <c r="X514">
        <f>customer_bikes__3[[#This Row],[BIKE_PRICE]]</f>
        <v>1574.4</v>
      </c>
      <c r="Y514" t="str">
        <f>customer_bikes__3[[#This Row],[BIKE_BUYING_DATE]]</f>
        <v>2022-02-09</v>
      </c>
      <c r="Z514">
        <f>customer_bikes__3[[#This Row],[BILLING_GROUP]]</f>
        <v>1</v>
      </c>
      <c r="AA514" t="str">
        <f>customer_bikes__3[[#This Row],[GPS_ID]]</f>
        <v/>
      </c>
      <c r="AB514" t="str">
        <f>customer_bikes__3[[#This Row],[LOCALISATION]]</f>
        <v>NULL</v>
      </c>
      <c r="AC514" t="str">
        <f>customer_bikes__3[[#This Row],[COMMENT_BILLING]]</f>
        <v>NULL</v>
      </c>
      <c r="AD514" t="str">
        <f>customer_bikes__3[[#This Row],[ADDRESS]]</f>
        <v>NULL</v>
      </c>
      <c r="AE514" t="str">
        <f>customer_bikes__3[[#This Row],[DISPLAY_GROUP]]</f>
        <v>1generic</v>
      </c>
      <c r="AG514">
        <f>customer_bikes__3[[#This Row],[TYPE]]</f>
        <v>550</v>
      </c>
      <c r="AH514">
        <f>customer_bikes__3[[#This Row],[ID_1]]</f>
        <v>790</v>
      </c>
      <c r="AI514" s="2">
        <f>customer_bikes__3[[#This Row],[HEU_MAJ]]</f>
        <v>44601.626759259256</v>
      </c>
      <c r="AJ514" s="2">
        <f>customer_bikes__3[[#This Row],[HEU_MAJ]]</f>
        <v>44601.626759259256</v>
      </c>
    </row>
    <row r="515" spans="1:36" x14ac:dyDescent="0.25">
      <c r="A515">
        <f>customer_bikes__3[[#This Row],[ID]]</f>
        <v>714</v>
      </c>
      <c r="B515" t="str">
        <f>customer_bikes__3[[#This Row],[FRAME_NUMBER]]</f>
        <v>TBC</v>
      </c>
      <c r="C515" t="str">
        <f>customer_bikes__3[[#This Row],[SIZE]]</f>
        <v>M</v>
      </c>
      <c r="D515" t="str">
        <f>customer_bikes__3[[#This Row],[COLOR]]</f>
        <v>Bleu</v>
      </c>
      <c r="E515" t="str">
        <f>customer_bikes__3[[#This Row],[CONTRACT_TYPE]]</f>
        <v>test</v>
      </c>
      <c r="F515" t="str">
        <f>customer_bikes__3[[#This Row],[CONTRACT_START]]</f>
        <v>2022-02-09</v>
      </c>
      <c r="G515" t="str">
        <f>customer_bikes__3[[#This Row],[CONTRACT_END]]</f>
        <v>2025-02-09</v>
      </c>
      <c r="H515" t="str">
        <f>customer_bikes__3[[#This Row],[ESTIMATED_DELIVERY_DATE]]</f>
        <v>2022-02-09</v>
      </c>
      <c r="I515" t="str">
        <f>customer_bikes__3[[#This Row],[DELIVERY_DATE]]</f>
        <v>NULL</v>
      </c>
      <c r="J515" t="str">
        <f>customer_bikes__3[[#This Row],[SELLING_DATE]]</f>
        <v>NULL</v>
      </c>
      <c r="K515" t="str">
        <f>customer_bikes__3[[#This Row],[MODEL]]</f>
        <v>eTouring - 2</v>
      </c>
      <c r="L515" t="str">
        <f>customer_bikes__3[[#This Row],[FRAME_REFERENCE]]</f>
        <v>TBC</v>
      </c>
      <c r="M515" t="str">
        <f>customer_bikes__3[[#This Row],[BIKE_KEY_REFERENCE]]</f>
        <v>NULL</v>
      </c>
      <c r="N515" t="str">
        <f>customer_bikes__3[[#This Row],[LOCKER_REFERENCE]]</f>
        <v>TBC</v>
      </c>
      <c r="O515" t="str">
        <f>customer_bikes__3[[#This Row],[PLATE_NUMBER]]</f>
        <v>NULL</v>
      </c>
      <c r="P515" t="str">
        <f>customer_bikes__3[[#This Row],[BILLING_TYPE]]</f>
        <v/>
      </c>
      <c r="Q515" t="str">
        <f>customer_bikes__3[[#This Row],[LEASING_PRICE]]</f>
        <v>0</v>
      </c>
      <c r="R515">
        <f>customer_bikes__3[[#This Row],[SOLD_PRICE]]</f>
        <v>0</v>
      </c>
      <c r="S515" t="str">
        <f>customer_bikes__3[[#This Row],[STATUS]]</f>
        <v>OK</v>
      </c>
      <c r="T515" t="str">
        <f>customer_bikes__3[[#This Row],[INSURANCE]]</f>
        <v>N</v>
      </c>
      <c r="U515">
        <f>customer_bikes__3[[#This Row],[INSURANCE_INDIVIDUAL]]</f>
        <v>0</v>
      </c>
      <c r="V515">
        <f>customer_bikes__3[[#This Row],[INSURANCE_CIVIL_RESPONSIBILITY]]</f>
        <v>0</v>
      </c>
      <c r="W515" t="str">
        <f>customer_bikes__3[[#This Row],[INSURANCE_CIVIL_RESPONSIBILITY_CONTRACT]]</f>
        <v>NULL</v>
      </c>
      <c r="X515">
        <f>customer_bikes__3[[#This Row],[BIKE_PRICE]]</f>
        <v>1574.4</v>
      </c>
      <c r="Y515" t="str">
        <f>customer_bikes__3[[#This Row],[BIKE_BUYING_DATE]]</f>
        <v>2022-02-09</v>
      </c>
      <c r="Z515">
        <f>customer_bikes__3[[#This Row],[BILLING_GROUP]]</f>
        <v>1</v>
      </c>
      <c r="AA515" t="str">
        <f>customer_bikes__3[[#This Row],[GPS_ID]]</f>
        <v/>
      </c>
      <c r="AB515" t="str">
        <f>customer_bikes__3[[#This Row],[LOCALISATION]]</f>
        <v>NULL</v>
      </c>
      <c r="AC515" t="str">
        <f>customer_bikes__3[[#This Row],[COMMENT_BILLING]]</f>
        <v>NULL</v>
      </c>
      <c r="AD515" t="str">
        <f>customer_bikes__3[[#This Row],[ADDRESS]]</f>
        <v>NULL</v>
      </c>
      <c r="AE515" t="str">
        <f>customer_bikes__3[[#This Row],[DISPLAY_GROUP]]</f>
        <v>1generic</v>
      </c>
      <c r="AG515">
        <f>customer_bikes__3[[#This Row],[TYPE]]</f>
        <v>550</v>
      </c>
      <c r="AH515">
        <f>customer_bikes__3[[#This Row],[ID_1]]</f>
        <v>790</v>
      </c>
      <c r="AI515" s="2">
        <f>customer_bikes__3[[#This Row],[HEU_MAJ]]</f>
        <v>44601.626817129632</v>
      </c>
      <c r="AJ515" s="2">
        <f>customer_bikes__3[[#This Row],[HEU_MAJ]]</f>
        <v>44601.626817129632</v>
      </c>
    </row>
    <row r="516" spans="1:36" x14ac:dyDescent="0.25">
      <c r="A516">
        <f>customer_bikes__3[[#This Row],[ID]]</f>
        <v>715</v>
      </c>
      <c r="B516" t="str">
        <f>customer_bikes__3[[#This Row],[FRAME_NUMBER]]</f>
        <v>TBC</v>
      </c>
      <c r="C516" t="str">
        <f>customer_bikes__3[[#This Row],[SIZE]]</f>
        <v>M</v>
      </c>
      <c r="D516" t="str">
        <f>customer_bikes__3[[#This Row],[COLOR]]</f>
        <v>Bleu</v>
      </c>
      <c r="E516" t="str">
        <f>customer_bikes__3[[#This Row],[CONTRACT_TYPE]]</f>
        <v>test</v>
      </c>
      <c r="F516" t="str">
        <f>customer_bikes__3[[#This Row],[CONTRACT_START]]</f>
        <v>2022-02-09</v>
      </c>
      <c r="G516" t="str">
        <f>customer_bikes__3[[#This Row],[CONTRACT_END]]</f>
        <v>2025-02-09</v>
      </c>
      <c r="H516" t="str">
        <f>customer_bikes__3[[#This Row],[ESTIMATED_DELIVERY_DATE]]</f>
        <v>2022-02-09</v>
      </c>
      <c r="I516" t="str">
        <f>customer_bikes__3[[#This Row],[DELIVERY_DATE]]</f>
        <v>NULL</v>
      </c>
      <c r="J516" t="str">
        <f>customer_bikes__3[[#This Row],[SELLING_DATE]]</f>
        <v>NULL</v>
      </c>
      <c r="K516" t="str">
        <f>customer_bikes__3[[#This Row],[MODEL]]</f>
        <v>eTouring - 3</v>
      </c>
      <c r="L516" t="str">
        <f>customer_bikes__3[[#This Row],[FRAME_REFERENCE]]</f>
        <v>TBC</v>
      </c>
      <c r="M516" t="str">
        <f>customer_bikes__3[[#This Row],[BIKE_KEY_REFERENCE]]</f>
        <v>NULL</v>
      </c>
      <c r="N516" t="str">
        <f>customer_bikes__3[[#This Row],[LOCKER_REFERENCE]]</f>
        <v>TBC</v>
      </c>
      <c r="O516" t="str">
        <f>customer_bikes__3[[#This Row],[PLATE_NUMBER]]</f>
        <v>NULL</v>
      </c>
      <c r="P516" t="str">
        <f>customer_bikes__3[[#This Row],[BILLING_TYPE]]</f>
        <v/>
      </c>
      <c r="Q516" t="str">
        <f>customer_bikes__3[[#This Row],[LEASING_PRICE]]</f>
        <v>0</v>
      </c>
      <c r="R516">
        <f>customer_bikes__3[[#This Row],[SOLD_PRICE]]</f>
        <v>0</v>
      </c>
      <c r="S516" t="str">
        <f>customer_bikes__3[[#This Row],[STATUS]]</f>
        <v>OK</v>
      </c>
      <c r="T516" t="str">
        <f>customer_bikes__3[[#This Row],[INSURANCE]]</f>
        <v>N</v>
      </c>
      <c r="U516">
        <f>customer_bikes__3[[#This Row],[INSURANCE_INDIVIDUAL]]</f>
        <v>0</v>
      </c>
      <c r="V516">
        <f>customer_bikes__3[[#This Row],[INSURANCE_CIVIL_RESPONSIBILITY]]</f>
        <v>0</v>
      </c>
      <c r="W516" t="str">
        <f>customer_bikes__3[[#This Row],[INSURANCE_CIVIL_RESPONSIBILITY_CONTRACT]]</f>
        <v>NULL</v>
      </c>
      <c r="X516">
        <f>customer_bikes__3[[#This Row],[BIKE_PRICE]]</f>
        <v>1574.4</v>
      </c>
      <c r="Y516" t="str">
        <f>customer_bikes__3[[#This Row],[BIKE_BUYING_DATE]]</f>
        <v>2022-02-09</v>
      </c>
      <c r="Z516">
        <f>customer_bikes__3[[#This Row],[BILLING_GROUP]]</f>
        <v>1</v>
      </c>
      <c r="AA516" t="str">
        <f>customer_bikes__3[[#This Row],[GPS_ID]]</f>
        <v/>
      </c>
      <c r="AB516" t="str">
        <f>customer_bikes__3[[#This Row],[LOCALISATION]]</f>
        <v>NULL</v>
      </c>
      <c r="AC516" t="str">
        <f>customer_bikes__3[[#This Row],[COMMENT_BILLING]]</f>
        <v>NULL</v>
      </c>
      <c r="AD516" t="str">
        <f>customer_bikes__3[[#This Row],[ADDRESS]]</f>
        <v>NULL</v>
      </c>
      <c r="AE516" t="str">
        <f>customer_bikes__3[[#This Row],[DISPLAY_GROUP]]</f>
        <v>1generic</v>
      </c>
      <c r="AG516">
        <f>customer_bikes__3[[#This Row],[TYPE]]</f>
        <v>550</v>
      </c>
      <c r="AH516">
        <f>customer_bikes__3[[#This Row],[ID_1]]</f>
        <v>790</v>
      </c>
      <c r="AI516" s="2">
        <f>customer_bikes__3[[#This Row],[HEU_MAJ]]</f>
        <v>44601.626851851855</v>
      </c>
      <c r="AJ516" s="2">
        <f>customer_bikes__3[[#This Row],[HEU_MAJ]]</f>
        <v>44601.626851851855</v>
      </c>
    </row>
    <row r="517" spans="1:36" x14ac:dyDescent="0.25">
      <c r="A517">
        <f>customer_bikes__3[[#This Row],[ID]]</f>
        <v>716</v>
      </c>
      <c r="B517" t="str">
        <f>customer_bikes__3[[#This Row],[FRAME_NUMBER]]</f>
        <v>TBC</v>
      </c>
      <c r="C517" t="str">
        <f>customer_bikes__3[[#This Row],[SIZE]]</f>
        <v>M</v>
      </c>
      <c r="D517" t="str">
        <f>customer_bikes__3[[#This Row],[COLOR]]</f>
        <v>Bleu</v>
      </c>
      <c r="E517" t="str">
        <f>customer_bikes__3[[#This Row],[CONTRACT_TYPE]]</f>
        <v>test</v>
      </c>
      <c r="F517" t="str">
        <f>customer_bikes__3[[#This Row],[CONTRACT_START]]</f>
        <v>2022-02-09</v>
      </c>
      <c r="G517" t="str">
        <f>customer_bikes__3[[#This Row],[CONTRACT_END]]</f>
        <v>2025-02-09</v>
      </c>
      <c r="H517" t="str">
        <f>customer_bikes__3[[#This Row],[ESTIMATED_DELIVERY_DATE]]</f>
        <v>2022-02-09</v>
      </c>
      <c r="I517" t="str">
        <f>customer_bikes__3[[#This Row],[DELIVERY_DATE]]</f>
        <v>NULL</v>
      </c>
      <c r="J517" t="str">
        <f>customer_bikes__3[[#This Row],[SELLING_DATE]]</f>
        <v>NULL</v>
      </c>
      <c r="K517" t="str">
        <f>customer_bikes__3[[#This Row],[MODEL]]</f>
        <v>eTouring - 4</v>
      </c>
      <c r="L517" t="str">
        <f>customer_bikes__3[[#This Row],[FRAME_REFERENCE]]</f>
        <v>TBC</v>
      </c>
      <c r="M517" t="str">
        <f>customer_bikes__3[[#This Row],[BIKE_KEY_REFERENCE]]</f>
        <v>NULL</v>
      </c>
      <c r="N517" t="str">
        <f>customer_bikes__3[[#This Row],[LOCKER_REFERENCE]]</f>
        <v>TBC</v>
      </c>
      <c r="O517" t="str">
        <f>customer_bikes__3[[#This Row],[PLATE_NUMBER]]</f>
        <v>NULL</v>
      </c>
      <c r="P517" t="str">
        <f>customer_bikes__3[[#This Row],[BILLING_TYPE]]</f>
        <v/>
      </c>
      <c r="Q517" t="str">
        <f>customer_bikes__3[[#This Row],[LEASING_PRICE]]</f>
        <v>0</v>
      </c>
      <c r="R517">
        <f>customer_bikes__3[[#This Row],[SOLD_PRICE]]</f>
        <v>0</v>
      </c>
      <c r="S517" t="str">
        <f>customer_bikes__3[[#This Row],[STATUS]]</f>
        <v>OK</v>
      </c>
      <c r="T517" t="str">
        <f>customer_bikes__3[[#This Row],[INSURANCE]]</f>
        <v>N</v>
      </c>
      <c r="U517">
        <f>customer_bikes__3[[#This Row],[INSURANCE_INDIVIDUAL]]</f>
        <v>0</v>
      </c>
      <c r="V517">
        <f>customer_bikes__3[[#This Row],[INSURANCE_CIVIL_RESPONSIBILITY]]</f>
        <v>0</v>
      </c>
      <c r="W517" t="str">
        <f>customer_bikes__3[[#This Row],[INSURANCE_CIVIL_RESPONSIBILITY_CONTRACT]]</f>
        <v>NULL</v>
      </c>
      <c r="X517">
        <f>customer_bikes__3[[#This Row],[BIKE_PRICE]]</f>
        <v>1574.4</v>
      </c>
      <c r="Y517" t="str">
        <f>customer_bikes__3[[#This Row],[BIKE_BUYING_DATE]]</f>
        <v>2022-02-09</v>
      </c>
      <c r="Z517">
        <f>customer_bikes__3[[#This Row],[BILLING_GROUP]]</f>
        <v>1</v>
      </c>
      <c r="AA517" t="str">
        <f>customer_bikes__3[[#This Row],[GPS_ID]]</f>
        <v/>
      </c>
      <c r="AB517" t="str">
        <f>customer_bikes__3[[#This Row],[LOCALISATION]]</f>
        <v>NULL</v>
      </c>
      <c r="AC517" t="str">
        <f>customer_bikes__3[[#This Row],[COMMENT_BILLING]]</f>
        <v>NULL</v>
      </c>
      <c r="AD517" t="str">
        <f>customer_bikes__3[[#This Row],[ADDRESS]]</f>
        <v>NULL</v>
      </c>
      <c r="AE517" t="str">
        <f>customer_bikes__3[[#This Row],[DISPLAY_GROUP]]</f>
        <v>1generic</v>
      </c>
      <c r="AG517">
        <f>customer_bikes__3[[#This Row],[TYPE]]</f>
        <v>550</v>
      </c>
      <c r="AH517">
        <f>customer_bikes__3[[#This Row],[ID_1]]</f>
        <v>790</v>
      </c>
      <c r="AI517" s="2">
        <f>customer_bikes__3[[#This Row],[HEU_MAJ]]</f>
        <v>44601.626898148148</v>
      </c>
      <c r="AJ517" s="2">
        <f>customer_bikes__3[[#This Row],[HEU_MAJ]]</f>
        <v>44601.626898148148</v>
      </c>
    </row>
    <row r="518" spans="1:36" x14ac:dyDescent="0.25">
      <c r="A518">
        <f>customer_bikes__3[[#This Row],[ID]]</f>
        <v>717</v>
      </c>
      <c r="B518" t="str">
        <f>customer_bikes__3[[#This Row],[FRAME_NUMBER]]</f>
        <v>TBC</v>
      </c>
      <c r="C518" t="str">
        <f>customer_bikes__3[[#This Row],[SIZE]]</f>
        <v>M</v>
      </c>
      <c r="D518" t="str">
        <f>customer_bikes__3[[#This Row],[COLOR]]</f>
        <v>Bleu</v>
      </c>
      <c r="E518" t="str">
        <f>customer_bikes__3[[#This Row],[CONTRACT_TYPE]]</f>
        <v>test</v>
      </c>
      <c r="F518" t="str">
        <f>customer_bikes__3[[#This Row],[CONTRACT_START]]</f>
        <v>2022-02-09</v>
      </c>
      <c r="G518" t="str">
        <f>customer_bikes__3[[#This Row],[CONTRACT_END]]</f>
        <v>2025-02-09</v>
      </c>
      <c r="H518" t="str">
        <f>customer_bikes__3[[#This Row],[ESTIMATED_DELIVERY_DATE]]</f>
        <v>2022-02-09</v>
      </c>
      <c r="I518" t="str">
        <f>customer_bikes__3[[#This Row],[DELIVERY_DATE]]</f>
        <v>NULL</v>
      </c>
      <c r="J518" t="str">
        <f>customer_bikes__3[[#This Row],[SELLING_DATE]]</f>
        <v>NULL</v>
      </c>
      <c r="K518" t="str">
        <f>customer_bikes__3[[#This Row],[MODEL]]</f>
        <v>eTouring - 5</v>
      </c>
      <c r="L518" t="str">
        <f>customer_bikes__3[[#This Row],[FRAME_REFERENCE]]</f>
        <v>TBC</v>
      </c>
      <c r="M518" t="str">
        <f>customer_bikes__3[[#This Row],[BIKE_KEY_REFERENCE]]</f>
        <v>NULL</v>
      </c>
      <c r="N518" t="str">
        <f>customer_bikes__3[[#This Row],[LOCKER_REFERENCE]]</f>
        <v>TBC</v>
      </c>
      <c r="O518" t="str">
        <f>customer_bikes__3[[#This Row],[PLATE_NUMBER]]</f>
        <v>NULL</v>
      </c>
      <c r="P518" t="str">
        <f>customer_bikes__3[[#This Row],[BILLING_TYPE]]</f>
        <v/>
      </c>
      <c r="Q518" t="str">
        <f>customer_bikes__3[[#This Row],[LEASING_PRICE]]</f>
        <v>0</v>
      </c>
      <c r="R518">
        <f>customer_bikes__3[[#This Row],[SOLD_PRICE]]</f>
        <v>0</v>
      </c>
      <c r="S518" t="str">
        <f>customer_bikes__3[[#This Row],[STATUS]]</f>
        <v>OK</v>
      </c>
      <c r="T518" t="str">
        <f>customer_bikes__3[[#This Row],[INSURANCE]]</f>
        <v>N</v>
      </c>
      <c r="U518">
        <f>customer_bikes__3[[#This Row],[INSURANCE_INDIVIDUAL]]</f>
        <v>0</v>
      </c>
      <c r="V518">
        <f>customer_bikes__3[[#This Row],[INSURANCE_CIVIL_RESPONSIBILITY]]</f>
        <v>0</v>
      </c>
      <c r="W518" t="str">
        <f>customer_bikes__3[[#This Row],[INSURANCE_CIVIL_RESPONSIBILITY_CONTRACT]]</f>
        <v>NULL</v>
      </c>
      <c r="X518">
        <f>customer_bikes__3[[#This Row],[BIKE_PRICE]]</f>
        <v>1574.4</v>
      </c>
      <c r="Y518" t="str">
        <f>customer_bikes__3[[#This Row],[BIKE_BUYING_DATE]]</f>
        <v>2022-02-09</v>
      </c>
      <c r="Z518">
        <f>customer_bikes__3[[#This Row],[BILLING_GROUP]]</f>
        <v>1</v>
      </c>
      <c r="AA518" t="str">
        <f>customer_bikes__3[[#This Row],[GPS_ID]]</f>
        <v/>
      </c>
      <c r="AB518" t="str">
        <f>customer_bikes__3[[#This Row],[LOCALISATION]]</f>
        <v>NULL</v>
      </c>
      <c r="AC518" t="str">
        <f>customer_bikes__3[[#This Row],[COMMENT_BILLING]]</f>
        <v>NULL</v>
      </c>
      <c r="AD518" t="str">
        <f>customer_bikes__3[[#This Row],[ADDRESS]]</f>
        <v>NULL</v>
      </c>
      <c r="AE518" t="str">
        <f>customer_bikes__3[[#This Row],[DISPLAY_GROUP]]</f>
        <v>1generic</v>
      </c>
      <c r="AG518">
        <f>customer_bikes__3[[#This Row],[TYPE]]</f>
        <v>550</v>
      </c>
      <c r="AH518">
        <f>customer_bikes__3[[#This Row],[ID_1]]</f>
        <v>790</v>
      </c>
      <c r="AI518" s="2">
        <f>customer_bikes__3[[#This Row],[HEU_MAJ]]</f>
        <v>44601.626967592594</v>
      </c>
      <c r="AJ518" s="2">
        <f>customer_bikes__3[[#This Row],[HEU_MAJ]]</f>
        <v>44601.626967592594</v>
      </c>
    </row>
    <row r="519" spans="1:36" x14ac:dyDescent="0.25">
      <c r="A519">
        <f>customer_bikes__3[[#This Row],[ID]]</f>
        <v>718</v>
      </c>
      <c r="B519" t="str">
        <f>customer_bikes__3[[#This Row],[FRAME_NUMBER]]</f>
        <v>TBC</v>
      </c>
      <c r="C519" t="str">
        <f>customer_bikes__3[[#This Row],[SIZE]]</f>
        <v>M</v>
      </c>
      <c r="D519" t="str">
        <f>customer_bikes__3[[#This Row],[COLOR]]</f>
        <v>Bleu</v>
      </c>
      <c r="E519" t="str">
        <f>customer_bikes__3[[#This Row],[CONTRACT_TYPE]]</f>
        <v>test</v>
      </c>
      <c r="F519" t="str">
        <f>customer_bikes__3[[#This Row],[CONTRACT_START]]</f>
        <v>2022-02-09</v>
      </c>
      <c r="G519" t="str">
        <f>customer_bikes__3[[#This Row],[CONTRACT_END]]</f>
        <v>2025-02-09</v>
      </c>
      <c r="H519" t="str">
        <f>customer_bikes__3[[#This Row],[ESTIMATED_DELIVERY_DATE]]</f>
        <v>2022-02-09</v>
      </c>
      <c r="I519" t="str">
        <f>customer_bikes__3[[#This Row],[DELIVERY_DATE]]</f>
        <v>2022-02-09</v>
      </c>
      <c r="J519" t="str">
        <f>customer_bikes__3[[#This Row],[SELLING_DATE]]</f>
        <v>NULL</v>
      </c>
      <c r="K519" t="str">
        <f>customer_bikes__3[[#This Row],[MODEL]]</f>
        <v>eTouring - 6</v>
      </c>
      <c r="L519" t="str">
        <f>customer_bikes__3[[#This Row],[FRAME_REFERENCE]]</f>
        <v>TBC</v>
      </c>
      <c r="M519" t="str">
        <f>customer_bikes__3[[#This Row],[BIKE_KEY_REFERENCE]]</f>
        <v/>
      </c>
      <c r="N519" t="str">
        <f>customer_bikes__3[[#This Row],[LOCKER_REFERENCE]]</f>
        <v>TBC</v>
      </c>
      <c r="O519" t="str">
        <f>customer_bikes__3[[#This Row],[PLATE_NUMBER]]</f>
        <v/>
      </c>
      <c r="P519" t="str">
        <f>customer_bikes__3[[#This Row],[BILLING_TYPE]]</f>
        <v>monthly</v>
      </c>
      <c r="Q519" t="str">
        <f>customer_bikes__3[[#This Row],[LEASING_PRICE]]</f>
        <v>0</v>
      </c>
      <c r="R519">
        <f>customer_bikes__3[[#This Row],[SOLD_PRICE]]</f>
        <v>0</v>
      </c>
      <c r="S519" t="str">
        <f>customer_bikes__3[[#This Row],[STATUS]]</f>
        <v>OK</v>
      </c>
      <c r="T519" t="str">
        <f>customer_bikes__3[[#This Row],[INSURANCE]]</f>
        <v>N</v>
      </c>
      <c r="U519">
        <f>customer_bikes__3[[#This Row],[INSURANCE_INDIVIDUAL]]</f>
        <v>0</v>
      </c>
      <c r="V519">
        <f>customer_bikes__3[[#This Row],[INSURANCE_CIVIL_RESPONSIBILITY]]</f>
        <v>0</v>
      </c>
      <c r="W519" t="str">
        <f>customer_bikes__3[[#This Row],[INSURANCE_CIVIL_RESPONSIBILITY_CONTRACT]]</f>
        <v>NULL</v>
      </c>
      <c r="X519">
        <f>customer_bikes__3[[#This Row],[BIKE_PRICE]]</f>
        <v>1574.4</v>
      </c>
      <c r="Y519" t="str">
        <f>customer_bikes__3[[#This Row],[BIKE_BUYING_DATE]]</f>
        <v>2022-02-09</v>
      </c>
      <c r="Z519">
        <f>customer_bikes__3[[#This Row],[BILLING_GROUP]]</f>
        <v>1</v>
      </c>
      <c r="AA519" t="str">
        <f>customer_bikes__3[[#This Row],[GPS_ID]]</f>
        <v/>
      </c>
      <c r="AB519" t="str">
        <f>customer_bikes__3[[#This Row],[LOCALISATION]]</f>
        <v>NULL</v>
      </c>
      <c r="AC519" t="str">
        <f>customer_bikes__3[[#This Row],[COMMENT_BILLING]]</f>
        <v>NULL</v>
      </c>
      <c r="AD519" t="str">
        <f>customer_bikes__3[[#This Row],[ADDRESS]]</f>
        <v>NULL</v>
      </c>
      <c r="AE519" t="str">
        <f>customer_bikes__3[[#This Row],[DISPLAY_GROUP]]</f>
        <v>1generic</v>
      </c>
      <c r="AG519">
        <f>customer_bikes__3[[#This Row],[TYPE]]</f>
        <v>550</v>
      </c>
      <c r="AH519">
        <f>customer_bikes__3[[#This Row],[ID_1]]</f>
        <v>790</v>
      </c>
      <c r="AI519" s="2">
        <f>customer_bikes__3[[#This Row],[HEU_MAJ]]</f>
        <v>44601.6484375</v>
      </c>
      <c r="AJ519" s="2">
        <f>customer_bikes__3[[#This Row],[HEU_MAJ]]</f>
        <v>44601.6484375</v>
      </c>
    </row>
    <row r="520" spans="1:36" x14ac:dyDescent="0.25">
      <c r="A520">
        <f>customer_bikes__3[[#This Row],[ID]]</f>
        <v>401</v>
      </c>
      <c r="B520" t="str">
        <f>customer_bikes__3[[#This Row],[FRAME_NUMBER]]</f>
        <v>TBC-kj</v>
      </c>
      <c r="C520" t="str">
        <f>customer_bikes__3[[#This Row],[SIZE]]</f>
        <v>unique</v>
      </c>
      <c r="D520" t="str">
        <f>customer_bikes__3[[#This Row],[COLOR]]</f>
        <v>Bone grey</v>
      </c>
      <c r="E520" t="str">
        <f>customer_bikes__3[[#This Row],[CONTRACT_TYPE]]</f>
        <v>stock</v>
      </c>
      <c r="F520" t="str">
        <f>customer_bikes__3[[#This Row],[CONTRACT_START]]</f>
        <v>NULL</v>
      </c>
      <c r="G520" t="str">
        <f>customer_bikes__3[[#This Row],[CONTRACT_END]]</f>
        <v>NULL</v>
      </c>
      <c r="H520" t="str">
        <f>customer_bikes__3[[#This Row],[ESTIMATED_DELIVERY_DATE]]</f>
        <v>NULL</v>
      </c>
      <c r="I520" t="str">
        <f>customer_bikes__3[[#This Row],[DELIVERY_DATE]]</f>
        <v>2020-11-10</v>
      </c>
      <c r="J520" t="str">
        <f>customer_bikes__3[[#This Row],[SELLING_DATE]]</f>
        <v>NULL</v>
      </c>
      <c r="K520" t="str">
        <f>customer_bikes__3[[#This Row],[MODEL]]</f>
        <v xml:space="preserve">Boost E 10D performance </v>
      </c>
      <c r="L520" t="str">
        <f>customer_bikes__3[[#This Row],[FRAME_REFERENCE]]</f>
        <v>A verifier : WNAB01113</v>
      </c>
      <c r="M520" t="str">
        <f>customer_bikes__3[[#This Row],[BIKE_KEY_REFERENCE]]</f>
        <v>NULL</v>
      </c>
      <c r="N520" t="str">
        <f>customer_bikes__3[[#This Row],[LOCKER_REFERENCE]]</f>
        <v>-</v>
      </c>
      <c r="O520" t="str">
        <f>customer_bikes__3[[#This Row],[PLATE_NUMBER]]</f>
        <v>NULL</v>
      </c>
      <c r="P520" t="str">
        <f>customer_bikes__3[[#This Row],[BILLING_TYPE]]</f>
        <v>paid</v>
      </c>
      <c r="Q520" t="str">
        <f>customer_bikes__3[[#This Row],[LEASING_PRICE]]</f>
        <v>0</v>
      </c>
      <c r="R520">
        <f>customer_bikes__3[[#This Row],[SOLD_PRICE]]</f>
        <v>0</v>
      </c>
      <c r="S520" t="str">
        <f>customer_bikes__3[[#This Row],[STATUS]]</f>
        <v>OK</v>
      </c>
      <c r="T520" t="str">
        <f>customer_bikes__3[[#This Row],[INSURANCE]]</f>
        <v>N</v>
      </c>
      <c r="U520">
        <f>customer_bikes__3[[#This Row],[INSURANCE_INDIVIDUAL]]</f>
        <v>0</v>
      </c>
      <c r="V520">
        <f>customer_bikes__3[[#This Row],[INSURANCE_CIVIL_RESPONSIBILITY]]</f>
        <v>0</v>
      </c>
      <c r="W520" t="str">
        <f>customer_bikes__3[[#This Row],[INSURANCE_CIVIL_RESPONSIBILITY_CONTRACT]]</f>
        <v>NULL</v>
      </c>
      <c r="X520">
        <f>customer_bikes__3[[#This Row],[BIKE_PRICE]]</f>
        <v>2411.7600000000002</v>
      </c>
      <c r="Y520" t="str">
        <f>customer_bikes__3[[#This Row],[BIKE_BUYING_DATE]]</f>
        <v>2020-10-01</v>
      </c>
      <c r="Z520">
        <f>customer_bikes__3[[#This Row],[BILLING_GROUP]]</f>
        <v>1</v>
      </c>
      <c r="AA520" t="str">
        <f>customer_bikes__3[[#This Row],[GPS_ID]]</f>
        <v>-</v>
      </c>
      <c r="AB520" t="str">
        <f>customer_bikes__3[[#This Row],[LOCALISATION]]</f>
        <v>KAMEO</v>
      </c>
      <c r="AC520" t="str">
        <f>customer_bikes__3[[#This Row],[COMMENT_BILLING]]</f>
        <v>NULL</v>
      </c>
      <c r="AD520" t="str">
        <f>customer_bikes__3[[#This Row],[ADDRESS]]</f>
        <v>NULL</v>
      </c>
      <c r="AE520" t="str">
        <f>customer_bikes__3[[#This Row],[DISPLAY_GROUP]]</f>
        <v>1generic</v>
      </c>
      <c r="AG520">
        <f>customer_bikes__3[[#This Row],[TYPE]]</f>
        <v>226</v>
      </c>
      <c r="AH520">
        <f>customer_bikes__3[[#This Row],[ID_1]]</f>
        <v>12</v>
      </c>
      <c r="AI520" s="2">
        <f>customer_bikes__3[[#This Row],[HEU_MAJ]]</f>
        <v>44331.671319444446</v>
      </c>
      <c r="AJ520" s="2">
        <f>customer_bikes__3[[#This Row],[HEU_MAJ]]</f>
        <v>44331.671319444446</v>
      </c>
    </row>
    <row r="521" spans="1:36" x14ac:dyDescent="0.25">
      <c r="A521">
        <f>customer_bikes__3[[#This Row],[ID]]</f>
        <v>423</v>
      </c>
      <c r="B521" t="str">
        <f>customer_bikes__3[[#This Row],[FRAME_NUMBER]]</f>
        <v>TBC-speed</v>
      </c>
      <c r="C521" t="str">
        <f>customer_bikes__3[[#This Row],[SIZE]]</f>
        <v>L</v>
      </c>
      <c r="D521" t="str">
        <f>customer_bikes__3[[#This Row],[COLOR]]</f>
        <v/>
      </c>
      <c r="E521" t="str">
        <f>customer_bikes__3[[#This Row],[CONTRACT_TYPE]]</f>
        <v>stolen</v>
      </c>
      <c r="F521" t="str">
        <f>customer_bikes__3[[#This Row],[CONTRACT_START]]</f>
        <v>2021-10-30</v>
      </c>
      <c r="G521" t="str">
        <f>customer_bikes__3[[#This Row],[CONTRACT_END]]</f>
        <v>NULL</v>
      </c>
      <c r="H521" t="str">
        <f>customer_bikes__3[[#This Row],[ESTIMATED_DELIVERY_DATE]]</f>
        <v>NULL</v>
      </c>
      <c r="I521" t="str">
        <f>customer_bikes__3[[#This Row],[DELIVERY_DATE]]</f>
        <v>2021-03-01</v>
      </c>
      <c r="J521" t="str">
        <f>customer_bikes__3[[#This Row],[SELLING_DATE]]</f>
        <v>NULL</v>
      </c>
      <c r="K521" t="str">
        <f>customer_bikes__3[[#This Row],[MODEL]]</f>
        <v>Friday 27 FS Speed</v>
      </c>
      <c r="L521" t="str">
        <f>customer_bikes__3[[#This Row],[FRAME_REFERENCE]]</f>
        <v>VL5M0349FLT120619</v>
      </c>
      <c r="M521" t="str">
        <f>customer_bikes__3[[#This Row],[BIKE_KEY_REFERENCE]]</f>
        <v>AXA 1137V</v>
      </c>
      <c r="N521" t="str">
        <f>customer_bikes__3[[#This Row],[LOCKER_REFERENCE]]</f>
        <v>342462</v>
      </c>
      <c r="O521" t="str">
        <f>customer_bikes__3[[#This Row],[PLATE_NUMBER]]</f>
        <v>SPCG153</v>
      </c>
      <c r="P521" t="str">
        <f>customer_bikes__3[[#This Row],[BILLING_TYPE]]</f>
        <v>paid</v>
      </c>
      <c r="Q521" t="str">
        <f>customer_bikes__3[[#This Row],[LEASING_PRICE]]</f>
        <v>0</v>
      </c>
      <c r="R521">
        <f>customer_bikes__3[[#This Row],[SOLD_PRICE]]</f>
        <v>3230.5</v>
      </c>
      <c r="S521" t="str">
        <f>customer_bikes__3[[#This Row],[STATUS]]</f>
        <v>OK</v>
      </c>
      <c r="T521" t="str">
        <f>customer_bikes__3[[#This Row],[INSURANCE]]</f>
        <v>N</v>
      </c>
      <c r="U521">
        <f>customer_bikes__3[[#This Row],[INSURANCE_INDIVIDUAL]]</f>
        <v>0</v>
      </c>
      <c r="V521">
        <f>customer_bikes__3[[#This Row],[INSURANCE_CIVIL_RESPONSIBILITY]]</f>
        <v>0</v>
      </c>
      <c r="W521" t="str">
        <f>customer_bikes__3[[#This Row],[INSURANCE_CIVIL_RESPONSIBILITY_CONTRACT]]</f>
        <v>NULL</v>
      </c>
      <c r="X521">
        <f>customer_bikes__3[[#This Row],[BIKE_PRICE]]</f>
        <v>3230.5</v>
      </c>
      <c r="Y521" t="str">
        <f>customer_bikes__3[[#This Row],[BIKE_BUYING_DATE]]</f>
        <v>2021-01-01</v>
      </c>
      <c r="Z521">
        <f>customer_bikes__3[[#This Row],[BILLING_GROUP]]</f>
        <v>1</v>
      </c>
      <c r="AA521" t="str">
        <f>customer_bikes__3[[#This Row],[GPS_ID]]</f>
        <v/>
      </c>
      <c r="AB521" t="str">
        <f>customer_bikes__3[[#This Row],[LOCALISATION]]</f>
        <v>NULL</v>
      </c>
      <c r="AC521" t="str">
        <f>customer_bikes__3[[#This Row],[COMMENT_BILLING]]</f>
        <v>NULL</v>
      </c>
      <c r="AD521" t="str">
        <f>customer_bikes__3[[#This Row],[ADDRESS]]</f>
        <v>NULL</v>
      </c>
      <c r="AE521" t="str">
        <f>customer_bikes__3[[#This Row],[DISPLAY_GROUP]]</f>
        <v>1generic</v>
      </c>
      <c r="AG521">
        <f>customer_bikes__3[[#This Row],[TYPE]]</f>
        <v>389</v>
      </c>
      <c r="AH521">
        <f>customer_bikes__3[[#This Row],[ID_1]]</f>
        <v>12</v>
      </c>
      <c r="AI521" s="2">
        <f>customer_bikes__3[[#This Row],[HEU_MAJ]]</f>
        <v>44502.386747685188</v>
      </c>
      <c r="AJ521" s="2">
        <f>customer_bikes__3[[#This Row],[HEU_MAJ]]</f>
        <v>44502.386747685188</v>
      </c>
    </row>
    <row r="522" spans="1:36" x14ac:dyDescent="0.25">
      <c r="A522">
        <f>customer_bikes__3[[#This Row],[ID]]</f>
        <v>303</v>
      </c>
      <c r="B522" t="str">
        <f>customer_bikes__3[[#This Row],[FRAME_NUMBER]]</f>
        <v>TBC105</v>
      </c>
      <c r="C522" t="str">
        <f>customer_bikes__3[[#This Row],[SIZE]]</f>
        <v>S</v>
      </c>
      <c r="D522" t="str">
        <f>customer_bikes__3[[#This Row],[COLOR]]</f>
        <v>Bleu mat/noir</v>
      </c>
      <c r="E522" t="str">
        <f>customer_bikes__3[[#This Row],[CONTRACT_TYPE]]</f>
        <v>stolen</v>
      </c>
      <c r="F522" t="str">
        <f>customer_bikes__3[[#This Row],[CONTRACT_START]]</f>
        <v>2021-10-30</v>
      </c>
      <c r="G522" t="str">
        <f>customer_bikes__3[[#This Row],[CONTRACT_END]]</f>
        <v>NULL</v>
      </c>
      <c r="H522" t="str">
        <f>customer_bikes__3[[#This Row],[ESTIMATED_DELIVERY_DATE]]</f>
        <v>NULL</v>
      </c>
      <c r="I522" t="str">
        <f>customer_bikes__3[[#This Row],[DELIVERY_DATE]]</f>
        <v>2020-12-01</v>
      </c>
      <c r="J522" t="str">
        <f>customer_bikes__3[[#This Row],[SELLING_DATE]]</f>
        <v>NULL</v>
      </c>
      <c r="K522" t="str">
        <f>customer_bikes__3[[#This Row],[MODEL]]</f>
        <v>Hydric Dry 6</v>
      </c>
      <c r="L522" t="str">
        <f>customer_bikes__3[[#This Row],[FRAME_REFERENCE]]</f>
        <v>SW19E02493C41346</v>
      </c>
      <c r="M522" t="str">
        <f>customer_bikes__3[[#This Row],[BIKE_KEY_REFERENCE]]</f>
        <v/>
      </c>
      <c r="N522" t="str">
        <f>customer_bikes__3[[#This Row],[LOCKER_REFERENCE]]</f>
        <v/>
      </c>
      <c r="O522" t="str">
        <f>customer_bikes__3[[#This Row],[PLATE_NUMBER]]</f>
        <v/>
      </c>
      <c r="P522" t="str">
        <f>customer_bikes__3[[#This Row],[BILLING_TYPE]]</f>
        <v>paid</v>
      </c>
      <c r="Q522" t="str">
        <f>customer_bikes__3[[#This Row],[LEASING_PRICE]]</f>
        <v>0</v>
      </c>
      <c r="R522">
        <f>customer_bikes__3[[#This Row],[SOLD_PRICE]]</f>
        <v>1569.95</v>
      </c>
      <c r="S522" t="str">
        <f>customer_bikes__3[[#This Row],[STATUS]]</f>
        <v>OK</v>
      </c>
      <c r="T522" t="str">
        <f>customer_bikes__3[[#This Row],[INSURANCE]]</f>
        <v>N</v>
      </c>
      <c r="U522">
        <f>customer_bikes__3[[#This Row],[INSURANCE_INDIVIDUAL]]</f>
        <v>0</v>
      </c>
      <c r="V522">
        <f>customer_bikes__3[[#This Row],[INSURANCE_CIVIL_RESPONSIBILITY]]</f>
        <v>0</v>
      </c>
      <c r="W522" t="str">
        <f>customer_bikes__3[[#This Row],[INSURANCE_CIVIL_RESPONSIBILITY_CONTRACT]]</f>
        <v>NULL</v>
      </c>
      <c r="X522">
        <f>customer_bikes__3[[#This Row],[BIKE_PRICE]]</f>
        <v>1564</v>
      </c>
      <c r="Y522" t="str">
        <f>customer_bikes__3[[#This Row],[BIKE_BUYING_DATE]]</f>
        <v>2020-06-19</v>
      </c>
      <c r="Z522">
        <f>customer_bikes__3[[#This Row],[BILLING_GROUP]]</f>
        <v>1</v>
      </c>
      <c r="AA522" t="str">
        <f>customer_bikes__3[[#This Row],[GPS_ID]]</f>
        <v/>
      </c>
      <c r="AB522" t="str">
        <f>customer_bikes__3[[#This Row],[LOCALISATION]]</f>
        <v>NULL</v>
      </c>
      <c r="AC522" t="str">
        <f>customer_bikes__3[[#This Row],[COMMENT_BILLING]]</f>
        <v>NULL</v>
      </c>
      <c r="AD522" t="str">
        <f>customer_bikes__3[[#This Row],[ADDRESS]]</f>
        <v>NULL</v>
      </c>
      <c r="AE522" t="str">
        <f>customer_bikes__3[[#This Row],[DISPLAY_GROUP]]</f>
        <v>1generic</v>
      </c>
      <c r="AG522">
        <f>customer_bikes__3[[#This Row],[TYPE]]</f>
        <v>192</v>
      </c>
      <c r="AH522">
        <f>customer_bikes__3[[#This Row],[ID_1]]</f>
        <v>12</v>
      </c>
      <c r="AI522" s="2">
        <f>customer_bikes__3[[#This Row],[HEU_MAJ]]</f>
        <v>44502.390844907408</v>
      </c>
      <c r="AJ522" s="2">
        <f>customer_bikes__3[[#This Row],[HEU_MAJ]]</f>
        <v>44502.390844907408</v>
      </c>
    </row>
    <row r="523" spans="1:36" x14ac:dyDescent="0.25">
      <c r="A523">
        <f>customer_bikes__3[[#This Row],[ID]]</f>
        <v>304</v>
      </c>
      <c r="B523" t="str">
        <f>customer_bikes__3[[#This Row],[FRAME_NUMBER]]</f>
        <v>TBC106</v>
      </c>
      <c r="C523" t="str">
        <f>customer_bikes__3[[#This Row],[SIZE]]</f>
        <v>S</v>
      </c>
      <c r="D523" t="str">
        <f>customer_bikes__3[[#This Row],[COLOR]]</f>
        <v>Bleu mat/noir</v>
      </c>
      <c r="E523" t="str">
        <f>customer_bikes__3[[#This Row],[CONTRACT_TYPE]]</f>
        <v>stock</v>
      </c>
      <c r="F523" t="str">
        <f>customer_bikes__3[[#This Row],[CONTRACT_START]]</f>
        <v>NULL</v>
      </c>
      <c r="G523" t="str">
        <f>customer_bikes__3[[#This Row],[CONTRACT_END]]</f>
        <v>NULL</v>
      </c>
      <c r="H523" t="str">
        <f>customer_bikes__3[[#This Row],[ESTIMATED_DELIVERY_DATE]]</f>
        <v>NULL</v>
      </c>
      <c r="I523" t="str">
        <f>customer_bikes__3[[#This Row],[DELIVERY_DATE]]</f>
        <v>2020-10-26</v>
      </c>
      <c r="J523" t="str">
        <f>customer_bikes__3[[#This Row],[SELLING_DATE]]</f>
        <v>NULL</v>
      </c>
      <c r="K523" t="str">
        <f>customer_bikes__3[[#This Row],[MODEL]]</f>
        <v>Hydric Dry 6</v>
      </c>
      <c r="L523" t="str">
        <f>customer_bikes__3[[#This Row],[FRAME_REFERENCE]]</f>
        <v>20HYDDRY610060</v>
      </c>
      <c r="M523" t="str">
        <f>customer_bikes__3[[#This Row],[BIKE_KEY_REFERENCE]]</f>
        <v/>
      </c>
      <c r="N523" t="str">
        <f>customer_bikes__3[[#This Row],[LOCKER_REFERENCE]]</f>
        <v>1246X</v>
      </c>
      <c r="O523" t="str">
        <f>customer_bikes__3[[#This Row],[PLATE_NUMBER]]</f>
        <v/>
      </c>
      <c r="P523" t="str">
        <f>customer_bikes__3[[#This Row],[BILLING_TYPE]]</f>
        <v>paid</v>
      </c>
      <c r="Q523" t="str">
        <f>customer_bikes__3[[#This Row],[LEASING_PRICE]]</f>
        <v>0</v>
      </c>
      <c r="R523">
        <f>customer_bikes__3[[#This Row],[SOLD_PRICE]]</f>
        <v>0</v>
      </c>
      <c r="S523" t="str">
        <f>customer_bikes__3[[#This Row],[STATUS]]</f>
        <v>OK</v>
      </c>
      <c r="T523" t="str">
        <f>customer_bikes__3[[#This Row],[INSURANCE]]</f>
        <v>N</v>
      </c>
      <c r="U523">
        <f>customer_bikes__3[[#This Row],[INSURANCE_INDIVIDUAL]]</f>
        <v>0</v>
      </c>
      <c r="V523">
        <f>customer_bikes__3[[#This Row],[INSURANCE_CIVIL_RESPONSIBILITY]]</f>
        <v>0</v>
      </c>
      <c r="W523" t="str">
        <f>customer_bikes__3[[#This Row],[INSURANCE_CIVIL_RESPONSIBILITY_CONTRACT]]</f>
        <v>NULL</v>
      </c>
      <c r="X523">
        <f>customer_bikes__3[[#This Row],[BIKE_PRICE]]</f>
        <v>1564</v>
      </c>
      <c r="Y523" t="str">
        <f>customer_bikes__3[[#This Row],[BIKE_BUYING_DATE]]</f>
        <v>2020-06-19</v>
      </c>
      <c r="Z523">
        <f>customer_bikes__3[[#This Row],[BILLING_GROUP]]</f>
        <v>1</v>
      </c>
      <c r="AA523" t="str">
        <f>customer_bikes__3[[#This Row],[GPS_ID]]</f>
        <v/>
      </c>
      <c r="AB523" t="str">
        <f>customer_bikes__3[[#This Row],[LOCALISATION]]</f>
        <v>KAMEO</v>
      </c>
      <c r="AC523" t="str">
        <f>customer_bikes__3[[#This Row],[COMMENT_BILLING]]</f>
        <v>NULL</v>
      </c>
      <c r="AD523" t="str">
        <f>customer_bikes__3[[#This Row],[ADDRESS]]</f>
        <v>NULL</v>
      </c>
      <c r="AE523" t="str">
        <f>customer_bikes__3[[#This Row],[DISPLAY_GROUP]]</f>
        <v>1generic</v>
      </c>
      <c r="AG523">
        <f>customer_bikes__3[[#This Row],[TYPE]]</f>
        <v>192</v>
      </c>
      <c r="AH523">
        <f>customer_bikes__3[[#This Row],[ID_1]]</f>
        <v>12</v>
      </c>
      <c r="AI523" s="2">
        <f>customer_bikes__3[[#This Row],[HEU_MAJ]]</f>
        <v>44524.440358796295</v>
      </c>
      <c r="AJ523" s="2">
        <f>customer_bikes__3[[#This Row],[HEU_MAJ]]</f>
        <v>44524.440358796295</v>
      </c>
    </row>
    <row r="524" spans="1:36" x14ac:dyDescent="0.25">
      <c r="A524">
        <f>customer_bikes__3[[#This Row],[ID]]</f>
        <v>309</v>
      </c>
      <c r="B524" t="str">
        <f>customer_bikes__3[[#This Row],[FRAME_NUMBER]]</f>
        <v>TBC111</v>
      </c>
      <c r="C524" t="str">
        <f>customer_bikes__3[[#This Row],[SIZE]]</f>
        <v>M</v>
      </c>
      <c r="D524" t="str">
        <f>customer_bikes__3[[#This Row],[COLOR]]</f>
        <v>Rouge mat/ foncé</v>
      </c>
      <c r="E524" t="str">
        <f>customer_bikes__3[[#This Row],[CONTRACT_TYPE]]</f>
        <v>stock</v>
      </c>
      <c r="F524" t="str">
        <f>customer_bikes__3[[#This Row],[CONTRACT_START]]</f>
        <v>NULL</v>
      </c>
      <c r="G524" t="str">
        <f>customer_bikes__3[[#This Row],[CONTRACT_END]]</f>
        <v>NULL</v>
      </c>
      <c r="H524" t="str">
        <f>customer_bikes__3[[#This Row],[ESTIMATED_DELIVERY_DATE]]</f>
        <v>NULL</v>
      </c>
      <c r="I524" t="str">
        <f>customer_bikes__3[[#This Row],[DELIVERY_DATE]]</f>
        <v>2020-08-12</v>
      </c>
      <c r="J524" t="str">
        <f>customer_bikes__3[[#This Row],[SELLING_DATE]]</f>
        <v>NULL</v>
      </c>
      <c r="K524" t="str">
        <f>customer_bikes__3[[#This Row],[MODEL]]</f>
        <v>Tanana Dry  6</v>
      </c>
      <c r="L524" t="str">
        <f>customer_bikes__3[[#This Row],[FRAME_REFERENCE]]</f>
        <v>20TANDRY610407</v>
      </c>
      <c r="M524" t="str">
        <f>customer_bikes__3[[#This Row],[BIKE_KEY_REFERENCE]]</f>
        <v>NULL</v>
      </c>
      <c r="N524" t="str">
        <f>customer_bikes__3[[#This Row],[LOCKER_REFERENCE]]</f>
        <v/>
      </c>
      <c r="O524" t="str">
        <f>customer_bikes__3[[#This Row],[PLATE_NUMBER]]</f>
        <v>NULL</v>
      </c>
      <c r="P524" t="str">
        <f>customer_bikes__3[[#This Row],[BILLING_TYPE]]</f>
        <v>paid</v>
      </c>
      <c r="Q524" t="str">
        <f>customer_bikes__3[[#This Row],[LEASING_PRICE]]</f>
        <v>0</v>
      </c>
      <c r="R524">
        <f>customer_bikes__3[[#This Row],[SOLD_PRICE]]</f>
        <v>0</v>
      </c>
      <c r="S524" t="str">
        <f>customer_bikes__3[[#This Row],[STATUS]]</f>
        <v>OK</v>
      </c>
      <c r="T524" t="str">
        <f>customer_bikes__3[[#This Row],[INSURANCE]]</f>
        <v>N</v>
      </c>
      <c r="U524">
        <f>customer_bikes__3[[#This Row],[INSURANCE_INDIVIDUAL]]</f>
        <v>0</v>
      </c>
      <c r="V524">
        <f>customer_bikes__3[[#This Row],[INSURANCE_CIVIL_RESPONSIBILITY]]</f>
        <v>0</v>
      </c>
      <c r="W524" t="str">
        <f>customer_bikes__3[[#This Row],[INSURANCE_CIVIL_RESPONSIBILITY_CONTRACT]]</f>
        <v>NULL</v>
      </c>
      <c r="X524">
        <f>customer_bikes__3[[#This Row],[BIKE_PRICE]]</f>
        <v>1560.6</v>
      </c>
      <c r="Y524" t="str">
        <f>customer_bikes__3[[#This Row],[BIKE_BUYING_DATE]]</f>
        <v>2020-06-19</v>
      </c>
      <c r="Z524">
        <f>customer_bikes__3[[#This Row],[BILLING_GROUP]]</f>
        <v>1</v>
      </c>
      <c r="AA524" t="str">
        <f>customer_bikes__3[[#This Row],[GPS_ID]]</f>
        <v/>
      </c>
      <c r="AB524" t="str">
        <f>customer_bikes__3[[#This Row],[LOCALISATION]]</f>
        <v>KAMEO</v>
      </c>
      <c r="AC524" t="str">
        <f>customer_bikes__3[[#This Row],[COMMENT_BILLING]]</f>
        <v>NULL</v>
      </c>
      <c r="AD524" t="str">
        <f>customer_bikes__3[[#This Row],[ADDRESS]]</f>
        <v>NULL</v>
      </c>
      <c r="AE524" t="str">
        <f>customer_bikes__3[[#This Row],[DISPLAY_GROUP]]</f>
        <v>1generic</v>
      </c>
      <c r="AG524">
        <f>customer_bikes__3[[#This Row],[TYPE]]</f>
        <v>193</v>
      </c>
      <c r="AH524">
        <f>customer_bikes__3[[#This Row],[ID_1]]</f>
        <v>12</v>
      </c>
      <c r="AI524" s="2">
        <f>customer_bikes__3[[#This Row],[HEU_MAJ]]</f>
        <v>44331.667581018519</v>
      </c>
      <c r="AJ524" s="2">
        <f>customer_bikes__3[[#This Row],[HEU_MAJ]]</f>
        <v>44331.667581018519</v>
      </c>
    </row>
    <row r="525" spans="1:36" x14ac:dyDescent="0.25">
      <c r="A525">
        <f>customer_bikes__3[[#This Row],[ID]]</f>
        <v>312</v>
      </c>
      <c r="B525" t="str">
        <f>customer_bikes__3[[#This Row],[FRAME_NUMBER]]</f>
        <v>TBC114</v>
      </c>
      <c r="C525" t="str">
        <f>customer_bikes__3[[#This Row],[SIZE]]</f>
        <v>M</v>
      </c>
      <c r="D525" t="str">
        <f>customer_bikes__3[[#This Row],[COLOR]]</f>
        <v>Noir Mat/ Vert</v>
      </c>
      <c r="E525" t="str">
        <f>customer_bikes__3[[#This Row],[CONTRACT_TYPE]]</f>
        <v>selling</v>
      </c>
      <c r="F525" t="str">
        <f>customer_bikes__3[[#This Row],[CONTRACT_START]]</f>
        <v>NULL</v>
      </c>
      <c r="G525" t="str">
        <f>customer_bikes__3[[#This Row],[CONTRACT_END]]</f>
        <v>NULL</v>
      </c>
      <c r="H525" t="str">
        <f>customer_bikes__3[[#This Row],[ESTIMATED_DELIVERY_DATE]]</f>
        <v>NULL</v>
      </c>
      <c r="I525" t="str">
        <f>customer_bikes__3[[#This Row],[DELIVERY_DATE]]</f>
        <v>0000-00-00</v>
      </c>
      <c r="J525" t="str">
        <f>customer_bikes__3[[#This Row],[SELLING_DATE]]</f>
        <v>2021-02-22</v>
      </c>
      <c r="K525" t="str">
        <f>customer_bikes__3[[#This Row],[MODEL]]</f>
        <v>Tanana Dry 5</v>
      </c>
      <c r="L525" t="str">
        <f>customer_bikes__3[[#This Row],[FRAME_REFERENCE]]</f>
        <v>-</v>
      </c>
      <c r="M525" t="str">
        <f>customer_bikes__3[[#This Row],[BIKE_KEY_REFERENCE]]</f>
        <v>NULL</v>
      </c>
      <c r="N525" t="str">
        <f>customer_bikes__3[[#This Row],[LOCKER_REFERENCE]]</f>
        <v>NULL</v>
      </c>
      <c r="O525" t="str">
        <f>customer_bikes__3[[#This Row],[PLATE_NUMBER]]</f>
        <v>NULL</v>
      </c>
      <c r="P525" t="str">
        <f>customer_bikes__3[[#This Row],[BILLING_TYPE]]</f>
        <v>paid</v>
      </c>
      <c r="Q525" t="str">
        <f>customer_bikes__3[[#This Row],[LEASING_PRICE]]</f>
        <v>NULL</v>
      </c>
      <c r="R525">
        <f>customer_bikes__3[[#This Row],[SOLD_PRICE]]</f>
        <v>2148</v>
      </c>
      <c r="S525" t="str">
        <f>customer_bikes__3[[#This Row],[STATUS]]</f>
        <v>OK</v>
      </c>
      <c r="T525" t="str">
        <f>customer_bikes__3[[#This Row],[INSURANCE]]</f>
        <v>N</v>
      </c>
      <c r="U525">
        <f>customer_bikes__3[[#This Row],[INSURANCE_INDIVIDUAL]]</f>
        <v>0</v>
      </c>
      <c r="V525">
        <f>customer_bikes__3[[#This Row],[INSURANCE_CIVIL_RESPONSIBILITY]]</f>
        <v>0</v>
      </c>
      <c r="W525" t="str">
        <f>customer_bikes__3[[#This Row],[INSURANCE_CIVIL_RESPONSIBILITY_CONTRACT]]</f>
        <v>NULL</v>
      </c>
      <c r="X525">
        <f>customer_bikes__3[[#This Row],[BIKE_PRICE]]</f>
        <v>1577</v>
      </c>
      <c r="Y525" t="str">
        <f>customer_bikes__3[[#This Row],[BIKE_BUYING_DATE]]</f>
        <v>2020-06-19</v>
      </c>
      <c r="Z525">
        <f>customer_bikes__3[[#This Row],[BILLING_GROUP]]</f>
        <v>1</v>
      </c>
      <c r="AA525" t="str">
        <f>customer_bikes__3[[#This Row],[GPS_ID]]</f>
        <v>NULL</v>
      </c>
      <c r="AB525" t="str">
        <f>customer_bikes__3[[#This Row],[LOCALISATION]]</f>
        <v>NULL</v>
      </c>
      <c r="AC525" t="str">
        <f>customer_bikes__3[[#This Row],[COMMENT_BILLING]]</f>
        <v>NULL</v>
      </c>
      <c r="AD525" t="str">
        <f>customer_bikes__3[[#This Row],[ADDRESS]]</f>
        <v>NULL</v>
      </c>
      <c r="AE525" t="str">
        <f>customer_bikes__3[[#This Row],[DISPLAY_GROUP]]</f>
        <v>1generic</v>
      </c>
      <c r="AG525">
        <f>customer_bikes__3[[#This Row],[TYPE]]</f>
        <v>186</v>
      </c>
      <c r="AH525">
        <f>customer_bikes__3[[#This Row],[ID_1]]</f>
        <v>321</v>
      </c>
      <c r="AI525" s="2">
        <f>customer_bikes__3[[#This Row],[HEU_MAJ]]</f>
        <v>44249.437939814816</v>
      </c>
      <c r="AJ525" s="2">
        <f>customer_bikes__3[[#This Row],[HEU_MAJ]]</f>
        <v>44249.437939814816</v>
      </c>
    </row>
    <row r="526" spans="1:36" x14ac:dyDescent="0.25">
      <c r="A526">
        <f>customer_bikes__3[[#This Row],[ID]]</f>
        <v>313</v>
      </c>
      <c r="B526" t="str">
        <f>customer_bikes__3[[#This Row],[FRAME_NUMBER]]</f>
        <v>TBC115</v>
      </c>
      <c r="C526" t="str">
        <f>customer_bikes__3[[#This Row],[SIZE]]</f>
        <v>XL</v>
      </c>
      <c r="D526" t="str">
        <f>customer_bikes__3[[#This Row],[COLOR]]</f>
        <v>Noir Mat/ Anthracite</v>
      </c>
      <c r="E526" t="str">
        <f>customer_bikes__3[[#This Row],[CONTRACT_TYPE]]</f>
        <v>stock</v>
      </c>
      <c r="F526" t="str">
        <f>customer_bikes__3[[#This Row],[CONTRACT_START]]</f>
        <v>NULL</v>
      </c>
      <c r="G526" t="str">
        <f>customer_bikes__3[[#This Row],[CONTRACT_END]]</f>
        <v>NULL</v>
      </c>
      <c r="H526" t="str">
        <f>customer_bikes__3[[#This Row],[ESTIMATED_DELIVERY_DATE]]</f>
        <v>NULL</v>
      </c>
      <c r="I526" t="str">
        <f>customer_bikes__3[[#This Row],[DELIVERY_DATE]]</f>
        <v>2020-12-15</v>
      </c>
      <c r="J526" t="str">
        <f>customer_bikes__3[[#This Row],[SELLING_DATE]]</f>
        <v>NULL</v>
      </c>
      <c r="K526" t="str">
        <f>customer_bikes__3[[#This Row],[MODEL]]</f>
        <v>Victoria eAdventure 8,8</v>
      </c>
      <c r="L526" t="str">
        <f>customer_bikes__3[[#This Row],[FRAME_REFERENCE]]</f>
        <v>20EADVE8810197</v>
      </c>
      <c r="M526" t="str">
        <f>customer_bikes__3[[#This Row],[BIKE_KEY_REFERENCE]]</f>
        <v>NULL</v>
      </c>
      <c r="N526" t="str">
        <f>customer_bikes__3[[#This Row],[LOCKER_REFERENCE]]</f>
        <v/>
      </c>
      <c r="O526" t="str">
        <f>customer_bikes__3[[#This Row],[PLATE_NUMBER]]</f>
        <v>NULL</v>
      </c>
      <c r="P526" t="str">
        <f>customer_bikes__3[[#This Row],[BILLING_TYPE]]</f>
        <v>paid</v>
      </c>
      <c r="Q526" t="str">
        <f>customer_bikes__3[[#This Row],[LEASING_PRICE]]</f>
        <v>0</v>
      </c>
      <c r="R526">
        <f>customer_bikes__3[[#This Row],[SOLD_PRICE]]</f>
        <v>0</v>
      </c>
      <c r="S526" t="str">
        <f>customer_bikes__3[[#This Row],[STATUS]]</f>
        <v>OK</v>
      </c>
      <c r="T526" t="str">
        <f>customer_bikes__3[[#This Row],[INSURANCE]]</f>
        <v>N</v>
      </c>
      <c r="U526">
        <f>customer_bikes__3[[#This Row],[INSURANCE_INDIVIDUAL]]</f>
        <v>0</v>
      </c>
      <c r="V526">
        <f>customer_bikes__3[[#This Row],[INSURANCE_CIVIL_RESPONSIBILITY]]</f>
        <v>0</v>
      </c>
      <c r="W526" t="str">
        <f>customer_bikes__3[[#This Row],[INSURANCE_CIVIL_RESPONSIBILITY_CONTRACT]]</f>
        <v>NULL</v>
      </c>
      <c r="X526">
        <f>customer_bikes__3[[#This Row],[BIKE_PRICE]]</f>
        <v>1734.96</v>
      </c>
      <c r="Y526" t="str">
        <f>customer_bikes__3[[#This Row],[BIKE_BUYING_DATE]]</f>
        <v>2020-06-19</v>
      </c>
      <c r="Z526">
        <f>customer_bikes__3[[#This Row],[BILLING_GROUP]]</f>
        <v>1</v>
      </c>
      <c r="AA526" t="str">
        <f>customer_bikes__3[[#This Row],[GPS_ID]]</f>
        <v/>
      </c>
      <c r="AB526" t="str">
        <f>customer_bikes__3[[#This Row],[LOCALISATION]]</f>
        <v>Sauveniere</v>
      </c>
      <c r="AC526" t="str">
        <f>customer_bikes__3[[#This Row],[COMMENT_BILLING]]</f>
        <v>NULL</v>
      </c>
      <c r="AD526" t="str">
        <f>customer_bikes__3[[#This Row],[ADDRESS]]</f>
        <v>NULL</v>
      </c>
      <c r="AE526" t="str">
        <f>customer_bikes__3[[#This Row],[DISPLAY_GROUP]]</f>
        <v>1generic</v>
      </c>
      <c r="AG526">
        <f>customer_bikes__3[[#This Row],[TYPE]]</f>
        <v>160</v>
      </c>
      <c r="AH526">
        <f>customer_bikes__3[[#This Row],[ID_1]]</f>
        <v>12</v>
      </c>
      <c r="AI526" s="2">
        <f>customer_bikes__3[[#This Row],[HEU_MAJ]]</f>
        <v>44307.666481481479</v>
      </c>
      <c r="AJ526" s="2">
        <f>customer_bikes__3[[#This Row],[HEU_MAJ]]</f>
        <v>44307.666481481479</v>
      </c>
    </row>
    <row r="527" spans="1:36" x14ac:dyDescent="0.25">
      <c r="A527">
        <f>customer_bikes__3[[#This Row],[ID]]</f>
        <v>316</v>
      </c>
      <c r="B527" t="str">
        <f>customer_bikes__3[[#This Row],[FRAME_NUMBER]]</f>
        <v>TBC118</v>
      </c>
      <c r="C527" t="str">
        <f>customer_bikes__3[[#This Row],[SIZE]]</f>
        <v>L</v>
      </c>
      <c r="D527" t="str">
        <f>customer_bikes__3[[#This Row],[COLOR]]</f>
        <v>Noir Mat/ Anthracite</v>
      </c>
      <c r="E527" t="str">
        <f>customer_bikes__3[[#This Row],[CONTRACT_TYPE]]</f>
        <v>stock</v>
      </c>
      <c r="F527" t="str">
        <f>customer_bikes__3[[#This Row],[CONTRACT_START]]</f>
        <v>NULL</v>
      </c>
      <c r="G527" t="str">
        <f>customer_bikes__3[[#This Row],[CONTRACT_END]]</f>
        <v>NULL</v>
      </c>
      <c r="H527" t="str">
        <f>customer_bikes__3[[#This Row],[ESTIMATED_DELIVERY_DATE]]</f>
        <v>NULL</v>
      </c>
      <c r="I527" t="str">
        <f>customer_bikes__3[[#This Row],[DELIVERY_DATE]]</f>
        <v>0000-00-00</v>
      </c>
      <c r="J527" t="str">
        <f>customer_bikes__3[[#This Row],[SELLING_DATE]]</f>
        <v>NULL</v>
      </c>
      <c r="K527" t="str">
        <f>customer_bikes__3[[#This Row],[MODEL]]</f>
        <v>Victoria eAdventure 8,8</v>
      </c>
      <c r="L527" t="str">
        <f>customer_bikes__3[[#This Row],[FRAME_REFERENCE]]</f>
        <v>20EADVE8810621</v>
      </c>
      <c r="M527" t="str">
        <f>customer_bikes__3[[#This Row],[BIKE_KEY_REFERENCE]]</f>
        <v>NULL</v>
      </c>
      <c r="N527" t="str">
        <f>customer_bikes__3[[#This Row],[LOCKER_REFERENCE]]</f>
        <v>NULL</v>
      </c>
      <c r="O527" t="str">
        <f>customer_bikes__3[[#This Row],[PLATE_NUMBER]]</f>
        <v>NULL</v>
      </c>
      <c r="P527" t="str">
        <f>customer_bikes__3[[#This Row],[BILLING_TYPE]]</f>
        <v>paid</v>
      </c>
      <c r="Q527" t="str">
        <f>customer_bikes__3[[#This Row],[LEASING_PRICE]]</f>
        <v>NULL</v>
      </c>
      <c r="R527">
        <f>customer_bikes__3[[#This Row],[SOLD_PRICE]]</f>
        <v>0</v>
      </c>
      <c r="S527" t="str">
        <f>customer_bikes__3[[#This Row],[STATUS]]</f>
        <v>OK</v>
      </c>
      <c r="T527" t="str">
        <f>customer_bikes__3[[#This Row],[INSURANCE]]</f>
        <v>N</v>
      </c>
      <c r="U527">
        <f>customer_bikes__3[[#This Row],[INSURANCE_INDIVIDUAL]]</f>
        <v>0</v>
      </c>
      <c r="V527">
        <f>customer_bikes__3[[#This Row],[INSURANCE_CIVIL_RESPONSIBILITY]]</f>
        <v>0</v>
      </c>
      <c r="W527" t="str">
        <f>customer_bikes__3[[#This Row],[INSURANCE_CIVIL_RESPONSIBILITY_CONTRACT]]</f>
        <v>NULL</v>
      </c>
      <c r="X527">
        <f>customer_bikes__3[[#This Row],[BIKE_PRICE]]</f>
        <v>1734.96</v>
      </c>
      <c r="Y527" t="str">
        <f>customer_bikes__3[[#This Row],[BIKE_BUYING_DATE]]</f>
        <v>2020-06-19</v>
      </c>
      <c r="Z527">
        <f>customer_bikes__3[[#This Row],[BILLING_GROUP]]</f>
        <v>1</v>
      </c>
      <c r="AA527" t="str">
        <f>customer_bikes__3[[#This Row],[GPS_ID]]</f>
        <v>NULL</v>
      </c>
      <c r="AB527" t="str">
        <f>customer_bikes__3[[#This Row],[LOCALISATION]]</f>
        <v>Sauveniere</v>
      </c>
      <c r="AC527" t="str">
        <f>customer_bikes__3[[#This Row],[COMMENT_BILLING]]</f>
        <v>NULL</v>
      </c>
      <c r="AD527" t="str">
        <f>customer_bikes__3[[#This Row],[ADDRESS]]</f>
        <v>NULL</v>
      </c>
      <c r="AE527" t="str">
        <f>customer_bikes__3[[#This Row],[DISPLAY_GROUP]]</f>
        <v>1generic</v>
      </c>
      <c r="AG527">
        <f>customer_bikes__3[[#This Row],[TYPE]]</f>
        <v>160</v>
      </c>
      <c r="AH527">
        <f>customer_bikes__3[[#This Row],[ID_1]]</f>
        <v>12</v>
      </c>
      <c r="AI527" s="2">
        <f>customer_bikes__3[[#This Row],[HEU_MAJ]]</f>
        <v>44018.46875</v>
      </c>
      <c r="AJ527" s="2">
        <f>customer_bikes__3[[#This Row],[HEU_MAJ]]</f>
        <v>44018.46875</v>
      </c>
    </row>
    <row r="528" spans="1:36" x14ac:dyDescent="0.25">
      <c r="A528">
        <f>customer_bikes__3[[#This Row],[ID]]</f>
        <v>173</v>
      </c>
      <c r="B528" t="str">
        <f>customer_bikes__3[[#This Row],[FRAME_NUMBER]]</f>
        <v>TBC12</v>
      </c>
      <c r="C528" t="str">
        <f>customer_bikes__3[[#This Row],[SIZE]]</f>
        <v>S</v>
      </c>
      <c r="D528" t="str">
        <f>customer_bikes__3[[#This Row],[COLOR]]</f>
        <v/>
      </c>
      <c r="E528" t="str">
        <f>customer_bikes__3[[#This Row],[CONTRACT_TYPE]]</f>
        <v>selling</v>
      </c>
      <c r="F528" t="str">
        <f>customer_bikes__3[[#This Row],[CONTRACT_START]]</f>
        <v>NULL</v>
      </c>
      <c r="G528" t="str">
        <f>customer_bikes__3[[#This Row],[CONTRACT_END]]</f>
        <v>NULL</v>
      </c>
      <c r="H528" t="str">
        <f>customer_bikes__3[[#This Row],[ESTIMATED_DELIVERY_DATE]]</f>
        <v>2020-06-30</v>
      </c>
      <c r="I528" t="str">
        <f>customer_bikes__3[[#This Row],[DELIVERY_DATE]]</f>
        <v>2020-06-30</v>
      </c>
      <c r="J528" t="str">
        <f>customer_bikes__3[[#This Row],[SELLING_DATE]]</f>
        <v>2021-06-09</v>
      </c>
      <c r="K528" t="str">
        <f>customer_bikes__3[[#This Row],[MODEL]]</f>
        <v>Tanana Dry 5</v>
      </c>
      <c r="L528" t="str">
        <f>customer_bikes__3[[#This Row],[FRAME_REFERENCE]]</f>
        <v>20TANDRY510083</v>
      </c>
      <c r="M528" t="str">
        <f>customer_bikes__3[[#This Row],[BIKE_KEY_REFERENCE]]</f>
        <v/>
      </c>
      <c r="N528" t="str">
        <f>customer_bikes__3[[#This Row],[LOCKER_REFERENCE]]</f>
        <v/>
      </c>
      <c r="O528" t="str">
        <f>customer_bikes__3[[#This Row],[PLATE_NUMBER]]</f>
        <v/>
      </c>
      <c r="P528" t="str">
        <f>customer_bikes__3[[#This Row],[BILLING_TYPE]]</f>
        <v>monthly</v>
      </c>
      <c r="Q528" t="str">
        <f>customer_bikes__3[[#This Row],[LEASING_PRICE]]</f>
        <v>0</v>
      </c>
      <c r="R528">
        <f>customer_bikes__3[[#This Row],[SOLD_PRICE]]</f>
        <v>2148</v>
      </c>
      <c r="S528" t="str">
        <f>customer_bikes__3[[#This Row],[STATUS]]</f>
        <v>OK</v>
      </c>
      <c r="T528" t="str">
        <f>customer_bikes__3[[#This Row],[INSURANCE]]</f>
        <v>N</v>
      </c>
      <c r="U528">
        <f>customer_bikes__3[[#This Row],[INSURANCE_INDIVIDUAL]]</f>
        <v>0</v>
      </c>
      <c r="V528">
        <f>customer_bikes__3[[#This Row],[INSURANCE_CIVIL_RESPONSIBILITY]]</f>
        <v>0</v>
      </c>
      <c r="W528" t="str">
        <f>customer_bikes__3[[#This Row],[INSURANCE_CIVIL_RESPONSIBILITY_CONTRACT]]</f>
        <v>NULL</v>
      </c>
      <c r="X528">
        <f>customer_bikes__3[[#This Row],[BIKE_PRICE]]</f>
        <v>1577</v>
      </c>
      <c r="Y528" t="str">
        <f>customer_bikes__3[[#This Row],[BIKE_BUYING_DATE]]</f>
        <v>2020-06-01</v>
      </c>
      <c r="Z528">
        <f>customer_bikes__3[[#This Row],[BILLING_GROUP]]</f>
        <v>1</v>
      </c>
      <c r="AA528" t="str">
        <f>customer_bikes__3[[#This Row],[GPS_ID]]</f>
        <v/>
      </c>
      <c r="AB528" t="str">
        <f>customer_bikes__3[[#This Row],[LOCALISATION]]</f>
        <v>NULL</v>
      </c>
      <c r="AC528" t="str">
        <f>customer_bikes__3[[#This Row],[COMMENT_BILLING]]</f>
        <v>NULL</v>
      </c>
      <c r="AD528" t="str">
        <f>customer_bikes__3[[#This Row],[ADDRESS]]</f>
        <v>NULL</v>
      </c>
      <c r="AE528" t="str">
        <f>customer_bikes__3[[#This Row],[DISPLAY_GROUP]]</f>
        <v>1generic</v>
      </c>
      <c r="AG528">
        <f>customer_bikes__3[[#This Row],[TYPE]]</f>
        <v>186</v>
      </c>
      <c r="AH528">
        <f>customer_bikes__3[[#This Row],[ID_1]]</f>
        <v>430</v>
      </c>
      <c r="AI528" s="2">
        <f>customer_bikes__3[[#This Row],[HEU_MAJ]]</f>
        <v>44356.524039351854</v>
      </c>
      <c r="AJ528" s="2">
        <f>customer_bikes__3[[#This Row],[HEU_MAJ]]</f>
        <v>44356.524039351854</v>
      </c>
    </row>
    <row r="529" spans="1:36" x14ac:dyDescent="0.25">
      <c r="A529">
        <f>customer_bikes__3[[#This Row],[ID]]</f>
        <v>193</v>
      </c>
      <c r="B529" t="str">
        <f>customer_bikes__3[[#This Row],[FRAME_NUMBER]]</f>
        <v>TBC32</v>
      </c>
      <c r="C529" t="str">
        <f>customer_bikes__3[[#This Row],[SIZE]]</f>
        <v>M</v>
      </c>
      <c r="D529" t="str">
        <f>customer_bikes__3[[#This Row],[COLOR]]</f>
        <v>NULL</v>
      </c>
      <c r="E529" t="str">
        <f>customer_bikes__3[[#This Row],[CONTRACT_TYPE]]</f>
        <v>order</v>
      </c>
      <c r="F529" t="str">
        <f>customer_bikes__3[[#This Row],[CONTRACT_START]]</f>
        <v>NULL</v>
      </c>
      <c r="G529" t="str">
        <f>customer_bikes__3[[#This Row],[CONTRACT_END]]</f>
        <v>NULL</v>
      </c>
      <c r="H529" t="str">
        <f>customer_bikes__3[[#This Row],[ESTIMATED_DELIVERY_DATE]]</f>
        <v>2020-07-20</v>
      </c>
      <c r="I529" t="str">
        <f>customer_bikes__3[[#This Row],[DELIVERY_DATE]]</f>
        <v>2020-07-20</v>
      </c>
      <c r="J529" t="str">
        <f>customer_bikes__3[[#This Row],[SELLING_DATE]]</f>
        <v>NULL</v>
      </c>
      <c r="K529" t="str">
        <f>customer_bikes__3[[#This Row],[MODEL]]</f>
        <v>Cairon T 400</v>
      </c>
      <c r="L529" t="str">
        <f>customer_bikes__3[[#This Row],[FRAME_REFERENCE]]</f>
        <v>-</v>
      </c>
      <c r="M529" t="str">
        <f>customer_bikes__3[[#This Row],[BIKE_KEY_REFERENCE]]</f>
        <v>NULL</v>
      </c>
      <c r="N529" t="str">
        <f>customer_bikes__3[[#This Row],[LOCKER_REFERENCE]]</f>
        <v>NULL</v>
      </c>
      <c r="O529" t="str">
        <f>customer_bikes__3[[#This Row],[PLATE_NUMBER]]</f>
        <v>NULL</v>
      </c>
      <c r="P529" t="str">
        <f>customer_bikes__3[[#This Row],[BILLING_TYPE]]</f>
        <v/>
      </c>
      <c r="Q529" t="str">
        <f>customer_bikes__3[[#This Row],[LEASING_PRICE]]</f>
        <v>NULL</v>
      </c>
      <c r="R529">
        <f>customer_bikes__3[[#This Row],[SOLD_PRICE]]</f>
        <v>0</v>
      </c>
      <c r="S529" t="str">
        <f>customer_bikes__3[[#This Row],[STATUS]]</f>
        <v>OK</v>
      </c>
      <c r="T529" t="str">
        <f>customer_bikes__3[[#This Row],[INSURANCE]]</f>
        <v>N</v>
      </c>
      <c r="U529">
        <f>customer_bikes__3[[#This Row],[INSURANCE_INDIVIDUAL]]</f>
        <v>0</v>
      </c>
      <c r="V529">
        <f>customer_bikes__3[[#This Row],[INSURANCE_CIVIL_RESPONSIBILITY]]</f>
        <v>0</v>
      </c>
      <c r="W529" t="str">
        <f>customer_bikes__3[[#This Row],[INSURANCE_CIVIL_RESPONSIBILITY_CONTRACT]]</f>
        <v>NULL</v>
      </c>
      <c r="X529">
        <f>customer_bikes__3[[#This Row],[BIKE_PRICE]]</f>
        <v>1794.4</v>
      </c>
      <c r="Y529" t="str">
        <f>customer_bikes__3[[#This Row],[BIKE_BUYING_DATE]]</f>
        <v>2020-06-01</v>
      </c>
      <c r="Z529">
        <f>customer_bikes__3[[#This Row],[BILLING_GROUP]]</f>
        <v>1</v>
      </c>
      <c r="AA529" t="str">
        <f>customer_bikes__3[[#This Row],[GPS_ID]]</f>
        <v>NULL</v>
      </c>
      <c r="AB529" t="str">
        <f>customer_bikes__3[[#This Row],[LOCALISATION]]</f>
        <v>NULL</v>
      </c>
      <c r="AC529" t="str">
        <f>customer_bikes__3[[#This Row],[COMMENT_BILLING]]</f>
        <v>NULL</v>
      </c>
      <c r="AD529" t="str">
        <f>customer_bikes__3[[#This Row],[ADDRESS]]</f>
        <v>NULL</v>
      </c>
      <c r="AE529" t="str">
        <f>customer_bikes__3[[#This Row],[DISPLAY_GROUP]]</f>
        <v>1generic</v>
      </c>
      <c r="AG529">
        <f>customer_bikes__3[[#This Row],[TYPE]]</f>
        <v>68</v>
      </c>
      <c r="AH529">
        <f>customer_bikes__3[[#This Row],[ID_1]]</f>
        <v>12</v>
      </c>
      <c r="AI529" s="2">
        <f>customer_bikes__3[[#This Row],[HEU_MAJ]]</f>
        <v>44046.702488425923</v>
      </c>
      <c r="AJ529" s="2">
        <f>customer_bikes__3[[#This Row],[HEU_MAJ]]</f>
        <v>44046.702488425923</v>
      </c>
    </row>
    <row r="530" spans="1:36" x14ac:dyDescent="0.25">
      <c r="A530">
        <f>customer_bikes__3[[#This Row],[ID]]</f>
        <v>194</v>
      </c>
      <c r="B530" t="str">
        <f>customer_bikes__3[[#This Row],[FRAME_NUMBER]]</f>
        <v>TBC33</v>
      </c>
      <c r="C530" t="str">
        <f>customer_bikes__3[[#This Row],[SIZE]]</f>
        <v>M</v>
      </c>
      <c r="D530" t="str">
        <f>customer_bikes__3[[#This Row],[COLOR]]</f>
        <v>NULL</v>
      </c>
      <c r="E530" t="str">
        <f>customer_bikes__3[[#This Row],[CONTRACT_TYPE]]</f>
        <v>order</v>
      </c>
      <c r="F530" t="str">
        <f>customer_bikes__3[[#This Row],[CONTRACT_START]]</f>
        <v>NULL</v>
      </c>
      <c r="G530" t="str">
        <f>customer_bikes__3[[#This Row],[CONTRACT_END]]</f>
        <v>NULL</v>
      </c>
      <c r="H530" t="str">
        <f>customer_bikes__3[[#This Row],[ESTIMATED_DELIVERY_DATE]]</f>
        <v>2020-07-20</v>
      </c>
      <c r="I530" t="str">
        <f>customer_bikes__3[[#This Row],[DELIVERY_DATE]]</f>
        <v>2020-07-20</v>
      </c>
      <c r="J530" t="str">
        <f>customer_bikes__3[[#This Row],[SELLING_DATE]]</f>
        <v>NULL</v>
      </c>
      <c r="K530" t="str">
        <f>customer_bikes__3[[#This Row],[MODEL]]</f>
        <v>Cairon T 400</v>
      </c>
      <c r="L530" t="str">
        <f>customer_bikes__3[[#This Row],[FRAME_REFERENCE]]</f>
        <v>-</v>
      </c>
      <c r="M530" t="str">
        <f>customer_bikes__3[[#This Row],[BIKE_KEY_REFERENCE]]</f>
        <v>NULL</v>
      </c>
      <c r="N530" t="str">
        <f>customer_bikes__3[[#This Row],[LOCKER_REFERENCE]]</f>
        <v>NULL</v>
      </c>
      <c r="O530" t="str">
        <f>customer_bikes__3[[#This Row],[PLATE_NUMBER]]</f>
        <v>NULL</v>
      </c>
      <c r="P530" t="str">
        <f>customer_bikes__3[[#This Row],[BILLING_TYPE]]</f>
        <v/>
      </c>
      <c r="Q530" t="str">
        <f>customer_bikes__3[[#This Row],[LEASING_PRICE]]</f>
        <v>NULL</v>
      </c>
      <c r="R530">
        <f>customer_bikes__3[[#This Row],[SOLD_PRICE]]</f>
        <v>0</v>
      </c>
      <c r="S530" t="str">
        <f>customer_bikes__3[[#This Row],[STATUS]]</f>
        <v>OK</v>
      </c>
      <c r="T530" t="str">
        <f>customer_bikes__3[[#This Row],[INSURANCE]]</f>
        <v>N</v>
      </c>
      <c r="U530">
        <f>customer_bikes__3[[#This Row],[INSURANCE_INDIVIDUAL]]</f>
        <v>0</v>
      </c>
      <c r="V530">
        <f>customer_bikes__3[[#This Row],[INSURANCE_CIVIL_RESPONSIBILITY]]</f>
        <v>0</v>
      </c>
      <c r="W530" t="str">
        <f>customer_bikes__3[[#This Row],[INSURANCE_CIVIL_RESPONSIBILITY_CONTRACT]]</f>
        <v>NULL</v>
      </c>
      <c r="X530">
        <f>customer_bikes__3[[#This Row],[BIKE_PRICE]]</f>
        <v>1794.4</v>
      </c>
      <c r="Y530" t="str">
        <f>customer_bikes__3[[#This Row],[BIKE_BUYING_DATE]]</f>
        <v>2020-06-01</v>
      </c>
      <c r="Z530">
        <f>customer_bikes__3[[#This Row],[BILLING_GROUP]]</f>
        <v>1</v>
      </c>
      <c r="AA530" t="str">
        <f>customer_bikes__3[[#This Row],[GPS_ID]]</f>
        <v>NULL</v>
      </c>
      <c r="AB530" t="str">
        <f>customer_bikes__3[[#This Row],[LOCALISATION]]</f>
        <v>NULL</v>
      </c>
      <c r="AC530" t="str">
        <f>customer_bikes__3[[#This Row],[COMMENT_BILLING]]</f>
        <v>NULL</v>
      </c>
      <c r="AD530" t="str">
        <f>customer_bikes__3[[#This Row],[ADDRESS]]</f>
        <v>NULL</v>
      </c>
      <c r="AE530" t="str">
        <f>customer_bikes__3[[#This Row],[DISPLAY_GROUP]]</f>
        <v>1generic</v>
      </c>
      <c r="AG530">
        <f>customer_bikes__3[[#This Row],[TYPE]]</f>
        <v>68</v>
      </c>
      <c r="AH530">
        <f>customer_bikes__3[[#This Row],[ID_1]]</f>
        <v>12</v>
      </c>
      <c r="AI530" s="2">
        <f>customer_bikes__3[[#This Row],[HEU_MAJ]]</f>
        <v>44046.702673611115</v>
      </c>
      <c r="AJ530" s="2">
        <f>customer_bikes__3[[#This Row],[HEU_MAJ]]</f>
        <v>44046.702673611115</v>
      </c>
    </row>
    <row r="531" spans="1:36" x14ac:dyDescent="0.25">
      <c r="A531">
        <f>customer_bikes__3[[#This Row],[ID]]</f>
        <v>195</v>
      </c>
      <c r="B531" t="str">
        <f>customer_bikes__3[[#This Row],[FRAME_NUMBER]]</f>
        <v>TBC34</v>
      </c>
      <c r="C531" t="str">
        <f>customer_bikes__3[[#This Row],[SIZE]]</f>
        <v>M</v>
      </c>
      <c r="D531" t="str">
        <f>customer_bikes__3[[#This Row],[COLOR]]</f>
        <v>NULL</v>
      </c>
      <c r="E531" t="str">
        <f>customer_bikes__3[[#This Row],[CONTRACT_TYPE]]</f>
        <v>order</v>
      </c>
      <c r="F531" t="str">
        <f>customer_bikes__3[[#This Row],[CONTRACT_START]]</f>
        <v>NULL</v>
      </c>
      <c r="G531" t="str">
        <f>customer_bikes__3[[#This Row],[CONTRACT_END]]</f>
        <v>NULL</v>
      </c>
      <c r="H531" t="str">
        <f>customer_bikes__3[[#This Row],[ESTIMATED_DELIVERY_DATE]]</f>
        <v>2020-07-20</v>
      </c>
      <c r="I531" t="str">
        <f>customer_bikes__3[[#This Row],[DELIVERY_DATE]]</f>
        <v>2020-07-20</v>
      </c>
      <c r="J531" t="str">
        <f>customer_bikes__3[[#This Row],[SELLING_DATE]]</f>
        <v>NULL</v>
      </c>
      <c r="K531" t="str">
        <f>customer_bikes__3[[#This Row],[MODEL]]</f>
        <v>Cairon T 400</v>
      </c>
      <c r="L531" t="str">
        <f>customer_bikes__3[[#This Row],[FRAME_REFERENCE]]</f>
        <v>-</v>
      </c>
      <c r="M531" t="str">
        <f>customer_bikes__3[[#This Row],[BIKE_KEY_REFERENCE]]</f>
        <v>NULL</v>
      </c>
      <c r="N531" t="str">
        <f>customer_bikes__3[[#This Row],[LOCKER_REFERENCE]]</f>
        <v>NULL</v>
      </c>
      <c r="O531" t="str">
        <f>customer_bikes__3[[#This Row],[PLATE_NUMBER]]</f>
        <v>NULL</v>
      </c>
      <c r="P531" t="str">
        <f>customer_bikes__3[[#This Row],[BILLING_TYPE]]</f>
        <v/>
      </c>
      <c r="Q531" t="str">
        <f>customer_bikes__3[[#This Row],[LEASING_PRICE]]</f>
        <v>NULL</v>
      </c>
      <c r="R531">
        <f>customer_bikes__3[[#This Row],[SOLD_PRICE]]</f>
        <v>0</v>
      </c>
      <c r="S531" t="str">
        <f>customer_bikes__3[[#This Row],[STATUS]]</f>
        <v>OK</v>
      </c>
      <c r="T531" t="str">
        <f>customer_bikes__3[[#This Row],[INSURANCE]]</f>
        <v>N</v>
      </c>
      <c r="U531">
        <f>customer_bikes__3[[#This Row],[INSURANCE_INDIVIDUAL]]</f>
        <v>0</v>
      </c>
      <c r="V531">
        <f>customer_bikes__3[[#This Row],[INSURANCE_CIVIL_RESPONSIBILITY]]</f>
        <v>0</v>
      </c>
      <c r="W531" t="str">
        <f>customer_bikes__3[[#This Row],[INSURANCE_CIVIL_RESPONSIBILITY_CONTRACT]]</f>
        <v>NULL</v>
      </c>
      <c r="X531">
        <f>customer_bikes__3[[#This Row],[BIKE_PRICE]]</f>
        <v>1794.4</v>
      </c>
      <c r="Y531" t="str">
        <f>customer_bikes__3[[#This Row],[BIKE_BUYING_DATE]]</f>
        <v>2020-06-01</v>
      </c>
      <c r="Z531">
        <f>customer_bikes__3[[#This Row],[BILLING_GROUP]]</f>
        <v>1</v>
      </c>
      <c r="AA531" t="str">
        <f>customer_bikes__3[[#This Row],[GPS_ID]]</f>
        <v>NULL</v>
      </c>
      <c r="AB531" t="str">
        <f>customer_bikes__3[[#This Row],[LOCALISATION]]</f>
        <v>NULL</v>
      </c>
      <c r="AC531" t="str">
        <f>customer_bikes__3[[#This Row],[COMMENT_BILLING]]</f>
        <v>NULL</v>
      </c>
      <c r="AD531" t="str">
        <f>customer_bikes__3[[#This Row],[ADDRESS]]</f>
        <v>NULL</v>
      </c>
      <c r="AE531" t="str">
        <f>customer_bikes__3[[#This Row],[DISPLAY_GROUP]]</f>
        <v>1generic</v>
      </c>
      <c r="AG531">
        <f>customer_bikes__3[[#This Row],[TYPE]]</f>
        <v>68</v>
      </c>
      <c r="AH531">
        <f>customer_bikes__3[[#This Row],[ID_1]]</f>
        <v>12</v>
      </c>
      <c r="AI531" s="2">
        <f>customer_bikes__3[[#This Row],[HEU_MAJ]]</f>
        <v>44046.7028125</v>
      </c>
      <c r="AJ531" s="2">
        <f>customer_bikes__3[[#This Row],[HEU_MAJ]]</f>
        <v>44046.7028125</v>
      </c>
    </row>
    <row r="532" spans="1:36" x14ac:dyDescent="0.25">
      <c r="A532">
        <f>customer_bikes__3[[#This Row],[ID]]</f>
        <v>196</v>
      </c>
      <c r="B532" t="str">
        <f>customer_bikes__3[[#This Row],[FRAME_NUMBER]]</f>
        <v>TBC35</v>
      </c>
      <c r="C532" t="str">
        <f>customer_bikes__3[[#This Row],[SIZE]]</f>
        <v>M</v>
      </c>
      <c r="D532" t="str">
        <f>customer_bikes__3[[#This Row],[COLOR]]</f>
        <v>NULL</v>
      </c>
      <c r="E532" t="str">
        <f>customer_bikes__3[[#This Row],[CONTRACT_TYPE]]</f>
        <v>order</v>
      </c>
      <c r="F532" t="str">
        <f>customer_bikes__3[[#This Row],[CONTRACT_START]]</f>
        <v>NULL</v>
      </c>
      <c r="G532" t="str">
        <f>customer_bikes__3[[#This Row],[CONTRACT_END]]</f>
        <v>NULL</v>
      </c>
      <c r="H532" t="str">
        <f>customer_bikes__3[[#This Row],[ESTIMATED_DELIVERY_DATE]]</f>
        <v>2020-07-20</v>
      </c>
      <c r="I532" t="str">
        <f>customer_bikes__3[[#This Row],[DELIVERY_DATE]]</f>
        <v>2020-07-20</v>
      </c>
      <c r="J532" t="str">
        <f>customer_bikes__3[[#This Row],[SELLING_DATE]]</f>
        <v>NULL</v>
      </c>
      <c r="K532" t="str">
        <f>customer_bikes__3[[#This Row],[MODEL]]</f>
        <v>Cairon T 400</v>
      </c>
      <c r="L532" t="str">
        <f>customer_bikes__3[[#This Row],[FRAME_REFERENCE]]</f>
        <v>-</v>
      </c>
      <c r="M532" t="str">
        <f>customer_bikes__3[[#This Row],[BIKE_KEY_REFERENCE]]</f>
        <v>NULL</v>
      </c>
      <c r="N532" t="str">
        <f>customer_bikes__3[[#This Row],[LOCKER_REFERENCE]]</f>
        <v>NULL</v>
      </c>
      <c r="O532" t="str">
        <f>customer_bikes__3[[#This Row],[PLATE_NUMBER]]</f>
        <v>NULL</v>
      </c>
      <c r="P532" t="str">
        <f>customer_bikes__3[[#This Row],[BILLING_TYPE]]</f>
        <v/>
      </c>
      <c r="Q532" t="str">
        <f>customer_bikes__3[[#This Row],[LEASING_PRICE]]</f>
        <v>NULL</v>
      </c>
      <c r="R532">
        <f>customer_bikes__3[[#This Row],[SOLD_PRICE]]</f>
        <v>0</v>
      </c>
      <c r="S532" t="str">
        <f>customer_bikes__3[[#This Row],[STATUS]]</f>
        <v>OK</v>
      </c>
      <c r="T532" t="str">
        <f>customer_bikes__3[[#This Row],[INSURANCE]]</f>
        <v>N</v>
      </c>
      <c r="U532">
        <f>customer_bikes__3[[#This Row],[INSURANCE_INDIVIDUAL]]</f>
        <v>0</v>
      </c>
      <c r="V532">
        <f>customer_bikes__3[[#This Row],[INSURANCE_CIVIL_RESPONSIBILITY]]</f>
        <v>0</v>
      </c>
      <c r="W532" t="str">
        <f>customer_bikes__3[[#This Row],[INSURANCE_CIVIL_RESPONSIBILITY_CONTRACT]]</f>
        <v>NULL</v>
      </c>
      <c r="X532">
        <f>customer_bikes__3[[#This Row],[BIKE_PRICE]]</f>
        <v>1794.4</v>
      </c>
      <c r="Y532" t="str">
        <f>customer_bikes__3[[#This Row],[BIKE_BUYING_DATE]]</f>
        <v>2020-06-01</v>
      </c>
      <c r="Z532">
        <f>customer_bikes__3[[#This Row],[BILLING_GROUP]]</f>
        <v>1</v>
      </c>
      <c r="AA532" t="str">
        <f>customer_bikes__3[[#This Row],[GPS_ID]]</f>
        <v>NULL</v>
      </c>
      <c r="AB532" t="str">
        <f>customer_bikes__3[[#This Row],[LOCALISATION]]</f>
        <v>NULL</v>
      </c>
      <c r="AC532" t="str">
        <f>customer_bikes__3[[#This Row],[COMMENT_BILLING]]</f>
        <v>NULL</v>
      </c>
      <c r="AD532" t="str">
        <f>customer_bikes__3[[#This Row],[ADDRESS]]</f>
        <v>NULL</v>
      </c>
      <c r="AE532" t="str">
        <f>customer_bikes__3[[#This Row],[DISPLAY_GROUP]]</f>
        <v>1generic</v>
      </c>
      <c r="AG532">
        <f>customer_bikes__3[[#This Row],[TYPE]]</f>
        <v>68</v>
      </c>
      <c r="AH532">
        <f>customer_bikes__3[[#This Row],[ID_1]]</f>
        <v>12</v>
      </c>
      <c r="AI532" s="2">
        <f>customer_bikes__3[[#This Row],[HEU_MAJ]]</f>
        <v>44046.703090277777</v>
      </c>
      <c r="AJ532" s="2">
        <f>customer_bikes__3[[#This Row],[HEU_MAJ]]</f>
        <v>44046.703090277777</v>
      </c>
    </row>
    <row r="533" spans="1:36" x14ac:dyDescent="0.25">
      <c r="A533">
        <f>customer_bikes__3[[#This Row],[ID]]</f>
        <v>199</v>
      </c>
      <c r="B533" t="str">
        <f>customer_bikes__3[[#This Row],[FRAME_NUMBER]]</f>
        <v>TBC38</v>
      </c>
      <c r="C533" t="str">
        <f>customer_bikes__3[[#This Row],[SIZE]]</f>
        <v>M</v>
      </c>
      <c r="D533" t="str">
        <f>customer_bikes__3[[#This Row],[COLOR]]</f>
        <v/>
      </c>
      <c r="E533" t="str">
        <f>customer_bikes__3[[#This Row],[CONTRACT_TYPE]]</f>
        <v>selling</v>
      </c>
      <c r="F533" t="str">
        <f>customer_bikes__3[[#This Row],[CONTRACT_START]]</f>
        <v>2020-07-12</v>
      </c>
      <c r="G533" t="str">
        <f>customer_bikes__3[[#This Row],[CONTRACT_END]]</f>
        <v>NULL</v>
      </c>
      <c r="H533" t="str">
        <f>customer_bikes__3[[#This Row],[ESTIMATED_DELIVERY_DATE]]</f>
        <v>2020-06-25</v>
      </c>
      <c r="I533" t="str">
        <f>customer_bikes__3[[#This Row],[DELIVERY_DATE]]</f>
        <v>2020-06-25</v>
      </c>
      <c r="J533" t="str">
        <f>customer_bikes__3[[#This Row],[SELLING_DATE]]</f>
        <v>2020-07-12</v>
      </c>
      <c r="K533" t="str">
        <f>customer_bikes__3[[#This Row],[MODEL]]</f>
        <v>GRV 800 Alu</v>
      </c>
      <c r="L533" t="str">
        <f>customer_bikes__3[[#This Row],[FRAME_REFERENCE]]</f>
        <v>-</v>
      </c>
      <c r="M533" t="str">
        <f>customer_bikes__3[[#This Row],[BIKE_KEY_REFERENCE]]</f>
        <v/>
      </c>
      <c r="N533" t="str">
        <f>customer_bikes__3[[#This Row],[LOCKER_REFERENCE]]</f>
        <v/>
      </c>
      <c r="O533" t="str">
        <f>customer_bikes__3[[#This Row],[PLATE_NUMBER]]</f>
        <v/>
      </c>
      <c r="P533" t="str">
        <f>customer_bikes__3[[#This Row],[BILLING_TYPE]]</f>
        <v>monthly</v>
      </c>
      <c r="Q533" t="str">
        <f>customer_bikes__3[[#This Row],[LEASING_PRICE]]</f>
        <v>0</v>
      </c>
      <c r="R533">
        <f>customer_bikes__3[[#This Row],[SOLD_PRICE]]</f>
        <v>1487</v>
      </c>
      <c r="S533" t="str">
        <f>customer_bikes__3[[#This Row],[STATUS]]</f>
        <v>OK</v>
      </c>
      <c r="T533" t="str">
        <f>customer_bikes__3[[#This Row],[INSURANCE]]</f>
        <v>N</v>
      </c>
      <c r="U533">
        <f>customer_bikes__3[[#This Row],[INSURANCE_INDIVIDUAL]]</f>
        <v>0</v>
      </c>
      <c r="V533">
        <f>customer_bikes__3[[#This Row],[INSURANCE_CIVIL_RESPONSIBILITY]]</f>
        <v>0</v>
      </c>
      <c r="W533" t="str">
        <f>customer_bikes__3[[#This Row],[INSURANCE_CIVIL_RESPONSIBILITY_CONTRACT]]</f>
        <v>NULL</v>
      </c>
      <c r="X533">
        <f>customer_bikes__3[[#This Row],[BIKE_PRICE]]</f>
        <v>986</v>
      </c>
      <c r="Y533" t="str">
        <f>customer_bikes__3[[#This Row],[BIKE_BUYING_DATE]]</f>
        <v>2020-06-01</v>
      </c>
      <c r="Z533">
        <f>customer_bikes__3[[#This Row],[BILLING_GROUP]]</f>
        <v>1</v>
      </c>
      <c r="AA533" t="str">
        <f>customer_bikes__3[[#This Row],[GPS_ID]]</f>
        <v/>
      </c>
      <c r="AB533" t="str">
        <f>customer_bikes__3[[#This Row],[LOCALISATION]]</f>
        <v>NULL</v>
      </c>
      <c r="AC533" t="str">
        <f>customer_bikes__3[[#This Row],[COMMENT_BILLING]]</f>
        <v>NULL</v>
      </c>
      <c r="AD533" t="str">
        <f>customer_bikes__3[[#This Row],[ADDRESS]]</f>
        <v>NULL</v>
      </c>
      <c r="AE533" t="str">
        <f>customer_bikes__3[[#This Row],[DISPLAY_GROUP]]</f>
        <v>1generic</v>
      </c>
      <c r="AG533">
        <f>customer_bikes__3[[#This Row],[TYPE]]</f>
        <v>112</v>
      </c>
      <c r="AH533">
        <f>customer_bikes__3[[#This Row],[ID_1]]</f>
        <v>225</v>
      </c>
      <c r="AI533" s="2">
        <f>customer_bikes__3[[#This Row],[HEU_MAJ]]</f>
        <v>44501.659456018519</v>
      </c>
      <c r="AJ533" s="2">
        <f>customer_bikes__3[[#This Row],[HEU_MAJ]]</f>
        <v>44501.659456018519</v>
      </c>
    </row>
    <row r="534" spans="1:36" x14ac:dyDescent="0.25">
      <c r="A534">
        <f>customer_bikes__3[[#This Row],[ID]]</f>
        <v>211</v>
      </c>
      <c r="B534" t="str">
        <f>customer_bikes__3[[#This Row],[FRAME_NUMBER]]</f>
        <v>TBC50</v>
      </c>
      <c r="C534" t="str">
        <f>customer_bikes__3[[#This Row],[SIZE]]</f>
        <v>M</v>
      </c>
      <c r="D534" t="str">
        <f>customer_bikes__3[[#This Row],[COLOR]]</f>
        <v>NULL</v>
      </c>
      <c r="E534" t="str">
        <f>customer_bikes__3[[#This Row],[CONTRACT_TYPE]]</f>
        <v>order</v>
      </c>
      <c r="F534" t="str">
        <f>customer_bikes__3[[#This Row],[CONTRACT_START]]</f>
        <v>NULL</v>
      </c>
      <c r="G534" t="str">
        <f>customer_bikes__3[[#This Row],[CONTRACT_END]]</f>
        <v>NULL</v>
      </c>
      <c r="H534" t="str">
        <f>customer_bikes__3[[#This Row],[ESTIMATED_DELIVERY_DATE]]</f>
        <v>2020-07-20</v>
      </c>
      <c r="I534" t="str">
        <f>customer_bikes__3[[#This Row],[DELIVERY_DATE]]</f>
        <v>2020-07-20</v>
      </c>
      <c r="J534" t="str">
        <f>customer_bikes__3[[#This Row],[SELLING_DATE]]</f>
        <v>NULL</v>
      </c>
      <c r="K534" t="str">
        <f>customer_bikes__3[[#This Row],[MODEL]]</f>
        <v>Cairon T 200 SE 500</v>
      </c>
      <c r="L534" t="str">
        <f>customer_bikes__3[[#This Row],[FRAME_REFERENCE]]</f>
        <v>TBC</v>
      </c>
      <c r="M534" t="str">
        <f>customer_bikes__3[[#This Row],[BIKE_KEY_REFERENCE]]</f>
        <v>NULL</v>
      </c>
      <c r="N534" t="str">
        <f>customer_bikes__3[[#This Row],[LOCKER_REFERENCE]]</f>
        <v>TBC</v>
      </c>
      <c r="O534" t="str">
        <f>customer_bikes__3[[#This Row],[PLATE_NUMBER]]</f>
        <v>NULL</v>
      </c>
      <c r="P534" t="str">
        <f>customer_bikes__3[[#This Row],[BILLING_TYPE]]</f>
        <v/>
      </c>
      <c r="Q534" t="str">
        <f>customer_bikes__3[[#This Row],[LEASING_PRICE]]</f>
        <v>NULL</v>
      </c>
      <c r="R534">
        <f>customer_bikes__3[[#This Row],[SOLD_PRICE]]</f>
        <v>0</v>
      </c>
      <c r="S534" t="str">
        <f>customer_bikes__3[[#This Row],[STATUS]]</f>
        <v>OK</v>
      </c>
      <c r="T534" t="str">
        <f>customer_bikes__3[[#This Row],[INSURANCE]]</f>
        <v>N</v>
      </c>
      <c r="U534">
        <f>customer_bikes__3[[#This Row],[INSURANCE_INDIVIDUAL]]</f>
        <v>0</v>
      </c>
      <c r="V534">
        <f>customer_bikes__3[[#This Row],[INSURANCE_CIVIL_RESPONSIBILITY]]</f>
        <v>0</v>
      </c>
      <c r="W534" t="str">
        <f>customer_bikes__3[[#This Row],[INSURANCE_CIVIL_RESPONSIBILITY_CONTRACT]]</f>
        <v>NULL</v>
      </c>
      <c r="X534">
        <f>customer_bikes__3[[#This Row],[BIKE_PRICE]]</f>
        <v>1470.95</v>
      </c>
      <c r="Y534" t="str">
        <f>customer_bikes__3[[#This Row],[BIKE_BUYING_DATE]]</f>
        <v>2019-10-08</v>
      </c>
      <c r="Z534">
        <f>customer_bikes__3[[#This Row],[BILLING_GROUP]]</f>
        <v>1</v>
      </c>
      <c r="AA534" t="str">
        <f>customer_bikes__3[[#This Row],[GPS_ID]]</f>
        <v>NULL</v>
      </c>
      <c r="AB534" t="str">
        <f>customer_bikes__3[[#This Row],[LOCALISATION]]</f>
        <v>NULL</v>
      </c>
      <c r="AC534" t="str">
        <f>customer_bikes__3[[#This Row],[COMMENT_BILLING]]</f>
        <v>NULL</v>
      </c>
      <c r="AD534" t="str">
        <f>customer_bikes__3[[#This Row],[ADDRESS]]</f>
        <v>NULL</v>
      </c>
      <c r="AE534" t="str">
        <f>customer_bikes__3[[#This Row],[DISPLAY_GROUP]]</f>
        <v>1generic</v>
      </c>
      <c r="AG534">
        <f>customer_bikes__3[[#This Row],[TYPE]]</f>
        <v>63</v>
      </c>
      <c r="AH534">
        <f>customer_bikes__3[[#This Row],[ID_1]]</f>
        <v>12</v>
      </c>
      <c r="AI534" s="2">
        <f>customer_bikes__3[[#This Row],[HEU_MAJ]]</f>
        <v>44081.434861111113</v>
      </c>
      <c r="AJ534" s="2">
        <f>customer_bikes__3[[#This Row],[HEU_MAJ]]</f>
        <v>44081.434861111113</v>
      </c>
    </row>
    <row r="535" spans="1:36" x14ac:dyDescent="0.25">
      <c r="A535">
        <f>customer_bikes__3[[#This Row],[ID]]</f>
        <v>212</v>
      </c>
      <c r="B535" t="str">
        <f>customer_bikes__3[[#This Row],[FRAME_NUMBER]]</f>
        <v>TBC50</v>
      </c>
      <c r="C535" t="str">
        <f>customer_bikes__3[[#This Row],[SIZE]]</f>
        <v>M</v>
      </c>
      <c r="D535" t="str">
        <f>customer_bikes__3[[#This Row],[COLOR]]</f>
        <v>NULL</v>
      </c>
      <c r="E535" t="str">
        <f>customer_bikes__3[[#This Row],[CONTRACT_TYPE]]</f>
        <v>order</v>
      </c>
      <c r="F535" t="str">
        <f>customer_bikes__3[[#This Row],[CONTRACT_START]]</f>
        <v>NULL</v>
      </c>
      <c r="G535" t="str">
        <f>customer_bikes__3[[#This Row],[CONTRACT_END]]</f>
        <v>NULL</v>
      </c>
      <c r="H535" t="str">
        <f>customer_bikes__3[[#This Row],[ESTIMATED_DELIVERY_DATE]]</f>
        <v>2020-07-20</v>
      </c>
      <c r="I535" t="str">
        <f>customer_bikes__3[[#This Row],[DELIVERY_DATE]]</f>
        <v>2020-07-20</v>
      </c>
      <c r="J535" t="str">
        <f>customer_bikes__3[[#This Row],[SELLING_DATE]]</f>
        <v>NULL</v>
      </c>
      <c r="K535" t="str">
        <f>customer_bikes__3[[#This Row],[MODEL]]</f>
        <v>Cairon T 200 SE 500</v>
      </c>
      <c r="L535" t="str">
        <f>customer_bikes__3[[#This Row],[FRAME_REFERENCE]]</f>
        <v>TBC</v>
      </c>
      <c r="M535" t="str">
        <f>customer_bikes__3[[#This Row],[BIKE_KEY_REFERENCE]]</f>
        <v>NULL</v>
      </c>
      <c r="N535" t="str">
        <f>customer_bikes__3[[#This Row],[LOCKER_REFERENCE]]</f>
        <v>TBC</v>
      </c>
      <c r="O535" t="str">
        <f>customer_bikes__3[[#This Row],[PLATE_NUMBER]]</f>
        <v>NULL</v>
      </c>
      <c r="P535" t="str">
        <f>customer_bikes__3[[#This Row],[BILLING_TYPE]]</f>
        <v/>
      </c>
      <c r="Q535" t="str">
        <f>customer_bikes__3[[#This Row],[LEASING_PRICE]]</f>
        <v>NULL</v>
      </c>
      <c r="R535">
        <f>customer_bikes__3[[#This Row],[SOLD_PRICE]]</f>
        <v>0</v>
      </c>
      <c r="S535" t="str">
        <f>customer_bikes__3[[#This Row],[STATUS]]</f>
        <v>OK</v>
      </c>
      <c r="T535" t="str">
        <f>customer_bikes__3[[#This Row],[INSURANCE]]</f>
        <v>N</v>
      </c>
      <c r="U535">
        <f>customer_bikes__3[[#This Row],[INSURANCE_INDIVIDUAL]]</f>
        <v>0</v>
      </c>
      <c r="V535">
        <f>customer_bikes__3[[#This Row],[INSURANCE_CIVIL_RESPONSIBILITY]]</f>
        <v>0</v>
      </c>
      <c r="W535" t="str">
        <f>customer_bikes__3[[#This Row],[INSURANCE_CIVIL_RESPONSIBILITY_CONTRACT]]</f>
        <v>NULL</v>
      </c>
      <c r="X535">
        <f>customer_bikes__3[[#This Row],[BIKE_PRICE]]</f>
        <v>1470.95</v>
      </c>
      <c r="Y535" t="str">
        <f>customer_bikes__3[[#This Row],[BIKE_BUYING_DATE]]</f>
        <v>2019-10-08</v>
      </c>
      <c r="Z535">
        <f>customer_bikes__3[[#This Row],[BILLING_GROUP]]</f>
        <v>1</v>
      </c>
      <c r="AA535" t="str">
        <f>customer_bikes__3[[#This Row],[GPS_ID]]</f>
        <v>NULL</v>
      </c>
      <c r="AB535" t="str">
        <f>customer_bikes__3[[#This Row],[LOCALISATION]]</f>
        <v>NULL</v>
      </c>
      <c r="AC535" t="str">
        <f>customer_bikes__3[[#This Row],[COMMENT_BILLING]]</f>
        <v>NULL</v>
      </c>
      <c r="AD535" t="str">
        <f>customer_bikes__3[[#This Row],[ADDRESS]]</f>
        <v>NULL</v>
      </c>
      <c r="AE535" t="str">
        <f>customer_bikes__3[[#This Row],[DISPLAY_GROUP]]</f>
        <v>1generic</v>
      </c>
      <c r="AG535">
        <f>customer_bikes__3[[#This Row],[TYPE]]</f>
        <v>63</v>
      </c>
      <c r="AH535">
        <f>customer_bikes__3[[#This Row],[ID_1]]</f>
        <v>12</v>
      </c>
      <c r="AI535" s="2">
        <f>customer_bikes__3[[#This Row],[HEU_MAJ]]</f>
        <v>44081.43472222222</v>
      </c>
      <c r="AJ535" s="2">
        <f>customer_bikes__3[[#This Row],[HEU_MAJ]]</f>
        <v>44081.43472222222</v>
      </c>
    </row>
    <row r="536" spans="1:36" x14ac:dyDescent="0.25">
      <c r="A536">
        <f>customer_bikes__3[[#This Row],[ID]]</f>
        <v>213</v>
      </c>
      <c r="B536" t="str">
        <f>customer_bikes__3[[#This Row],[FRAME_NUMBER]]</f>
        <v>TBC50</v>
      </c>
      <c r="C536" t="str">
        <f>customer_bikes__3[[#This Row],[SIZE]]</f>
        <v>M</v>
      </c>
      <c r="D536" t="str">
        <f>customer_bikes__3[[#This Row],[COLOR]]</f>
        <v>NULL</v>
      </c>
      <c r="E536" t="str">
        <f>customer_bikes__3[[#This Row],[CONTRACT_TYPE]]</f>
        <v>order</v>
      </c>
      <c r="F536" t="str">
        <f>customer_bikes__3[[#This Row],[CONTRACT_START]]</f>
        <v>NULL</v>
      </c>
      <c r="G536" t="str">
        <f>customer_bikes__3[[#This Row],[CONTRACT_END]]</f>
        <v>NULL</v>
      </c>
      <c r="H536" t="str">
        <f>customer_bikes__3[[#This Row],[ESTIMATED_DELIVERY_DATE]]</f>
        <v>2020-07-20</v>
      </c>
      <c r="I536" t="str">
        <f>customer_bikes__3[[#This Row],[DELIVERY_DATE]]</f>
        <v>2020-07-20</v>
      </c>
      <c r="J536" t="str">
        <f>customer_bikes__3[[#This Row],[SELLING_DATE]]</f>
        <v>NULL</v>
      </c>
      <c r="K536" t="str">
        <f>customer_bikes__3[[#This Row],[MODEL]]</f>
        <v>Cairon T 200 SE 500</v>
      </c>
      <c r="L536" t="str">
        <f>customer_bikes__3[[#This Row],[FRAME_REFERENCE]]</f>
        <v>TBC</v>
      </c>
      <c r="M536" t="str">
        <f>customer_bikes__3[[#This Row],[BIKE_KEY_REFERENCE]]</f>
        <v>NULL</v>
      </c>
      <c r="N536" t="str">
        <f>customer_bikes__3[[#This Row],[LOCKER_REFERENCE]]</f>
        <v>TBC</v>
      </c>
      <c r="O536" t="str">
        <f>customer_bikes__3[[#This Row],[PLATE_NUMBER]]</f>
        <v>NULL</v>
      </c>
      <c r="P536" t="str">
        <f>customer_bikes__3[[#This Row],[BILLING_TYPE]]</f>
        <v/>
      </c>
      <c r="Q536" t="str">
        <f>customer_bikes__3[[#This Row],[LEASING_PRICE]]</f>
        <v>NULL</v>
      </c>
      <c r="R536">
        <f>customer_bikes__3[[#This Row],[SOLD_PRICE]]</f>
        <v>0</v>
      </c>
      <c r="S536" t="str">
        <f>customer_bikes__3[[#This Row],[STATUS]]</f>
        <v>OK</v>
      </c>
      <c r="T536" t="str">
        <f>customer_bikes__3[[#This Row],[INSURANCE]]</f>
        <v>N</v>
      </c>
      <c r="U536">
        <f>customer_bikes__3[[#This Row],[INSURANCE_INDIVIDUAL]]</f>
        <v>0</v>
      </c>
      <c r="V536">
        <f>customer_bikes__3[[#This Row],[INSURANCE_CIVIL_RESPONSIBILITY]]</f>
        <v>0</v>
      </c>
      <c r="W536" t="str">
        <f>customer_bikes__3[[#This Row],[INSURANCE_CIVIL_RESPONSIBILITY_CONTRACT]]</f>
        <v>NULL</v>
      </c>
      <c r="X536">
        <f>customer_bikes__3[[#This Row],[BIKE_PRICE]]</f>
        <v>1470.95</v>
      </c>
      <c r="Y536" t="str">
        <f>customer_bikes__3[[#This Row],[BIKE_BUYING_DATE]]</f>
        <v>2019-10-08</v>
      </c>
      <c r="Z536">
        <f>customer_bikes__3[[#This Row],[BILLING_GROUP]]</f>
        <v>1</v>
      </c>
      <c r="AA536" t="str">
        <f>customer_bikes__3[[#This Row],[GPS_ID]]</f>
        <v>NULL</v>
      </c>
      <c r="AB536" t="str">
        <f>customer_bikes__3[[#This Row],[LOCALISATION]]</f>
        <v>NULL</v>
      </c>
      <c r="AC536" t="str">
        <f>customer_bikes__3[[#This Row],[COMMENT_BILLING]]</f>
        <v>NULL</v>
      </c>
      <c r="AD536" t="str">
        <f>customer_bikes__3[[#This Row],[ADDRESS]]</f>
        <v>NULL</v>
      </c>
      <c r="AE536" t="str">
        <f>customer_bikes__3[[#This Row],[DISPLAY_GROUP]]</f>
        <v>1generic</v>
      </c>
      <c r="AG536">
        <f>customer_bikes__3[[#This Row],[TYPE]]</f>
        <v>63</v>
      </c>
      <c r="AH536">
        <f>customer_bikes__3[[#This Row],[ID_1]]</f>
        <v>12</v>
      </c>
      <c r="AI536" s="2">
        <f>customer_bikes__3[[#This Row],[HEU_MAJ]]</f>
        <v>44081.434594907405</v>
      </c>
      <c r="AJ536" s="2">
        <f>customer_bikes__3[[#This Row],[HEU_MAJ]]</f>
        <v>44081.434594907405</v>
      </c>
    </row>
    <row r="537" spans="1:36" x14ac:dyDescent="0.25">
      <c r="A537">
        <f>customer_bikes__3[[#This Row],[ID]]</f>
        <v>214</v>
      </c>
      <c r="B537" t="str">
        <f>customer_bikes__3[[#This Row],[FRAME_NUMBER]]</f>
        <v>TBC50</v>
      </c>
      <c r="C537" t="str">
        <f>customer_bikes__3[[#This Row],[SIZE]]</f>
        <v>M</v>
      </c>
      <c r="D537" t="str">
        <f>customer_bikes__3[[#This Row],[COLOR]]</f>
        <v>NULL</v>
      </c>
      <c r="E537" t="str">
        <f>customer_bikes__3[[#This Row],[CONTRACT_TYPE]]</f>
        <v>order</v>
      </c>
      <c r="F537" t="str">
        <f>customer_bikes__3[[#This Row],[CONTRACT_START]]</f>
        <v>NULL</v>
      </c>
      <c r="G537" t="str">
        <f>customer_bikes__3[[#This Row],[CONTRACT_END]]</f>
        <v>NULL</v>
      </c>
      <c r="H537" t="str">
        <f>customer_bikes__3[[#This Row],[ESTIMATED_DELIVERY_DATE]]</f>
        <v>2020-07-20</v>
      </c>
      <c r="I537" t="str">
        <f>customer_bikes__3[[#This Row],[DELIVERY_DATE]]</f>
        <v>2020-07-20</v>
      </c>
      <c r="J537" t="str">
        <f>customer_bikes__3[[#This Row],[SELLING_DATE]]</f>
        <v>NULL</v>
      </c>
      <c r="K537" t="str">
        <f>customer_bikes__3[[#This Row],[MODEL]]</f>
        <v>Cairon T 200 SE 500</v>
      </c>
      <c r="L537" t="str">
        <f>customer_bikes__3[[#This Row],[FRAME_REFERENCE]]</f>
        <v>TBC</v>
      </c>
      <c r="M537" t="str">
        <f>customer_bikes__3[[#This Row],[BIKE_KEY_REFERENCE]]</f>
        <v>NULL</v>
      </c>
      <c r="N537" t="str">
        <f>customer_bikes__3[[#This Row],[LOCKER_REFERENCE]]</f>
        <v>TBC</v>
      </c>
      <c r="O537" t="str">
        <f>customer_bikes__3[[#This Row],[PLATE_NUMBER]]</f>
        <v>NULL</v>
      </c>
      <c r="P537" t="str">
        <f>customer_bikes__3[[#This Row],[BILLING_TYPE]]</f>
        <v/>
      </c>
      <c r="Q537" t="str">
        <f>customer_bikes__3[[#This Row],[LEASING_PRICE]]</f>
        <v>NULL</v>
      </c>
      <c r="R537">
        <f>customer_bikes__3[[#This Row],[SOLD_PRICE]]</f>
        <v>0</v>
      </c>
      <c r="S537" t="str">
        <f>customer_bikes__3[[#This Row],[STATUS]]</f>
        <v>OK</v>
      </c>
      <c r="T537" t="str">
        <f>customer_bikes__3[[#This Row],[INSURANCE]]</f>
        <v>N</v>
      </c>
      <c r="U537">
        <f>customer_bikes__3[[#This Row],[INSURANCE_INDIVIDUAL]]</f>
        <v>0</v>
      </c>
      <c r="V537">
        <f>customer_bikes__3[[#This Row],[INSURANCE_CIVIL_RESPONSIBILITY]]</f>
        <v>0</v>
      </c>
      <c r="W537" t="str">
        <f>customer_bikes__3[[#This Row],[INSURANCE_CIVIL_RESPONSIBILITY_CONTRACT]]</f>
        <v>NULL</v>
      </c>
      <c r="X537">
        <f>customer_bikes__3[[#This Row],[BIKE_PRICE]]</f>
        <v>1470.95</v>
      </c>
      <c r="Y537" t="str">
        <f>customer_bikes__3[[#This Row],[BIKE_BUYING_DATE]]</f>
        <v>2019-10-08</v>
      </c>
      <c r="Z537">
        <f>customer_bikes__3[[#This Row],[BILLING_GROUP]]</f>
        <v>1</v>
      </c>
      <c r="AA537" t="str">
        <f>customer_bikes__3[[#This Row],[GPS_ID]]</f>
        <v>NULL</v>
      </c>
      <c r="AB537" t="str">
        <f>customer_bikes__3[[#This Row],[LOCALISATION]]</f>
        <v>NULL</v>
      </c>
      <c r="AC537" t="str">
        <f>customer_bikes__3[[#This Row],[COMMENT_BILLING]]</f>
        <v>NULL</v>
      </c>
      <c r="AD537" t="str">
        <f>customer_bikes__3[[#This Row],[ADDRESS]]</f>
        <v>NULL</v>
      </c>
      <c r="AE537" t="str">
        <f>customer_bikes__3[[#This Row],[DISPLAY_GROUP]]</f>
        <v>1generic</v>
      </c>
      <c r="AG537">
        <f>customer_bikes__3[[#This Row],[TYPE]]</f>
        <v>63</v>
      </c>
      <c r="AH537">
        <f>customer_bikes__3[[#This Row],[ID_1]]</f>
        <v>12</v>
      </c>
      <c r="AI537" s="2">
        <f>customer_bikes__3[[#This Row],[HEU_MAJ]]</f>
        <v>44081.43445601852</v>
      </c>
      <c r="AJ537" s="2">
        <f>customer_bikes__3[[#This Row],[HEU_MAJ]]</f>
        <v>44081.43445601852</v>
      </c>
    </row>
    <row r="538" spans="1:36" x14ac:dyDescent="0.25">
      <c r="A538">
        <f>customer_bikes__3[[#This Row],[ID]]</f>
        <v>215</v>
      </c>
      <c r="B538" t="str">
        <f>customer_bikes__3[[#This Row],[FRAME_NUMBER]]</f>
        <v>TBC50</v>
      </c>
      <c r="C538" t="str">
        <f>customer_bikes__3[[#This Row],[SIZE]]</f>
        <v>M</v>
      </c>
      <c r="D538" t="str">
        <f>customer_bikes__3[[#This Row],[COLOR]]</f>
        <v>NULL</v>
      </c>
      <c r="E538" t="str">
        <f>customer_bikes__3[[#This Row],[CONTRACT_TYPE]]</f>
        <v>order</v>
      </c>
      <c r="F538" t="str">
        <f>customer_bikes__3[[#This Row],[CONTRACT_START]]</f>
        <v>NULL</v>
      </c>
      <c r="G538" t="str">
        <f>customer_bikes__3[[#This Row],[CONTRACT_END]]</f>
        <v>NULL</v>
      </c>
      <c r="H538" t="str">
        <f>customer_bikes__3[[#This Row],[ESTIMATED_DELIVERY_DATE]]</f>
        <v>2020-07-20</v>
      </c>
      <c r="I538" t="str">
        <f>customer_bikes__3[[#This Row],[DELIVERY_DATE]]</f>
        <v>2020-07-20</v>
      </c>
      <c r="J538" t="str">
        <f>customer_bikes__3[[#This Row],[SELLING_DATE]]</f>
        <v>NULL</v>
      </c>
      <c r="K538" t="str">
        <f>customer_bikes__3[[#This Row],[MODEL]]</f>
        <v>Cairon T 200 SE 500</v>
      </c>
      <c r="L538" t="str">
        <f>customer_bikes__3[[#This Row],[FRAME_REFERENCE]]</f>
        <v>TBC</v>
      </c>
      <c r="M538" t="str">
        <f>customer_bikes__3[[#This Row],[BIKE_KEY_REFERENCE]]</f>
        <v>NULL</v>
      </c>
      <c r="N538" t="str">
        <f>customer_bikes__3[[#This Row],[LOCKER_REFERENCE]]</f>
        <v>TBC</v>
      </c>
      <c r="O538" t="str">
        <f>customer_bikes__3[[#This Row],[PLATE_NUMBER]]</f>
        <v>NULL</v>
      </c>
      <c r="P538" t="str">
        <f>customer_bikes__3[[#This Row],[BILLING_TYPE]]</f>
        <v/>
      </c>
      <c r="Q538" t="str">
        <f>customer_bikes__3[[#This Row],[LEASING_PRICE]]</f>
        <v>NULL</v>
      </c>
      <c r="R538">
        <f>customer_bikes__3[[#This Row],[SOLD_PRICE]]</f>
        <v>0</v>
      </c>
      <c r="S538" t="str">
        <f>customer_bikes__3[[#This Row],[STATUS]]</f>
        <v>OK</v>
      </c>
      <c r="T538" t="str">
        <f>customer_bikes__3[[#This Row],[INSURANCE]]</f>
        <v>N</v>
      </c>
      <c r="U538">
        <f>customer_bikes__3[[#This Row],[INSURANCE_INDIVIDUAL]]</f>
        <v>0</v>
      </c>
      <c r="V538">
        <f>customer_bikes__3[[#This Row],[INSURANCE_CIVIL_RESPONSIBILITY]]</f>
        <v>0</v>
      </c>
      <c r="W538" t="str">
        <f>customer_bikes__3[[#This Row],[INSURANCE_CIVIL_RESPONSIBILITY_CONTRACT]]</f>
        <v>NULL</v>
      </c>
      <c r="X538">
        <f>customer_bikes__3[[#This Row],[BIKE_PRICE]]</f>
        <v>1470.95</v>
      </c>
      <c r="Y538" t="str">
        <f>customer_bikes__3[[#This Row],[BIKE_BUYING_DATE]]</f>
        <v>2019-10-08</v>
      </c>
      <c r="Z538">
        <f>customer_bikes__3[[#This Row],[BILLING_GROUP]]</f>
        <v>1</v>
      </c>
      <c r="AA538" t="str">
        <f>customer_bikes__3[[#This Row],[GPS_ID]]</f>
        <v>NULL</v>
      </c>
      <c r="AB538" t="str">
        <f>customer_bikes__3[[#This Row],[LOCALISATION]]</f>
        <v>NULL</v>
      </c>
      <c r="AC538" t="str">
        <f>customer_bikes__3[[#This Row],[COMMENT_BILLING]]</f>
        <v>NULL</v>
      </c>
      <c r="AD538" t="str">
        <f>customer_bikes__3[[#This Row],[ADDRESS]]</f>
        <v>NULL</v>
      </c>
      <c r="AE538" t="str">
        <f>customer_bikes__3[[#This Row],[DISPLAY_GROUP]]</f>
        <v>1generic</v>
      </c>
      <c r="AG538">
        <f>customer_bikes__3[[#This Row],[TYPE]]</f>
        <v>63</v>
      </c>
      <c r="AH538">
        <f>customer_bikes__3[[#This Row],[ID_1]]</f>
        <v>12</v>
      </c>
      <c r="AI538" s="2">
        <f>customer_bikes__3[[#This Row],[HEU_MAJ]]</f>
        <v>44081.434305555558</v>
      </c>
      <c r="AJ538" s="2">
        <f>customer_bikes__3[[#This Row],[HEU_MAJ]]</f>
        <v>44081.434305555558</v>
      </c>
    </row>
    <row r="539" spans="1:36" x14ac:dyDescent="0.25">
      <c r="A539">
        <f>customer_bikes__3[[#This Row],[ID]]</f>
        <v>216</v>
      </c>
      <c r="B539" t="str">
        <f>customer_bikes__3[[#This Row],[FRAME_NUMBER]]</f>
        <v>TBC50</v>
      </c>
      <c r="C539" t="str">
        <f>customer_bikes__3[[#This Row],[SIZE]]</f>
        <v>M</v>
      </c>
      <c r="D539" t="str">
        <f>customer_bikes__3[[#This Row],[COLOR]]</f>
        <v>NULL</v>
      </c>
      <c r="E539" t="str">
        <f>customer_bikes__3[[#This Row],[CONTRACT_TYPE]]</f>
        <v>order</v>
      </c>
      <c r="F539" t="str">
        <f>customer_bikes__3[[#This Row],[CONTRACT_START]]</f>
        <v>NULL</v>
      </c>
      <c r="G539" t="str">
        <f>customer_bikes__3[[#This Row],[CONTRACT_END]]</f>
        <v>NULL</v>
      </c>
      <c r="H539" t="str">
        <f>customer_bikes__3[[#This Row],[ESTIMATED_DELIVERY_DATE]]</f>
        <v>2020-07-20</v>
      </c>
      <c r="I539" t="str">
        <f>customer_bikes__3[[#This Row],[DELIVERY_DATE]]</f>
        <v>2020-07-20</v>
      </c>
      <c r="J539" t="str">
        <f>customer_bikes__3[[#This Row],[SELLING_DATE]]</f>
        <v>NULL</v>
      </c>
      <c r="K539" t="str">
        <f>customer_bikes__3[[#This Row],[MODEL]]</f>
        <v>Cairon T 200 SE 500</v>
      </c>
      <c r="L539" t="str">
        <f>customer_bikes__3[[#This Row],[FRAME_REFERENCE]]</f>
        <v>TBC</v>
      </c>
      <c r="M539" t="str">
        <f>customer_bikes__3[[#This Row],[BIKE_KEY_REFERENCE]]</f>
        <v>NULL</v>
      </c>
      <c r="N539" t="str">
        <f>customer_bikes__3[[#This Row],[LOCKER_REFERENCE]]</f>
        <v>TBC</v>
      </c>
      <c r="O539" t="str">
        <f>customer_bikes__3[[#This Row],[PLATE_NUMBER]]</f>
        <v>NULL</v>
      </c>
      <c r="P539" t="str">
        <f>customer_bikes__3[[#This Row],[BILLING_TYPE]]</f>
        <v/>
      </c>
      <c r="Q539" t="str">
        <f>customer_bikes__3[[#This Row],[LEASING_PRICE]]</f>
        <v>NULL</v>
      </c>
      <c r="R539">
        <f>customer_bikes__3[[#This Row],[SOLD_PRICE]]</f>
        <v>0</v>
      </c>
      <c r="S539" t="str">
        <f>customer_bikes__3[[#This Row],[STATUS]]</f>
        <v>OK</v>
      </c>
      <c r="T539" t="str">
        <f>customer_bikes__3[[#This Row],[INSURANCE]]</f>
        <v>N</v>
      </c>
      <c r="U539">
        <f>customer_bikes__3[[#This Row],[INSURANCE_INDIVIDUAL]]</f>
        <v>0</v>
      </c>
      <c r="V539">
        <f>customer_bikes__3[[#This Row],[INSURANCE_CIVIL_RESPONSIBILITY]]</f>
        <v>0</v>
      </c>
      <c r="W539" t="str">
        <f>customer_bikes__3[[#This Row],[INSURANCE_CIVIL_RESPONSIBILITY_CONTRACT]]</f>
        <v>NULL</v>
      </c>
      <c r="X539">
        <f>customer_bikes__3[[#This Row],[BIKE_PRICE]]</f>
        <v>1470.95</v>
      </c>
      <c r="Y539" t="str">
        <f>customer_bikes__3[[#This Row],[BIKE_BUYING_DATE]]</f>
        <v>2019-10-08</v>
      </c>
      <c r="Z539">
        <f>customer_bikes__3[[#This Row],[BILLING_GROUP]]</f>
        <v>1</v>
      </c>
      <c r="AA539" t="str">
        <f>customer_bikes__3[[#This Row],[GPS_ID]]</f>
        <v>NULL</v>
      </c>
      <c r="AB539" t="str">
        <f>customer_bikes__3[[#This Row],[LOCALISATION]]</f>
        <v>NULL</v>
      </c>
      <c r="AC539" t="str">
        <f>customer_bikes__3[[#This Row],[COMMENT_BILLING]]</f>
        <v>NULL</v>
      </c>
      <c r="AD539" t="str">
        <f>customer_bikes__3[[#This Row],[ADDRESS]]</f>
        <v>NULL</v>
      </c>
      <c r="AE539" t="str">
        <f>customer_bikes__3[[#This Row],[DISPLAY_GROUP]]</f>
        <v>1generic</v>
      </c>
      <c r="AG539">
        <f>customer_bikes__3[[#This Row],[TYPE]]</f>
        <v>63</v>
      </c>
      <c r="AH539">
        <f>customer_bikes__3[[#This Row],[ID_1]]</f>
        <v>12</v>
      </c>
      <c r="AI539" s="2">
        <f>customer_bikes__3[[#This Row],[HEU_MAJ]]</f>
        <v>44081.434166666666</v>
      </c>
      <c r="AJ539" s="2">
        <f>customer_bikes__3[[#This Row],[HEU_MAJ]]</f>
        <v>44081.434166666666</v>
      </c>
    </row>
    <row r="540" spans="1:36" x14ac:dyDescent="0.25">
      <c r="A540">
        <f>customer_bikes__3[[#This Row],[ID]]</f>
        <v>217</v>
      </c>
      <c r="B540" t="str">
        <f>customer_bikes__3[[#This Row],[FRAME_NUMBER]]</f>
        <v>TBC50</v>
      </c>
      <c r="C540" t="str">
        <f>customer_bikes__3[[#This Row],[SIZE]]</f>
        <v>M</v>
      </c>
      <c r="D540" t="str">
        <f>customer_bikes__3[[#This Row],[COLOR]]</f>
        <v>NULL</v>
      </c>
      <c r="E540" t="str">
        <f>customer_bikes__3[[#This Row],[CONTRACT_TYPE]]</f>
        <v>order</v>
      </c>
      <c r="F540" t="str">
        <f>customer_bikes__3[[#This Row],[CONTRACT_START]]</f>
        <v>NULL</v>
      </c>
      <c r="G540" t="str">
        <f>customer_bikes__3[[#This Row],[CONTRACT_END]]</f>
        <v>NULL</v>
      </c>
      <c r="H540" t="str">
        <f>customer_bikes__3[[#This Row],[ESTIMATED_DELIVERY_DATE]]</f>
        <v>2020-07-20</v>
      </c>
      <c r="I540" t="str">
        <f>customer_bikes__3[[#This Row],[DELIVERY_DATE]]</f>
        <v>2020-07-20</v>
      </c>
      <c r="J540" t="str">
        <f>customer_bikes__3[[#This Row],[SELLING_DATE]]</f>
        <v>NULL</v>
      </c>
      <c r="K540" t="str">
        <f>customer_bikes__3[[#This Row],[MODEL]]</f>
        <v>Cairon T 200 SE 500</v>
      </c>
      <c r="L540" t="str">
        <f>customer_bikes__3[[#This Row],[FRAME_REFERENCE]]</f>
        <v>TBC</v>
      </c>
      <c r="M540" t="str">
        <f>customer_bikes__3[[#This Row],[BIKE_KEY_REFERENCE]]</f>
        <v>NULL</v>
      </c>
      <c r="N540" t="str">
        <f>customer_bikes__3[[#This Row],[LOCKER_REFERENCE]]</f>
        <v>TBC</v>
      </c>
      <c r="O540" t="str">
        <f>customer_bikes__3[[#This Row],[PLATE_NUMBER]]</f>
        <v>NULL</v>
      </c>
      <c r="P540" t="str">
        <f>customer_bikes__3[[#This Row],[BILLING_TYPE]]</f>
        <v/>
      </c>
      <c r="Q540" t="str">
        <f>customer_bikes__3[[#This Row],[LEASING_PRICE]]</f>
        <v>NULL</v>
      </c>
      <c r="R540">
        <f>customer_bikes__3[[#This Row],[SOLD_PRICE]]</f>
        <v>0</v>
      </c>
      <c r="S540" t="str">
        <f>customer_bikes__3[[#This Row],[STATUS]]</f>
        <v>OK</v>
      </c>
      <c r="T540" t="str">
        <f>customer_bikes__3[[#This Row],[INSURANCE]]</f>
        <v>N</v>
      </c>
      <c r="U540">
        <f>customer_bikes__3[[#This Row],[INSURANCE_INDIVIDUAL]]</f>
        <v>0</v>
      </c>
      <c r="V540">
        <f>customer_bikes__3[[#This Row],[INSURANCE_CIVIL_RESPONSIBILITY]]</f>
        <v>0</v>
      </c>
      <c r="W540" t="str">
        <f>customer_bikes__3[[#This Row],[INSURANCE_CIVIL_RESPONSIBILITY_CONTRACT]]</f>
        <v>NULL</v>
      </c>
      <c r="X540">
        <f>customer_bikes__3[[#This Row],[BIKE_PRICE]]</f>
        <v>1470.95</v>
      </c>
      <c r="Y540" t="str">
        <f>customer_bikes__3[[#This Row],[BIKE_BUYING_DATE]]</f>
        <v>2019-10-08</v>
      </c>
      <c r="Z540">
        <f>customer_bikes__3[[#This Row],[BILLING_GROUP]]</f>
        <v>1</v>
      </c>
      <c r="AA540" t="str">
        <f>customer_bikes__3[[#This Row],[GPS_ID]]</f>
        <v>NULL</v>
      </c>
      <c r="AB540" t="str">
        <f>customer_bikes__3[[#This Row],[LOCALISATION]]</f>
        <v>NULL</v>
      </c>
      <c r="AC540" t="str">
        <f>customer_bikes__3[[#This Row],[COMMENT_BILLING]]</f>
        <v>NULL</v>
      </c>
      <c r="AD540" t="str">
        <f>customer_bikes__3[[#This Row],[ADDRESS]]</f>
        <v>NULL</v>
      </c>
      <c r="AE540" t="str">
        <f>customer_bikes__3[[#This Row],[DISPLAY_GROUP]]</f>
        <v>1generic</v>
      </c>
      <c r="AG540">
        <f>customer_bikes__3[[#This Row],[TYPE]]</f>
        <v>63</v>
      </c>
      <c r="AH540">
        <f>customer_bikes__3[[#This Row],[ID_1]]</f>
        <v>12</v>
      </c>
      <c r="AI540" s="2">
        <f>customer_bikes__3[[#This Row],[HEU_MAJ]]</f>
        <v>44081.434050925927</v>
      </c>
      <c r="AJ540" s="2">
        <f>customer_bikes__3[[#This Row],[HEU_MAJ]]</f>
        <v>44081.434050925927</v>
      </c>
    </row>
    <row r="541" spans="1:36" x14ac:dyDescent="0.25">
      <c r="A541">
        <f>customer_bikes__3[[#This Row],[ID]]</f>
        <v>218</v>
      </c>
      <c r="B541" t="str">
        <f>customer_bikes__3[[#This Row],[FRAME_NUMBER]]</f>
        <v>TBC50</v>
      </c>
      <c r="C541" t="str">
        <f>customer_bikes__3[[#This Row],[SIZE]]</f>
        <v>M</v>
      </c>
      <c r="D541" t="str">
        <f>customer_bikes__3[[#This Row],[COLOR]]</f>
        <v>NULL</v>
      </c>
      <c r="E541" t="str">
        <f>customer_bikes__3[[#This Row],[CONTRACT_TYPE]]</f>
        <v>order</v>
      </c>
      <c r="F541" t="str">
        <f>customer_bikes__3[[#This Row],[CONTRACT_START]]</f>
        <v>NULL</v>
      </c>
      <c r="G541" t="str">
        <f>customer_bikes__3[[#This Row],[CONTRACT_END]]</f>
        <v>NULL</v>
      </c>
      <c r="H541" t="str">
        <f>customer_bikes__3[[#This Row],[ESTIMATED_DELIVERY_DATE]]</f>
        <v>2020-07-20</v>
      </c>
      <c r="I541" t="str">
        <f>customer_bikes__3[[#This Row],[DELIVERY_DATE]]</f>
        <v>2020-07-20</v>
      </c>
      <c r="J541" t="str">
        <f>customer_bikes__3[[#This Row],[SELLING_DATE]]</f>
        <v>NULL</v>
      </c>
      <c r="K541" t="str">
        <f>customer_bikes__3[[#This Row],[MODEL]]</f>
        <v>Cairon T 200 SE 500</v>
      </c>
      <c r="L541" t="str">
        <f>customer_bikes__3[[#This Row],[FRAME_REFERENCE]]</f>
        <v>TBC</v>
      </c>
      <c r="M541" t="str">
        <f>customer_bikes__3[[#This Row],[BIKE_KEY_REFERENCE]]</f>
        <v>NULL</v>
      </c>
      <c r="N541" t="str">
        <f>customer_bikes__3[[#This Row],[LOCKER_REFERENCE]]</f>
        <v>TBC</v>
      </c>
      <c r="O541" t="str">
        <f>customer_bikes__3[[#This Row],[PLATE_NUMBER]]</f>
        <v>NULL</v>
      </c>
      <c r="P541" t="str">
        <f>customer_bikes__3[[#This Row],[BILLING_TYPE]]</f>
        <v/>
      </c>
      <c r="Q541" t="str">
        <f>customer_bikes__3[[#This Row],[LEASING_PRICE]]</f>
        <v>NULL</v>
      </c>
      <c r="R541">
        <f>customer_bikes__3[[#This Row],[SOLD_PRICE]]</f>
        <v>0</v>
      </c>
      <c r="S541" t="str">
        <f>customer_bikes__3[[#This Row],[STATUS]]</f>
        <v>OK</v>
      </c>
      <c r="T541" t="str">
        <f>customer_bikes__3[[#This Row],[INSURANCE]]</f>
        <v>N</v>
      </c>
      <c r="U541">
        <f>customer_bikes__3[[#This Row],[INSURANCE_INDIVIDUAL]]</f>
        <v>0</v>
      </c>
      <c r="V541">
        <f>customer_bikes__3[[#This Row],[INSURANCE_CIVIL_RESPONSIBILITY]]</f>
        <v>0</v>
      </c>
      <c r="W541" t="str">
        <f>customer_bikes__3[[#This Row],[INSURANCE_CIVIL_RESPONSIBILITY_CONTRACT]]</f>
        <v>NULL</v>
      </c>
      <c r="X541">
        <f>customer_bikes__3[[#This Row],[BIKE_PRICE]]</f>
        <v>1470.95</v>
      </c>
      <c r="Y541" t="str">
        <f>customer_bikes__3[[#This Row],[BIKE_BUYING_DATE]]</f>
        <v>2019-10-08</v>
      </c>
      <c r="Z541">
        <f>customer_bikes__3[[#This Row],[BILLING_GROUP]]</f>
        <v>1</v>
      </c>
      <c r="AA541" t="str">
        <f>customer_bikes__3[[#This Row],[GPS_ID]]</f>
        <v>NULL</v>
      </c>
      <c r="AB541" t="str">
        <f>customer_bikes__3[[#This Row],[LOCALISATION]]</f>
        <v>NULL</v>
      </c>
      <c r="AC541" t="str">
        <f>customer_bikes__3[[#This Row],[COMMENT_BILLING]]</f>
        <v>NULL</v>
      </c>
      <c r="AD541" t="str">
        <f>customer_bikes__3[[#This Row],[ADDRESS]]</f>
        <v>NULL</v>
      </c>
      <c r="AE541" t="str">
        <f>customer_bikes__3[[#This Row],[DISPLAY_GROUP]]</f>
        <v>1generic</v>
      </c>
      <c r="AG541">
        <f>customer_bikes__3[[#This Row],[TYPE]]</f>
        <v>63</v>
      </c>
      <c r="AH541">
        <f>customer_bikes__3[[#This Row],[ID_1]]</f>
        <v>12</v>
      </c>
      <c r="AI541" s="2">
        <f>customer_bikes__3[[#This Row],[HEU_MAJ]]</f>
        <v>44081.433912037035</v>
      </c>
      <c r="AJ541" s="2">
        <f>customer_bikes__3[[#This Row],[HEU_MAJ]]</f>
        <v>44081.433912037035</v>
      </c>
    </row>
    <row r="542" spans="1:36" x14ac:dyDescent="0.25">
      <c r="A542">
        <f>customer_bikes__3[[#This Row],[ID]]</f>
        <v>219</v>
      </c>
      <c r="B542" t="str">
        <f>customer_bikes__3[[#This Row],[FRAME_NUMBER]]</f>
        <v>TBC50</v>
      </c>
      <c r="C542" t="str">
        <f>customer_bikes__3[[#This Row],[SIZE]]</f>
        <v>M</v>
      </c>
      <c r="D542" t="str">
        <f>customer_bikes__3[[#This Row],[COLOR]]</f>
        <v>NULL</v>
      </c>
      <c r="E542" t="str">
        <f>customer_bikes__3[[#This Row],[CONTRACT_TYPE]]</f>
        <v>order</v>
      </c>
      <c r="F542" t="str">
        <f>customer_bikes__3[[#This Row],[CONTRACT_START]]</f>
        <v>NULL</v>
      </c>
      <c r="G542" t="str">
        <f>customer_bikes__3[[#This Row],[CONTRACT_END]]</f>
        <v>NULL</v>
      </c>
      <c r="H542" t="str">
        <f>customer_bikes__3[[#This Row],[ESTIMATED_DELIVERY_DATE]]</f>
        <v>2020-07-20</v>
      </c>
      <c r="I542" t="str">
        <f>customer_bikes__3[[#This Row],[DELIVERY_DATE]]</f>
        <v>2020-07-20</v>
      </c>
      <c r="J542" t="str">
        <f>customer_bikes__3[[#This Row],[SELLING_DATE]]</f>
        <v>NULL</v>
      </c>
      <c r="K542" t="str">
        <f>customer_bikes__3[[#This Row],[MODEL]]</f>
        <v>Cairon T 200 SE 500</v>
      </c>
      <c r="L542" t="str">
        <f>customer_bikes__3[[#This Row],[FRAME_REFERENCE]]</f>
        <v>TBC</v>
      </c>
      <c r="M542" t="str">
        <f>customer_bikes__3[[#This Row],[BIKE_KEY_REFERENCE]]</f>
        <v>NULL</v>
      </c>
      <c r="N542" t="str">
        <f>customer_bikes__3[[#This Row],[LOCKER_REFERENCE]]</f>
        <v>TBC</v>
      </c>
      <c r="O542" t="str">
        <f>customer_bikes__3[[#This Row],[PLATE_NUMBER]]</f>
        <v>NULL</v>
      </c>
      <c r="P542" t="str">
        <f>customer_bikes__3[[#This Row],[BILLING_TYPE]]</f>
        <v/>
      </c>
      <c r="Q542" t="str">
        <f>customer_bikes__3[[#This Row],[LEASING_PRICE]]</f>
        <v>NULL</v>
      </c>
      <c r="R542">
        <f>customer_bikes__3[[#This Row],[SOLD_PRICE]]</f>
        <v>0</v>
      </c>
      <c r="S542" t="str">
        <f>customer_bikes__3[[#This Row],[STATUS]]</f>
        <v>OK</v>
      </c>
      <c r="T542" t="str">
        <f>customer_bikes__3[[#This Row],[INSURANCE]]</f>
        <v>N</v>
      </c>
      <c r="U542">
        <f>customer_bikes__3[[#This Row],[INSURANCE_INDIVIDUAL]]</f>
        <v>0</v>
      </c>
      <c r="V542">
        <f>customer_bikes__3[[#This Row],[INSURANCE_CIVIL_RESPONSIBILITY]]</f>
        <v>0</v>
      </c>
      <c r="W542" t="str">
        <f>customer_bikes__3[[#This Row],[INSURANCE_CIVIL_RESPONSIBILITY_CONTRACT]]</f>
        <v>NULL</v>
      </c>
      <c r="X542">
        <f>customer_bikes__3[[#This Row],[BIKE_PRICE]]</f>
        <v>1470.95</v>
      </c>
      <c r="Y542" t="str">
        <f>customer_bikes__3[[#This Row],[BIKE_BUYING_DATE]]</f>
        <v>2019-10-08</v>
      </c>
      <c r="Z542">
        <f>customer_bikes__3[[#This Row],[BILLING_GROUP]]</f>
        <v>1</v>
      </c>
      <c r="AA542" t="str">
        <f>customer_bikes__3[[#This Row],[GPS_ID]]</f>
        <v>NULL</v>
      </c>
      <c r="AB542" t="str">
        <f>customer_bikes__3[[#This Row],[LOCALISATION]]</f>
        <v>NULL</v>
      </c>
      <c r="AC542" t="str">
        <f>customer_bikes__3[[#This Row],[COMMENT_BILLING]]</f>
        <v>NULL</v>
      </c>
      <c r="AD542" t="str">
        <f>customer_bikes__3[[#This Row],[ADDRESS]]</f>
        <v>NULL</v>
      </c>
      <c r="AE542" t="str">
        <f>customer_bikes__3[[#This Row],[DISPLAY_GROUP]]</f>
        <v>1generic</v>
      </c>
      <c r="AG542">
        <f>customer_bikes__3[[#This Row],[TYPE]]</f>
        <v>63</v>
      </c>
      <c r="AH542">
        <f>customer_bikes__3[[#This Row],[ID_1]]</f>
        <v>12</v>
      </c>
      <c r="AI542" s="2">
        <f>customer_bikes__3[[#This Row],[HEU_MAJ]]</f>
        <v>44081.43372685185</v>
      </c>
      <c r="AJ542" s="2">
        <f>customer_bikes__3[[#This Row],[HEU_MAJ]]</f>
        <v>44081.43372685185</v>
      </c>
    </row>
    <row r="543" spans="1:36" x14ac:dyDescent="0.25">
      <c r="A543">
        <f>customer_bikes__3[[#This Row],[ID]]</f>
        <v>220</v>
      </c>
      <c r="B543" t="str">
        <f>customer_bikes__3[[#This Row],[FRAME_NUMBER]]</f>
        <v>TBC50</v>
      </c>
      <c r="C543" t="str">
        <f>customer_bikes__3[[#This Row],[SIZE]]</f>
        <v>M</v>
      </c>
      <c r="D543" t="str">
        <f>customer_bikes__3[[#This Row],[COLOR]]</f>
        <v>NULL</v>
      </c>
      <c r="E543" t="str">
        <f>customer_bikes__3[[#This Row],[CONTRACT_TYPE]]</f>
        <v>order</v>
      </c>
      <c r="F543" t="str">
        <f>customer_bikes__3[[#This Row],[CONTRACT_START]]</f>
        <v>NULL</v>
      </c>
      <c r="G543" t="str">
        <f>customer_bikes__3[[#This Row],[CONTRACT_END]]</f>
        <v>NULL</v>
      </c>
      <c r="H543" t="str">
        <f>customer_bikes__3[[#This Row],[ESTIMATED_DELIVERY_DATE]]</f>
        <v>2020-07-20</v>
      </c>
      <c r="I543" t="str">
        <f>customer_bikes__3[[#This Row],[DELIVERY_DATE]]</f>
        <v>2020-07-20</v>
      </c>
      <c r="J543" t="str">
        <f>customer_bikes__3[[#This Row],[SELLING_DATE]]</f>
        <v>NULL</v>
      </c>
      <c r="K543" t="str">
        <f>customer_bikes__3[[#This Row],[MODEL]]</f>
        <v>Cairon T 200 SE 500</v>
      </c>
      <c r="L543" t="str">
        <f>customer_bikes__3[[#This Row],[FRAME_REFERENCE]]</f>
        <v>TBC</v>
      </c>
      <c r="M543" t="str">
        <f>customer_bikes__3[[#This Row],[BIKE_KEY_REFERENCE]]</f>
        <v>NULL</v>
      </c>
      <c r="N543" t="str">
        <f>customer_bikes__3[[#This Row],[LOCKER_REFERENCE]]</f>
        <v>TBC</v>
      </c>
      <c r="O543" t="str">
        <f>customer_bikes__3[[#This Row],[PLATE_NUMBER]]</f>
        <v>NULL</v>
      </c>
      <c r="P543" t="str">
        <f>customer_bikes__3[[#This Row],[BILLING_TYPE]]</f>
        <v/>
      </c>
      <c r="Q543" t="str">
        <f>customer_bikes__3[[#This Row],[LEASING_PRICE]]</f>
        <v>NULL</v>
      </c>
      <c r="R543">
        <f>customer_bikes__3[[#This Row],[SOLD_PRICE]]</f>
        <v>0</v>
      </c>
      <c r="S543" t="str">
        <f>customer_bikes__3[[#This Row],[STATUS]]</f>
        <v>OK</v>
      </c>
      <c r="T543" t="str">
        <f>customer_bikes__3[[#This Row],[INSURANCE]]</f>
        <v>N</v>
      </c>
      <c r="U543">
        <f>customer_bikes__3[[#This Row],[INSURANCE_INDIVIDUAL]]</f>
        <v>0</v>
      </c>
      <c r="V543">
        <f>customer_bikes__3[[#This Row],[INSURANCE_CIVIL_RESPONSIBILITY]]</f>
        <v>0</v>
      </c>
      <c r="W543" t="str">
        <f>customer_bikes__3[[#This Row],[INSURANCE_CIVIL_RESPONSIBILITY_CONTRACT]]</f>
        <v>NULL</v>
      </c>
      <c r="X543">
        <f>customer_bikes__3[[#This Row],[BIKE_PRICE]]</f>
        <v>1470.95</v>
      </c>
      <c r="Y543" t="str">
        <f>customer_bikes__3[[#This Row],[BIKE_BUYING_DATE]]</f>
        <v>2019-10-08</v>
      </c>
      <c r="Z543">
        <f>customer_bikes__3[[#This Row],[BILLING_GROUP]]</f>
        <v>1</v>
      </c>
      <c r="AA543" t="str">
        <f>customer_bikes__3[[#This Row],[GPS_ID]]</f>
        <v>NULL</v>
      </c>
      <c r="AB543" t="str">
        <f>customer_bikes__3[[#This Row],[LOCALISATION]]</f>
        <v>NULL</v>
      </c>
      <c r="AC543" t="str">
        <f>customer_bikes__3[[#This Row],[COMMENT_BILLING]]</f>
        <v>NULL</v>
      </c>
      <c r="AD543" t="str">
        <f>customer_bikes__3[[#This Row],[ADDRESS]]</f>
        <v>NULL</v>
      </c>
      <c r="AE543" t="str">
        <f>customer_bikes__3[[#This Row],[DISPLAY_GROUP]]</f>
        <v>1generic</v>
      </c>
      <c r="AG543">
        <f>customer_bikes__3[[#This Row],[TYPE]]</f>
        <v>63</v>
      </c>
      <c r="AH543">
        <f>customer_bikes__3[[#This Row],[ID_1]]</f>
        <v>12</v>
      </c>
      <c r="AI543" s="2">
        <f>customer_bikes__3[[#This Row],[HEU_MAJ]]</f>
        <v>44081.433611111112</v>
      </c>
      <c r="AJ543" s="2">
        <f>customer_bikes__3[[#This Row],[HEU_MAJ]]</f>
        <v>44081.433611111112</v>
      </c>
    </row>
    <row r="544" spans="1:36" x14ac:dyDescent="0.25">
      <c r="A544">
        <f>customer_bikes__3[[#This Row],[ID]]</f>
        <v>221</v>
      </c>
      <c r="B544" t="str">
        <f>customer_bikes__3[[#This Row],[FRAME_NUMBER]]</f>
        <v>TBC50</v>
      </c>
      <c r="C544" t="str">
        <f>customer_bikes__3[[#This Row],[SIZE]]</f>
        <v>M</v>
      </c>
      <c r="D544" t="str">
        <f>customer_bikes__3[[#This Row],[COLOR]]</f>
        <v>NULL</v>
      </c>
      <c r="E544" t="str">
        <f>customer_bikes__3[[#This Row],[CONTRACT_TYPE]]</f>
        <v>order</v>
      </c>
      <c r="F544" t="str">
        <f>customer_bikes__3[[#This Row],[CONTRACT_START]]</f>
        <v>NULL</v>
      </c>
      <c r="G544" t="str">
        <f>customer_bikes__3[[#This Row],[CONTRACT_END]]</f>
        <v>NULL</v>
      </c>
      <c r="H544" t="str">
        <f>customer_bikes__3[[#This Row],[ESTIMATED_DELIVERY_DATE]]</f>
        <v>2020-07-20</v>
      </c>
      <c r="I544" t="str">
        <f>customer_bikes__3[[#This Row],[DELIVERY_DATE]]</f>
        <v>2020-07-20</v>
      </c>
      <c r="J544" t="str">
        <f>customer_bikes__3[[#This Row],[SELLING_DATE]]</f>
        <v>NULL</v>
      </c>
      <c r="K544" t="str">
        <f>customer_bikes__3[[#This Row],[MODEL]]</f>
        <v>Cairon T 200 SE 500</v>
      </c>
      <c r="L544" t="str">
        <f>customer_bikes__3[[#This Row],[FRAME_REFERENCE]]</f>
        <v>TBC</v>
      </c>
      <c r="M544" t="str">
        <f>customer_bikes__3[[#This Row],[BIKE_KEY_REFERENCE]]</f>
        <v>NULL</v>
      </c>
      <c r="N544" t="str">
        <f>customer_bikes__3[[#This Row],[LOCKER_REFERENCE]]</f>
        <v>TBC</v>
      </c>
      <c r="O544" t="str">
        <f>customer_bikes__3[[#This Row],[PLATE_NUMBER]]</f>
        <v>NULL</v>
      </c>
      <c r="P544" t="str">
        <f>customer_bikes__3[[#This Row],[BILLING_TYPE]]</f>
        <v/>
      </c>
      <c r="Q544" t="str">
        <f>customer_bikes__3[[#This Row],[LEASING_PRICE]]</f>
        <v>NULL</v>
      </c>
      <c r="R544">
        <f>customer_bikes__3[[#This Row],[SOLD_PRICE]]</f>
        <v>0</v>
      </c>
      <c r="S544" t="str">
        <f>customer_bikes__3[[#This Row],[STATUS]]</f>
        <v>OK</v>
      </c>
      <c r="T544" t="str">
        <f>customer_bikes__3[[#This Row],[INSURANCE]]</f>
        <v>N</v>
      </c>
      <c r="U544">
        <f>customer_bikes__3[[#This Row],[INSURANCE_INDIVIDUAL]]</f>
        <v>0</v>
      </c>
      <c r="V544">
        <f>customer_bikes__3[[#This Row],[INSURANCE_CIVIL_RESPONSIBILITY]]</f>
        <v>0</v>
      </c>
      <c r="W544" t="str">
        <f>customer_bikes__3[[#This Row],[INSURANCE_CIVIL_RESPONSIBILITY_CONTRACT]]</f>
        <v>NULL</v>
      </c>
      <c r="X544">
        <f>customer_bikes__3[[#This Row],[BIKE_PRICE]]</f>
        <v>1470.95</v>
      </c>
      <c r="Y544" t="str">
        <f>customer_bikes__3[[#This Row],[BIKE_BUYING_DATE]]</f>
        <v>2019-10-08</v>
      </c>
      <c r="Z544">
        <f>customer_bikes__3[[#This Row],[BILLING_GROUP]]</f>
        <v>1</v>
      </c>
      <c r="AA544" t="str">
        <f>customer_bikes__3[[#This Row],[GPS_ID]]</f>
        <v>NULL</v>
      </c>
      <c r="AB544" t="str">
        <f>customer_bikes__3[[#This Row],[LOCALISATION]]</f>
        <v>NULL</v>
      </c>
      <c r="AC544" t="str">
        <f>customer_bikes__3[[#This Row],[COMMENT_BILLING]]</f>
        <v>NULL</v>
      </c>
      <c r="AD544" t="str">
        <f>customer_bikes__3[[#This Row],[ADDRESS]]</f>
        <v>NULL</v>
      </c>
      <c r="AE544" t="str">
        <f>customer_bikes__3[[#This Row],[DISPLAY_GROUP]]</f>
        <v>1generic</v>
      </c>
      <c r="AG544">
        <f>customer_bikes__3[[#This Row],[TYPE]]</f>
        <v>63</v>
      </c>
      <c r="AH544">
        <f>customer_bikes__3[[#This Row],[ID_1]]</f>
        <v>12</v>
      </c>
      <c r="AI544" s="2">
        <f>customer_bikes__3[[#This Row],[HEU_MAJ]]</f>
        <v>44081.433449074073</v>
      </c>
      <c r="AJ544" s="2">
        <f>customer_bikes__3[[#This Row],[HEU_MAJ]]</f>
        <v>44081.433449074073</v>
      </c>
    </row>
    <row r="545" spans="1:36" x14ac:dyDescent="0.25">
      <c r="A545">
        <f>customer_bikes__3[[#This Row],[ID]]</f>
        <v>222</v>
      </c>
      <c r="B545" t="str">
        <f>customer_bikes__3[[#This Row],[FRAME_NUMBER]]</f>
        <v>TBC50</v>
      </c>
      <c r="C545" t="str">
        <f>customer_bikes__3[[#This Row],[SIZE]]</f>
        <v>M</v>
      </c>
      <c r="D545" t="str">
        <f>customer_bikes__3[[#This Row],[COLOR]]</f>
        <v>NULL</v>
      </c>
      <c r="E545" t="str">
        <f>customer_bikes__3[[#This Row],[CONTRACT_TYPE]]</f>
        <v>order</v>
      </c>
      <c r="F545" t="str">
        <f>customer_bikes__3[[#This Row],[CONTRACT_START]]</f>
        <v>NULL</v>
      </c>
      <c r="G545" t="str">
        <f>customer_bikes__3[[#This Row],[CONTRACT_END]]</f>
        <v>NULL</v>
      </c>
      <c r="H545" t="str">
        <f>customer_bikes__3[[#This Row],[ESTIMATED_DELIVERY_DATE]]</f>
        <v>2020-07-20</v>
      </c>
      <c r="I545" t="str">
        <f>customer_bikes__3[[#This Row],[DELIVERY_DATE]]</f>
        <v>2020-07-20</v>
      </c>
      <c r="J545" t="str">
        <f>customer_bikes__3[[#This Row],[SELLING_DATE]]</f>
        <v>NULL</v>
      </c>
      <c r="K545" t="str">
        <f>customer_bikes__3[[#This Row],[MODEL]]</f>
        <v>Cairon T 200 SE 500</v>
      </c>
      <c r="L545" t="str">
        <f>customer_bikes__3[[#This Row],[FRAME_REFERENCE]]</f>
        <v>TBC</v>
      </c>
      <c r="M545" t="str">
        <f>customer_bikes__3[[#This Row],[BIKE_KEY_REFERENCE]]</f>
        <v>NULL</v>
      </c>
      <c r="N545" t="str">
        <f>customer_bikes__3[[#This Row],[LOCKER_REFERENCE]]</f>
        <v>TBC</v>
      </c>
      <c r="O545" t="str">
        <f>customer_bikes__3[[#This Row],[PLATE_NUMBER]]</f>
        <v>NULL</v>
      </c>
      <c r="P545" t="str">
        <f>customer_bikes__3[[#This Row],[BILLING_TYPE]]</f>
        <v/>
      </c>
      <c r="Q545" t="str">
        <f>customer_bikes__3[[#This Row],[LEASING_PRICE]]</f>
        <v>NULL</v>
      </c>
      <c r="R545">
        <f>customer_bikes__3[[#This Row],[SOLD_PRICE]]</f>
        <v>0</v>
      </c>
      <c r="S545" t="str">
        <f>customer_bikes__3[[#This Row],[STATUS]]</f>
        <v>OK</v>
      </c>
      <c r="T545" t="str">
        <f>customer_bikes__3[[#This Row],[INSURANCE]]</f>
        <v>N</v>
      </c>
      <c r="U545">
        <f>customer_bikes__3[[#This Row],[INSURANCE_INDIVIDUAL]]</f>
        <v>0</v>
      </c>
      <c r="V545">
        <f>customer_bikes__3[[#This Row],[INSURANCE_CIVIL_RESPONSIBILITY]]</f>
        <v>0</v>
      </c>
      <c r="W545" t="str">
        <f>customer_bikes__3[[#This Row],[INSURANCE_CIVIL_RESPONSIBILITY_CONTRACT]]</f>
        <v>NULL</v>
      </c>
      <c r="X545">
        <f>customer_bikes__3[[#This Row],[BIKE_PRICE]]</f>
        <v>1470.95</v>
      </c>
      <c r="Y545" t="str">
        <f>customer_bikes__3[[#This Row],[BIKE_BUYING_DATE]]</f>
        <v>2019-10-08</v>
      </c>
      <c r="Z545">
        <f>customer_bikes__3[[#This Row],[BILLING_GROUP]]</f>
        <v>1</v>
      </c>
      <c r="AA545" t="str">
        <f>customer_bikes__3[[#This Row],[GPS_ID]]</f>
        <v>NULL</v>
      </c>
      <c r="AB545" t="str">
        <f>customer_bikes__3[[#This Row],[LOCALISATION]]</f>
        <v>NULL</v>
      </c>
      <c r="AC545" t="str">
        <f>customer_bikes__3[[#This Row],[COMMENT_BILLING]]</f>
        <v>NULL</v>
      </c>
      <c r="AD545" t="str">
        <f>customer_bikes__3[[#This Row],[ADDRESS]]</f>
        <v>NULL</v>
      </c>
      <c r="AE545" t="str">
        <f>customer_bikes__3[[#This Row],[DISPLAY_GROUP]]</f>
        <v>1generic</v>
      </c>
      <c r="AG545">
        <f>customer_bikes__3[[#This Row],[TYPE]]</f>
        <v>63</v>
      </c>
      <c r="AH545">
        <f>customer_bikes__3[[#This Row],[ID_1]]</f>
        <v>12</v>
      </c>
      <c r="AI545" s="2">
        <f>customer_bikes__3[[#This Row],[HEU_MAJ]]</f>
        <v>44081.433287037034</v>
      </c>
      <c r="AJ545" s="2">
        <f>customer_bikes__3[[#This Row],[HEU_MAJ]]</f>
        <v>44081.433287037034</v>
      </c>
    </row>
    <row r="546" spans="1:36" x14ac:dyDescent="0.25">
      <c r="A546">
        <f>customer_bikes__3[[#This Row],[ID]]</f>
        <v>223</v>
      </c>
      <c r="B546" t="str">
        <f>customer_bikes__3[[#This Row],[FRAME_NUMBER]]</f>
        <v>TBC50</v>
      </c>
      <c r="C546" t="str">
        <f>customer_bikes__3[[#This Row],[SIZE]]</f>
        <v>M</v>
      </c>
      <c r="D546" t="str">
        <f>customer_bikes__3[[#This Row],[COLOR]]</f>
        <v>NULL</v>
      </c>
      <c r="E546" t="str">
        <f>customer_bikes__3[[#This Row],[CONTRACT_TYPE]]</f>
        <v>order</v>
      </c>
      <c r="F546" t="str">
        <f>customer_bikes__3[[#This Row],[CONTRACT_START]]</f>
        <v>NULL</v>
      </c>
      <c r="G546" t="str">
        <f>customer_bikes__3[[#This Row],[CONTRACT_END]]</f>
        <v>NULL</v>
      </c>
      <c r="H546" t="str">
        <f>customer_bikes__3[[#This Row],[ESTIMATED_DELIVERY_DATE]]</f>
        <v>2020-07-20</v>
      </c>
      <c r="I546" t="str">
        <f>customer_bikes__3[[#This Row],[DELIVERY_DATE]]</f>
        <v>2020-07-20</v>
      </c>
      <c r="J546" t="str">
        <f>customer_bikes__3[[#This Row],[SELLING_DATE]]</f>
        <v>NULL</v>
      </c>
      <c r="K546" t="str">
        <f>customer_bikes__3[[#This Row],[MODEL]]</f>
        <v>Cairon T 200 SE 500</v>
      </c>
      <c r="L546" t="str">
        <f>customer_bikes__3[[#This Row],[FRAME_REFERENCE]]</f>
        <v>TBC</v>
      </c>
      <c r="M546" t="str">
        <f>customer_bikes__3[[#This Row],[BIKE_KEY_REFERENCE]]</f>
        <v>NULL</v>
      </c>
      <c r="N546" t="str">
        <f>customer_bikes__3[[#This Row],[LOCKER_REFERENCE]]</f>
        <v>TBC</v>
      </c>
      <c r="O546" t="str">
        <f>customer_bikes__3[[#This Row],[PLATE_NUMBER]]</f>
        <v>NULL</v>
      </c>
      <c r="P546" t="str">
        <f>customer_bikes__3[[#This Row],[BILLING_TYPE]]</f>
        <v/>
      </c>
      <c r="Q546" t="str">
        <f>customer_bikes__3[[#This Row],[LEASING_PRICE]]</f>
        <v>NULL</v>
      </c>
      <c r="R546">
        <f>customer_bikes__3[[#This Row],[SOLD_PRICE]]</f>
        <v>0</v>
      </c>
      <c r="S546" t="str">
        <f>customer_bikes__3[[#This Row],[STATUS]]</f>
        <v>OK</v>
      </c>
      <c r="T546" t="str">
        <f>customer_bikes__3[[#This Row],[INSURANCE]]</f>
        <v>N</v>
      </c>
      <c r="U546">
        <f>customer_bikes__3[[#This Row],[INSURANCE_INDIVIDUAL]]</f>
        <v>0</v>
      </c>
      <c r="V546">
        <f>customer_bikes__3[[#This Row],[INSURANCE_CIVIL_RESPONSIBILITY]]</f>
        <v>0</v>
      </c>
      <c r="W546" t="str">
        <f>customer_bikes__3[[#This Row],[INSURANCE_CIVIL_RESPONSIBILITY_CONTRACT]]</f>
        <v>NULL</v>
      </c>
      <c r="X546">
        <f>customer_bikes__3[[#This Row],[BIKE_PRICE]]</f>
        <v>1470.95</v>
      </c>
      <c r="Y546" t="str">
        <f>customer_bikes__3[[#This Row],[BIKE_BUYING_DATE]]</f>
        <v>2019-10-08</v>
      </c>
      <c r="Z546">
        <f>customer_bikes__3[[#This Row],[BILLING_GROUP]]</f>
        <v>1</v>
      </c>
      <c r="AA546" t="str">
        <f>customer_bikes__3[[#This Row],[GPS_ID]]</f>
        <v>NULL</v>
      </c>
      <c r="AB546" t="str">
        <f>customer_bikes__3[[#This Row],[LOCALISATION]]</f>
        <v>NULL</v>
      </c>
      <c r="AC546" t="str">
        <f>customer_bikes__3[[#This Row],[COMMENT_BILLING]]</f>
        <v>NULL</v>
      </c>
      <c r="AD546" t="str">
        <f>customer_bikes__3[[#This Row],[ADDRESS]]</f>
        <v>NULL</v>
      </c>
      <c r="AE546" t="str">
        <f>customer_bikes__3[[#This Row],[DISPLAY_GROUP]]</f>
        <v>1generic</v>
      </c>
      <c r="AG546">
        <f>customer_bikes__3[[#This Row],[TYPE]]</f>
        <v>63</v>
      </c>
      <c r="AH546">
        <f>customer_bikes__3[[#This Row],[ID_1]]</f>
        <v>12</v>
      </c>
      <c r="AI546" s="2">
        <f>customer_bikes__3[[#This Row],[HEU_MAJ]]</f>
        <v>44081.433067129627</v>
      </c>
      <c r="AJ546" s="2">
        <f>customer_bikes__3[[#This Row],[HEU_MAJ]]</f>
        <v>44081.433067129627</v>
      </c>
    </row>
    <row r="547" spans="1:36" x14ac:dyDescent="0.25">
      <c r="A547">
        <f>customer_bikes__3[[#This Row],[ID]]</f>
        <v>224</v>
      </c>
      <c r="B547" t="str">
        <f>customer_bikes__3[[#This Row],[FRAME_NUMBER]]</f>
        <v>TBC50</v>
      </c>
      <c r="C547" t="str">
        <f>customer_bikes__3[[#This Row],[SIZE]]</f>
        <v>M</v>
      </c>
      <c r="D547" t="str">
        <f>customer_bikes__3[[#This Row],[COLOR]]</f>
        <v>NULL</v>
      </c>
      <c r="E547" t="str">
        <f>customer_bikes__3[[#This Row],[CONTRACT_TYPE]]</f>
        <v>order</v>
      </c>
      <c r="F547" t="str">
        <f>customer_bikes__3[[#This Row],[CONTRACT_START]]</f>
        <v>NULL</v>
      </c>
      <c r="G547" t="str">
        <f>customer_bikes__3[[#This Row],[CONTRACT_END]]</f>
        <v>NULL</v>
      </c>
      <c r="H547" t="str">
        <f>customer_bikes__3[[#This Row],[ESTIMATED_DELIVERY_DATE]]</f>
        <v>2020-07-20</v>
      </c>
      <c r="I547" t="str">
        <f>customer_bikes__3[[#This Row],[DELIVERY_DATE]]</f>
        <v>2020-07-20</v>
      </c>
      <c r="J547" t="str">
        <f>customer_bikes__3[[#This Row],[SELLING_DATE]]</f>
        <v>NULL</v>
      </c>
      <c r="K547" t="str">
        <f>customer_bikes__3[[#This Row],[MODEL]]</f>
        <v>Cairon T 200 SE 500</v>
      </c>
      <c r="L547" t="str">
        <f>customer_bikes__3[[#This Row],[FRAME_REFERENCE]]</f>
        <v>TBC</v>
      </c>
      <c r="M547" t="str">
        <f>customer_bikes__3[[#This Row],[BIKE_KEY_REFERENCE]]</f>
        <v>NULL</v>
      </c>
      <c r="N547" t="str">
        <f>customer_bikes__3[[#This Row],[LOCKER_REFERENCE]]</f>
        <v>TBC</v>
      </c>
      <c r="O547" t="str">
        <f>customer_bikes__3[[#This Row],[PLATE_NUMBER]]</f>
        <v>NULL</v>
      </c>
      <c r="P547" t="str">
        <f>customer_bikes__3[[#This Row],[BILLING_TYPE]]</f>
        <v/>
      </c>
      <c r="Q547" t="str">
        <f>customer_bikes__3[[#This Row],[LEASING_PRICE]]</f>
        <v>NULL</v>
      </c>
      <c r="R547">
        <f>customer_bikes__3[[#This Row],[SOLD_PRICE]]</f>
        <v>0</v>
      </c>
      <c r="S547" t="str">
        <f>customer_bikes__3[[#This Row],[STATUS]]</f>
        <v>OK</v>
      </c>
      <c r="T547" t="str">
        <f>customer_bikes__3[[#This Row],[INSURANCE]]</f>
        <v>N</v>
      </c>
      <c r="U547">
        <f>customer_bikes__3[[#This Row],[INSURANCE_INDIVIDUAL]]</f>
        <v>0</v>
      </c>
      <c r="V547">
        <f>customer_bikes__3[[#This Row],[INSURANCE_CIVIL_RESPONSIBILITY]]</f>
        <v>0</v>
      </c>
      <c r="W547" t="str">
        <f>customer_bikes__3[[#This Row],[INSURANCE_CIVIL_RESPONSIBILITY_CONTRACT]]</f>
        <v>NULL</v>
      </c>
      <c r="X547">
        <f>customer_bikes__3[[#This Row],[BIKE_PRICE]]</f>
        <v>1470.95</v>
      </c>
      <c r="Y547" t="str">
        <f>customer_bikes__3[[#This Row],[BIKE_BUYING_DATE]]</f>
        <v>2019-10-08</v>
      </c>
      <c r="Z547">
        <f>customer_bikes__3[[#This Row],[BILLING_GROUP]]</f>
        <v>1</v>
      </c>
      <c r="AA547" t="str">
        <f>customer_bikes__3[[#This Row],[GPS_ID]]</f>
        <v>NULL</v>
      </c>
      <c r="AB547" t="str">
        <f>customer_bikes__3[[#This Row],[LOCALISATION]]</f>
        <v>NULL</v>
      </c>
      <c r="AC547" t="str">
        <f>customer_bikes__3[[#This Row],[COMMENT_BILLING]]</f>
        <v>NULL</v>
      </c>
      <c r="AD547" t="str">
        <f>customer_bikes__3[[#This Row],[ADDRESS]]</f>
        <v>NULL</v>
      </c>
      <c r="AE547" t="str">
        <f>customer_bikes__3[[#This Row],[DISPLAY_GROUP]]</f>
        <v>1generic</v>
      </c>
      <c r="AG547">
        <f>customer_bikes__3[[#This Row],[TYPE]]</f>
        <v>63</v>
      </c>
      <c r="AH547">
        <f>customer_bikes__3[[#This Row],[ID_1]]</f>
        <v>12</v>
      </c>
      <c r="AI547" s="2">
        <f>customer_bikes__3[[#This Row],[HEU_MAJ]]</f>
        <v>44081.432951388888</v>
      </c>
      <c r="AJ547" s="2">
        <f>customer_bikes__3[[#This Row],[HEU_MAJ]]</f>
        <v>44081.432951388888</v>
      </c>
    </row>
    <row r="548" spans="1:36" x14ac:dyDescent="0.25">
      <c r="A548">
        <f>customer_bikes__3[[#This Row],[ID]]</f>
        <v>225</v>
      </c>
      <c r="B548" t="str">
        <f>customer_bikes__3[[#This Row],[FRAME_NUMBER]]</f>
        <v>TBC50</v>
      </c>
      <c r="C548" t="str">
        <f>customer_bikes__3[[#This Row],[SIZE]]</f>
        <v>M</v>
      </c>
      <c r="D548" t="str">
        <f>customer_bikes__3[[#This Row],[COLOR]]</f>
        <v>NULL</v>
      </c>
      <c r="E548" t="str">
        <f>customer_bikes__3[[#This Row],[CONTRACT_TYPE]]</f>
        <v>order</v>
      </c>
      <c r="F548" t="str">
        <f>customer_bikes__3[[#This Row],[CONTRACT_START]]</f>
        <v>NULL</v>
      </c>
      <c r="G548" t="str">
        <f>customer_bikes__3[[#This Row],[CONTRACT_END]]</f>
        <v>NULL</v>
      </c>
      <c r="H548" t="str">
        <f>customer_bikes__3[[#This Row],[ESTIMATED_DELIVERY_DATE]]</f>
        <v>2020-07-20</v>
      </c>
      <c r="I548" t="str">
        <f>customer_bikes__3[[#This Row],[DELIVERY_DATE]]</f>
        <v>2020-07-20</v>
      </c>
      <c r="J548" t="str">
        <f>customer_bikes__3[[#This Row],[SELLING_DATE]]</f>
        <v>NULL</v>
      </c>
      <c r="K548" t="str">
        <f>customer_bikes__3[[#This Row],[MODEL]]</f>
        <v>Cairon T 200 SE 500</v>
      </c>
      <c r="L548" t="str">
        <f>customer_bikes__3[[#This Row],[FRAME_REFERENCE]]</f>
        <v>TBC</v>
      </c>
      <c r="M548" t="str">
        <f>customer_bikes__3[[#This Row],[BIKE_KEY_REFERENCE]]</f>
        <v>NULL</v>
      </c>
      <c r="N548" t="str">
        <f>customer_bikes__3[[#This Row],[LOCKER_REFERENCE]]</f>
        <v>TBC</v>
      </c>
      <c r="O548" t="str">
        <f>customer_bikes__3[[#This Row],[PLATE_NUMBER]]</f>
        <v>NULL</v>
      </c>
      <c r="P548" t="str">
        <f>customer_bikes__3[[#This Row],[BILLING_TYPE]]</f>
        <v/>
      </c>
      <c r="Q548" t="str">
        <f>customer_bikes__3[[#This Row],[LEASING_PRICE]]</f>
        <v>NULL</v>
      </c>
      <c r="R548">
        <f>customer_bikes__3[[#This Row],[SOLD_PRICE]]</f>
        <v>0</v>
      </c>
      <c r="S548" t="str">
        <f>customer_bikes__3[[#This Row],[STATUS]]</f>
        <v>OK</v>
      </c>
      <c r="T548" t="str">
        <f>customer_bikes__3[[#This Row],[INSURANCE]]</f>
        <v>N</v>
      </c>
      <c r="U548">
        <f>customer_bikes__3[[#This Row],[INSURANCE_INDIVIDUAL]]</f>
        <v>0</v>
      </c>
      <c r="V548">
        <f>customer_bikes__3[[#This Row],[INSURANCE_CIVIL_RESPONSIBILITY]]</f>
        <v>0</v>
      </c>
      <c r="W548" t="str">
        <f>customer_bikes__3[[#This Row],[INSURANCE_CIVIL_RESPONSIBILITY_CONTRACT]]</f>
        <v>NULL</v>
      </c>
      <c r="X548">
        <f>customer_bikes__3[[#This Row],[BIKE_PRICE]]</f>
        <v>1470.95</v>
      </c>
      <c r="Y548" t="str">
        <f>customer_bikes__3[[#This Row],[BIKE_BUYING_DATE]]</f>
        <v>2019-10-08</v>
      </c>
      <c r="Z548">
        <f>customer_bikes__3[[#This Row],[BILLING_GROUP]]</f>
        <v>1</v>
      </c>
      <c r="AA548" t="str">
        <f>customer_bikes__3[[#This Row],[GPS_ID]]</f>
        <v>NULL</v>
      </c>
      <c r="AB548" t="str">
        <f>customer_bikes__3[[#This Row],[LOCALISATION]]</f>
        <v>NULL</v>
      </c>
      <c r="AC548" t="str">
        <f>customer_bikes__3[[#This Row],[COMMENT_BILLING]]</f>
        <v>NULL</v>
      </c>
      <c r="AD548" t="str">
        <f>customer_bikes__3[[#This Row],[ADDRESS]]</f>
        <v>NULL</v>
      </c>
      <c r="AE548" t="str">
        <f>customer_bikes__3[[#This Row],[DISPLAY_GROUP]]</f>
        <v>1generic</v>
      </c>
      <c r="AG548">
        <f>customer_bikes__3[[#This Row],[TYPE]]</f>
        <v>63</v>
      </c>
      <c r="AH548">
        <f>customer_bikes__3[[#This Row],[ID_1]]</f>
        <v>12</v>
      </c>
      <c r="AI548" s="2">
        <f>customer_bikes__3[[#This Row],[HEU_MAJ]]</f>
        <v>44081.432824074072</v>
      </c>
      <c r="AJ548" s="2">
        <f>customer_bikes__3[[#This Row],[HEU_MAJ]]</f>
        <v>44081.432824074072</v>
      </c>
    </row>
    <row r="549" spans="1:36" x14ac:dyDescent="0.25">
      <c r="A549">
        <f>customer_bikes__3[[#This Row],[ID]]</f>
        <v>226</v>
      </c>
      <c r="B549" t="str">
        <f>customer_bikes__3[[#This Row],[FRAME_NUMBER]]</f>
        <v>TBC50</v>
      </c>
      <c r="C549" t="str">
        <f>customer_bikes__3[[#This Row],[SIZE]]</f>
        <v>M</v>
      </c>
      <c r="D549" t="str">
        <f>customer_bikes__3[[#This Row],[COLOR]]</f>
        <v>NULL</v>
      </c>
      <c r="E549" t="str">
        <f>customer_bikes__3[[#This Row],[CONTRACT_TYPE]]</f>
        <v>order</v>
      </c>
      <c r="F549" t="str">
        <f>customer_bikes__3[[#This Row],[CONTRACT_START]]</f>
        <v>NULL</v>
      </c>
      <c r="G549" t="str">
        <f>customer_bikes__3[[#This Row],[CONTRACT_END]]</f>
        <v>NULL</v>
      </c>
      <c r="H549" t="str">
        <f>customer_bikes__3[[#This Row],[ESTIMATED_DELIVERY_DATE]]</f>
        <v>2020-07-20</v>
      </c>
      <c r="I549" t="str">
        <f>customer_bikes__3[[#This Row],[DELIVERY_DATE]]</f>
        <v>2020-07-20</v>
      </c>
      <c r="J549" t="str">
        <f>customer_bikes__3[[#This Row],[SELLING_DATE]]</f>
        <v>NULL</v>
      </c>
      <c r="K549" t="str">
        <f>customer_bikes__3[[#This Row],[MODEL]]</f>
        <v>Cairon T 200 SE 500</v>
      </c>
      <c r="L549" t="str">
        <f>customer_bikes__3[[#This Row],[FRAME_REFERENCE]]</f>
        <v>TBC</v>
      </c>
      <c r="M549" t="str">
        <f>customer_bikes__3[[#This Row],[BIKE_KEY_REFERENCE]]</f>
        <v>NULL</v>
      </c>
      <c r="N549" t="str">
        <f>customer_bikes__3[[#This Row],[LOCKER_REFERENCE]]</f>
        <v>TBC</v>
      </c>
      <c r="O549" t="str">
        <f>customer_bikes__3[[#This Row],[PLATE_NUMBER]]</f>
        <v>NULL</v>
      </c>
      <c r="P549" t="str">
        <f>customer_bikes__3[[#This Row],[BILLING_TYPE]]</f>
        <v/>
      </c>
      <c r="Q549" t="str">
        <f>customer_bikes__3[[#This Row],[LEASING_PRICE]]</f>
        <v>NULL</v>
      </c>
      <c r="R549">
        <f>customer_bikes__3[[#This Row],[SOLD_PRICE]]</f>
        <v>0</v>
      </c>
      <c r="S549" t="str">
        <f>customer_bikes__3[[#This Row],[STATUS]]</f>
        <v>OK</v>
      </c>
      <c r="T549" t="str">
        <f>customer_bikes__3[[#This Row],[INSURANCE]]</f>
        <v>N</v>
      </c>
      <c r="U549">
        <f>customer_bikes__3[[#This Row],[INSURANCE_INDIVIDUAL]]</f>
        <v>0</v>
      </c>
      <c r="V549">
        <f>customer_bikes__3[[#This Row],[INSURANCE_CIVIL_RESPONSIBILITY]]</f>
        <v>0</v>
      </c>
      <c r="W549" t="str">
        <f>customer_bikes__3[[#This Row],[INSURANCE_CIVIL_RESPONSIBILITY_CONTRACT]]</f>
        <v>NULL</v>
      </c>
      <c r="X549">
        <f>customer_bikes__3[[#This Row],[BIKE_PRICE]]</f>
        <v>1470.95</v>
      </c>
      <c r="Y549" t="str">
        <f>customer_bikes__3[[#This Row],[BIKE_BUYING_DATE]]</f>
        <v>2019-10-08</v>
      </c>
      <c r="Z549">
        <f>customer_bikes__3[[#This Row],[BILLING_GROUP]]</f>
        <v>1</v>
      </c>
      <c r="AA549" t="str">
        <f>customer_bikes__3[[#This Row],[GPS_ID]]</f>
        <v>NULL</v>
      </c>
      <c r="AB549" t="str">
        <f>customer_bikes__3[[#This Row],[LOCALISATION]]</f>
        <v>NULL</v>
      </c>
      <c r="AC549" t="str">
        <f>customer_bikes__3[[#This Row],[COMMENT_BILLING]]</f>
        <v>NULL</v>
      </c>
      <c r="AD549" t="str">
        <f>customer_bikes__3[[#This Row],[ADDRESS]]</f>
        <v>NULL</v>
      </c>
      <c r="AE549" t="str">
        <f>customer_bikes__3[[#This Row],[DISPLAY_GROUP]]</f>
        <v>1generic</v>
      </c>
      <c r="AG549">
        <f>customer_bikes__3[[#This Row],[TYPE]]</f>
        <v>63</v>
      </c>
      <c r="AH549">
        <f>customer_bikes__3[[#This Row],[ID_1]]</f>
        <v>12</v>
      </c>
      <c r="AI549" s="2">
        <f>customer_bikes__3[[#This Row],[HEU_MAJ]]</f>
        <v>44081.432592592595</v>
      </c>
      <c r="AJ549" s="2">
        <f>customer_bikes__3[[#This Row],[HEU_MAJ]]</f>
        <v>44081.432592592595</v>
      </c>
    </row>
    <row r="550" spans="1:36" x14ac:dyDescent="0.25">
      <c r="A550">
        <f>customer_bikes__3[[#This Row],[ID]]</f>
        <v>229</v>
      </c>
      <c r="B550" t="str">
        <f>customer_bikes__3[[#This Row],[FRAME_NUMBER]]</f>
        <v>TBC50</v>
      </c>
      <c r="C550" t="str">
        <f>customer_bikes__3[[#This Row],[SIZE]]</f>
        <v>M</v>
      </c>
      <c r="D550" t="str">
        <f>customer_bikes__3[[#This Row],[COLOR]]</f>
        <v>NULL</v>
      </c>
      <c r="E550" t="str">
        <f>customer_bikes__3[[#This Row],[CONTRACT_TYPE]]</f>
        <v>selling</v>
      </c>
      <c r="F550" t="str">
        <f>customer_bikes__3[[#This Row],[CONTRACT_START]]</f>
        <v>NULL</v>
      </c>
      <c r="G550" t="str">
        <f>customer_bikes__3[[#This Row],[CONTRACT_END]]</f>
        <v>NULL</v>
      </c>
      <c r="H550" t="str">
        <f>customer_bikes__3[[#This Row],[ESTIMATED_DELIVERY_DATE]]</f>
        <v>2020-07-20</v>
      </c>
      <c r="I550" t="str">
        <f>customer_bikes__3[[#This Row],[DELIVERY_DATE]]</f>
        <v>2020-07-20</v>
      </c>
      <c r="J550" t="str">
        <f>customer_bikes__3[[#This Row],[SELLING_DATE]]</f>
        <v>2021-07-12</v>
      </c>
      <c r="K550" t="str">
        <f>customer_bikes__3[[#This Row],[MODEL]]</f>
        <v>Cairon T 200 SE 500</v>
      </c>
      <c r="L550" t="str">
        <f>customer_bikes__3[[#This Row],[FRAME_REFERENCE]]</f>
        <v>20CAT200WM10464</v>
      </c>
      <c r="M550" t="str">
        <f>customer_bikes__3[[#This Row],[BIKE_KEY_REFERENCE]]</f>
        <v>NULL</v>
      </c>
      <c r="N550" t="str">
        <f>customer_bikes__3[[#This Row],[LOCKER_REFERENCE]]</f>
        <v>TBC</v>
      </c>
      <c r="O550" t="str">
        <f>customer_bikes__3[[#This Row],[PLATE_NUMBER]]</f>
        <v>NULL</v>
      </c>
      <c r="P550" t="str">
        <f>customer_bikes__3[[#This Row],[BILLING_TYPE]]</f>
        <v>paid</v>
      </c>
      <c r="Q550" t="str">
        <f>customer_bikes__3[[#This Row],[LEASING_PRICE]]</f>
        <v>NULL</v>
      </c>
      <c r="R550">
        <f>customer_bikes__3[[#This Row],[SOLD_PRICE]]</f>
        <v>1983.47</v>
      </c>
      <c r="S550" t="str">
        <f>customer_bikes__3[[#This Row],[STATUS]]</f>
        <v>OK</v>
      </c>
      <c r="T550" t="str">
        <f>customer_bikes__3[[#This Row],[INSURANCE]]</f>
        <v>N</v>
      </c>
      <c r="U550">
        <f>customer_bikes__3[[#This Row],[INSURANCE_INDIVIDUAL]]</f>
        <v>0</v>
      </c>
      <c r="V550">
        <f>customer_bikes__3[[#This Row],[INSURANCE_CIVIL_RESPONSIBILITY]]</f>
        <v>0</v>
      </c>
      <c r="W550" t="str">
        <f>customer_bikes__3[[#This Row],[INSURANCE_CIVIL_RESPONSIBILITY_CONTRACT]]</f>
        <v>NULL</v>
      </c>
      <c r="X550">
        <f>customer_bikes__3[[#This Row],[BIKE_PRICE]]</f>
        <v>1470.95</v>
      </c>
      <c r="Y550" t="str">
        <f>customer_bikes__3[[#This Row],[BIKE_BUYING_DATE]]</f>
        <v>2019-10-08</v>
      </c>
      <c r="Z550">
        <f>customer_bikes__3[[#This Row],[BILLING_GROUP]]</f>
        <v>1</v>
      </c>
      <c r="AA550" t="str">
        <f>customer_bikes__3[[#This Row],[GPS_ID]]</f>
        <v>NULL</v>
      </c>
      <c r="AB550" t="str">
        <f>customer_bikes__3[[#This Row],[LOCALISATION]]</f>
        <v>Sauveniere</v>
      </c>
      <c r="AC550" t="str">
        <f>customer_bikes__3[[#This Row],[COMMENT_BILLING]]</f>
        <v>NULL</v>
      </c>
      <c r="AD550" t="str">
        <f>customer_bikes__3[[#This Row],[ADDRESS]]</f>
        <v>NULL</v>
      </c>
      <c r="AE550" t="str">
        <f>customer_bikes__3[[#This Row],[DISPLAY_GROUP]]</f>
        <v>1generic</v>
      </c>
      <c r="AG550">
        <f>customer_bikes__3[[#This Row],[TYPE]]</f>
        <v>63</v>
      </c>
      <c r="AH550">
        <f>customer_bikes__3[[#This Row],[ID_1]]</f>
        <v>475</v>
      </c>
      <c r="AI550" s="2">
        <f>customer_bikes__3[[#This Row],[HEU_MAJ]]</f>
        <v>44389.628819444442</v>
      </c>
      <c r="AJ550" s="2">
        <f>customer_bikes__3[[#This Row],[HEU_MAJ]]</f>
        <v>44389.628819444442</v>
      </c>
    </row>
    <row r="551" spans="1:36" x14ac:dyDescent="0.25">
      <c r="A551">
        <f>customer_bikes__3[[#This Row],[ID]]</f>
        <v>230</v>
      </c>
      <c r="B551" t="str">
        <f>customer_bikes__3[[#This Row],[FRAME_NUMBER]]</f>
        <v>TBC50</v>
      </c>
      <c r="C551" t="str">
        <f>customer_bikes__3[[#This Row],[SIZE]]</f>
        <v>M</v>
      </c>
      <c r="D551" t="str">
        <f>customer_bikes__3[[#This Row],[COLOR]]</f>
        <v/>
      </c>
      <c r="E551" t="str">
        <f>customer_bikes__3[[#This Row],[CONTRACT_TYPE]]</f>
        <v>pending_delivery</v>
      </c>
      <c r="F551" t="str">
        <f>customer_bikes__3[[#This Row],[CONTRACT_START]]</f>
        <v>NULL</v>
      </c>
      <c r="G551" t="str">
        <f>customer_bikes__3[[#This Row],[CONTRACT_END]]</f>
        <v>NULL</v>
      </c>
      <c r="H551" t="str">
        <f>customer_bikes__3[[#This Row],[ESTIMATED_DELIVERY_DATE]]</f>
        <v>2020-07-20</v>
      </c>
      <c r="I551" t="str">
        <f>customer_bikes__3[[#This Row],[DELIVERY_DATE]]</f>
        <v>2020-07-20</v>
      </c>
      <c r="J551" t="str">
        <f>customer_bikes__3[[#This Row],[SELLING_DATE]]</f>
        <v>NULL</v>
      </c>
      <c r="K551" t="str">
        <f>customer_bikes__3[[#This Row],[MODEL]]</f>
        <v>Cairon T 200 SE 500</v>
      </c>
      <c r="L551" t="str">
        <f>customer_bikes__3[[#This Row],[FRAME_REFERENCE]]</f>
        <v>20CAT200WM10430</v>
      </c>
      <c r="M551" t="str">
        <f>customer_bikes__3[[#This Row],[BIKE_KEY_REFERENCE]]</f>
        <v>312634</v>
      </c>
      <c r="N551" t="str">
        <f>customer_bikes__3[[#This Row],[LOCKER_REFERENCE]]</f>
        <v>ML300769</v>
      </c>
      <c r="O551" t="str">
        <f>customer_bikes__3[[#This Row],[PLATE_NUMBER]]</f>
        <v/>
      </c>
      <c r="P551" t="str">
        <f>customer_bikes__3[[#This Row],[BILLING_TYPE]]</f>
        <v>paid</v>
      </c>
      <c r="Q551" t="str">
        <f>customer_bikes__3[[#This Row],[LEASING_PRICE]]</f>
        <v>0</v>
      </c>
      <c r="R551">
        <f>customer_bikes__3[[#This Row],[SOLD_PRICE]]</f>
        <v>0</v>
      </c>
      <c r="S551" t="str">
        <f>customer_bikes__3[[#This Row],[STATUS]]</f>
        <v>OK</v>
      </c>
      <c r="T551" t="str">
        <f>customer_bikes__3[[#This Row],[INSURANCE]]</f>
        <v>N</v>
      </c>
      <c r="U551">
        <f>customer_bikes__3[[#This Row],[INSURANCE_INDIVIDUAL]]</f>
        <v>0</v>
      </c>
      <c r="V551">
        <f>customer_bikes__3[[#This Row],[INSURANCE_CIVIL_RESPONSIBILITY]]</f>
        <v>0</v>
      </c>
      <c r="W551" t="str">
        <f>customer_bikes__3[[#This Row],[INSURANCE_CIVIL_RESPONSIBILITY_CONTRACT]]</f>
        <v>NULL</v>
      </c>
      <c r="X551">
        <f>customer_bikes__3[[#This Row],[BIKE_PRICE]]</f>
        <v>1470.95</v>
      </c>
      <c r="Y551" t="str">
        <f>customer_bikes__3[[#This Row],[BIKE_BUYING_DATE]]</f>
        <v>2019-10-08</v>
      </c>
      <c r="Z551">
        <f>customer_bikes__3[[#This Row],[BILLING_GROUP]]</f>
        <v>1</v>
      </c>
      <c r="AA551" t="str">
        <f>customer_bikes__3[[#This Row],[GPS_ID]]</f>
        <v/>
      </c>
      <c r="AB551" t="str">
        <f>customer_bikes__3[[#This Row],[LOCALISATION]]</f>
        <v>NULL</v>
      </c>
      <c r="AC551" t="str">
        <f>customer_bikes__3[[#This Row],[COMMENT_BILLING]]</f>
        <v>NULL</v>
      </c>
      <c r="AD551" t="str">
        <f>customer_bikes__3[[#This Row],[ADDRESS]]</f>
        <v>NULL</v>
      </c>
      <c r="AE551" t="str">
        <f>customer_bikes__3[[#This Row],[DISPLAY_GROUP]]</f>
        <v>1generic</v>
      </c>
      <c r="AG551">
        <f>customer_bikes__3[[#This Row],[TYPE]]</f>
        <v>63</v>
      </c>
      <c r="AH551">
        <f>customer_bikes__3[[#This Row],[ID_1]]</f>
        <v>39</v>
      </c>
      <c r="AI551" s="2">
        <f>customer_bikes__3[[#This Row],[HEU_MAJ]]</f>
        <v>44595.470509259256</v>
      </c>
      <c r="AJ551" s="2">
        <f>customer_bikes__3[[#This Row],[HEU_MAJ]]</f>
        <v>44595.470509259256</v>
      </c>
    </row>
    <row r="552" spans="1:36" x14ac:dyDescent="0.25">
      <c r="A552">
        <f>customer_bikes__3[[#This Row],[ID]]</f>
        <v>288</v>
      </c>
      <c r="B552" t="str">
        <f>customer_bikes__3[[#This Row],[FRAME_NUMBER]]</f>
        <v>TBC50</v>
      </c>
      <c r="C552" t="str">
        <f>customer_bikes__3[[#This Row],[SIZE]]</f>
        <v>M</v>
      </c>
      <c r="D552" t="str">
        <f>customer_bikes__3[[#This Row],[COLOR]]</f>
        <v>NULL</v>
      </c>
      <c r="E552" t="str">
        <f>customer_bikes__3[[#This Row],[CONTRACT_TYPE]]</f>
        <v>selling</v>
      </c>
      <c r="F552" t="str">
        <f>customer_bikes__3[[#This Row],[CONTRACT_START]]</f>
        <v>2020-08-31</v>
      </c>
      <c r="G552" t="str">
        <f>customer_bikes__3[[#This Row],[CONTRACT_END]]</f>
        <v>NULL</v>
      </c>
      <c r="H552" t="str">
        <f>customer_bikes__3[[#This Row],[ESTIMATED_DELIVERY_DATE]]</f>
        <v>2020-07-20</v>
      </c>
      <c r="I552" t="str">
        <f>customer_bikes__3[[#This Row],[DELIVERY_DATE]]</f>
        <v>2020-07-20</v>
      </c>
      <c r="J552" t="str">
        <f>customer_bikes__3[[#This Row],[SELLING_DATE]]</f>
        <v>2020-08-31</v>
      </c>
      <c r="K552" t="str">
        <f>customer_bikes__3[[#This Row],[MODEL]]</f>
        <v>Cairon T 200 SE 500</v>
      </c>
      <c r="L552" t="str">
        <f>customer_bikes__3[[#This Row],[FRAME_REFERENCE]]</f>
        <v>TBC</v>
      </c>
      <c r="M552" t="str">
        <f>customer_bikes__3[[#This Row],[BIKE_KEY_REFERENCE]]</f>
        <v>NULL</v>
      </c>
      <c r="N552" t="str">
        <f>customer_bikes__3[[#This Row],[LOCKER_REFERENCE]]</f>
        <v>TBC</v>
      </c>
      <c r="O552" t="str">
        <f>customer_bikes__3[[#This Row],[PLATE_NUMBER]]</f>
        <v>NULL</v>
      </c>
      <c r="P552" t="str">
        <f>customer_bikes__3[[#This Row],[BILLING_TYPE]]</f>
        <v>paid</v>
      </c>
      <c r="Q552" t="str">
        <f>customer_bikes__3[[#This Row],[LEASING_PRICE]]</f>
        <v>NULL</v>
      </c>
      <c r="R552">
        <f>customer_bikes__3[[#This Row],[SOLD_PRICE]]</f>
        <v>1983.47</v>
      </c>
      <c r="S552" t="str">
        <f>customer_bikes__3[[#This Row],[STATUS]]</f>
        <v>OK</v>
      </c>
      <c r="T552" t="str">
        <f>customer_bikes__3[[#This Row],[INSURANCE]]</f>
        <v>N</v>
      </c>
      <c r="U552">
        <f>customer_bikes__3[[#This Row],[INSURANCE_INDIVIDUAL]]</f>
        <v>0</v>
      </c>
      <c r="V552">
        <f>customer_bikes__3[[#This Row],[INSURANCE_CIVIL_RESPONSIBILITY]]</f>
        <v>0</v>
      </c>
      <c r="W552" t="str">
        <f>customer_bikes__3[[#This Row],[INSURANCE_CIVIL_RESPONSIBILITY_CONTRACT]]</f>
        <v>NULL</v>
      </c>
      <c r="X552">
        <f>customer_bikes__3[[#This Row],[BIKE_PRICE]]</f>
        <v>1470.95</v>
      </c>
      <c r="Y552" t="str">
        <f>customer_bikes__3[[#This Row],[BIKE_BUYING_DATE]]</f>
        <v>2019-10-08</v>
      </c>
      <c r="Z552">
        <f>customer_bikes__3[[#This Row],[BILLING_GROUP]]</f>
        <v>1</v>
      </c>
      <c r="AA552" t="str">
        <f>customer_bikes__3[[#This Row],[GPS_ID]]</f>
        <v>NULL</v>
      </c>
      <c r="AB552" t="str">
        <f>customer_bikes__3[[#This Row],[LOCALISATION]]</f>
        <v>NULL</v>
      </c>
      <c r="AC552" t="str">
        <f>customer_bikes__3[[#This Row],[COMMENT_BILLING]]</f>
        <v>NULL</v>
      </c>
      <c r="AD552" t="str">
        <f>customer_bikes__3[[#This Row],[ADDRESS]]</f>
        <v>NULL</v>
      </c>
      <c r="AE552" t="str">
        <f>customer_bikes__3[[#This Row],[DISPLAY_GROUP]]</f>
        <v>1generic</v>
      </c>
      <c r="AG552">
        <f>customer_bikes__3[[#This Row],[TYPE]]</f>
        <v>63</v>
      </c>
      <c r="AH552">
        <f>customer_bikes__3[[#This Row],[ID_1]]</f>
        <v>239</v>
      </c>
      <c r="AI552" s="2">
        <f>customer_bikes__3[[#This Row],[HEU_MAJ]]</f>
        <v>44074.678530092591</v>
      </c>
      <c r="AJ552" s="2">
        <f>customer_bikes__3[[#This Row],[HEU_MAJ]]</f>
        <v>44074.678530092591</v>
      </c>
    </row>
    <row r="553" spans="1:36" x14ac:dyDescent="0.25">
      <c r="A553">
        <f>customer_bikes__3[[#This Row],[ID]]</f>
        <v>234</v>
      </c>
      <c r="B553" t="str">
        <f>customer_bikes__3[[#This Row],[FRAME_NUMBER]]</f>
        <v>TBC51</v>
      </c>
      <c r="C553" t="str">
        <f>customer_bikes__3[[#This Row],[SIZE]]</f>
        <v>M</v>
      </c>
      <c r="D553" t="str">
        <f>customer_bikes__3[[#This Row],[COLOR]]</f>
        <v/>
      </c>
      <c r="E553" t="str">
        <f>customer_bikes__3[[#This Row],[CONTRACT_TYPE]]</f>
        <v>selling</v>
      </c>
      <c r="F553" t="str">
        <f>customer_bikes__3[[#This Row],[CONTRACT_START]]</f>
        <v>2021-07-05</v>
      </c>
      <c r="G553" t="str">
        <f>customer_bikes__3[[#This Row],[CONTRACT_END]]</f>
        <v>NULL</v>
      </c>
      <c r="H553" t="str">
        <f>customer_bikes__3[[#This Row],[ESTIMATED_DELIVERY_DATE]]</f>
        <v>2020-07-10</v>
      </c>
      <c r="I553" t="str">
        <f>customer_bikes__3[[#This Row],[DELIVERY_DATE]]</f>
        <v>2020-09-23</v>
      </c>
      <c r="J553" t="str">
        <f>customer_bikes__3[[#This Row],[SELLING_DATE]]</f>
        <v>2021-07-05</v>
      </c>
      <c r="K553" t="str">
        <f>customer_bikes__3[[#This Row],[MODEL]]</f>
        <v>Cairon T 200 SE 500</v>
      </c>
      <c r="L553" t="str">
        <f>customer_bikes__3[[#This Row],[FRAME_REFERENCE]]</f>
        <v>20CAT200512957</v>
      </c>
      <c r="M553" t="str">
        <f>customer_bikes__3[[#This Row],[BIKE_KEY_REFERENCE]]</f>
        <v/>
      </c>
      <c r="N553" t="str">
        <f>customer_bikes__3[[#This Row],[LOCKER_REFERENCE]]</f>
        <v>TBC</v>
      </c>
      <c r="O553" t="str">
        <f>customer_bikes__3[[#This Row],[PLATE_NUMBER]]</f>
        <v/>
      </c>
      <c r="P553" t="str">
        <f>customer_bikes__3[[#This Row],[BILLING_TYPE]]</f>
        <v>monthly</v>
      </c>
      <c r="Q553" t="str">
        <f>customer_bikes__3[[#This Row],[LEASING_PRICE]]</f>
        <v>0</v>
      </c>
      <c r="R553">
        <f>customer_bikes__3[[#This Row],[SOLD_PRICE]]</f>
        <v>1983.47</v>
      </c>
      <c r="S553" t="str">
        <f>customer_bikes__3[[#This Row],[STATUS]]</f>
        <v>OK</v>
      </c>
      <c r="T553" t="str">
        <f>customer_bikes__3[[#This Row],[INSURANCE]]</f>
        <v>N</v>
      </c>
      <c r="U553">
        <f>customer_bikes__3[[#This Row],[INSURANCE_INDIVIDUAL]]</f>
        <v>0</v>
      </c>
      <c r="V553">
        <f>customer_bikes__3[[#This Row],[INSURANCE_CIVIL_RESPONSIBILITY]]</f>
        <v>0</v>
      </c>
      <c r="W553" t="str">
        <f>customer_bikes__3[[#This Row],[INSURANCE_CIVIL_RESPONSIBILITY_CONTRACT]]</f>
        <v>NULL</v>
      </c>
      <c r="X553">
        <f>customer_bikes__3[[#This Row],[BIKE_PRICE]]</f>
        <v>1470.95</v>
      </c>
      <c r="Y553" t="str">
        <f>customer_bikes__3[[#This Row],[BIKE_BUYING_DATE]]</f>
        <v>2020-10-08</v>
      </c>
      <c r="Z553">
        <f>customer_bikes__3[[#This Row],[BILLING_GROUP]]</f>
        <v>1</v>
      </c>
      <c r="AA553" t="str">
        <f>customer_bikes__3[[#This Row],[GPS_ID]]</f>
        <v/>
      </c>
      <c r="AB553" t="str">
        <f>customer_bikes__3[[#This Row],[LOCALISATION]]</f>
        <v>NULL</v>
      </c>
      <c r="AC553" t="str">
        <f>customer_bikes__3[[#This Row],[COMMENT_BILLING]]</f>
        <v>NULL</v>
      </c>
      <c r="AD553" t="str">
        <f>customer_bikes__3[[#This Row],[ADDRESS]]</f>
        <v>NULL</v>
      </c>
      <c r="AE553" t="str">
        <f>customer_bikes__3[[#This Row],[DISPLAY_GROUP]]</f>
        <v>1generic</v>
      </c>
      <c r="AG553">
        <f>customer_bikes__3[[#This Row],[TYPE]]</f>
        <v>65</v>
      </c>
      <c r="AH553">
        <f>customer_bikes__3[[#This Row],[ID_1]]</f>
        <v>433</v>
      </c>
      <c r="AI553" s="2">
        <f>customer_bikes__3[[#This Row],[HEU_MAJ]]</f>
        <v>44501.659699074073</v>
      </c>
      <c r="AJ553" s="2">
        <f>customer_bikes__3[[#This Row],[HEU_MAJ]]</f>
        <v>44501.659699074073</v>
      </c>
    </row>
    <row r="554" spans="1:36" x14ac:dyDescent="0.25">
      <c r="A554">
        <f>customer_bikes__3[[#This Row],[ID]]</f>
        <v>241</v>
      </c>
      <c r="B554" t="str">
        <f>customer_bikes__3[[#This Row],[FRAME_NUMBER]]</f>
        <v>TBC51</v>
      </c>
      <c r="C554" t="str">
        <f>customer_bikes__3[[#This Row],[SIZE]]</f>
        <v>M</v>
      </c>
      <c r="D554" t="str">
        <f>customer_bikes__3[[#This Row],[COLOR]]</f>
        <v>NULL</v>
      </c>
      <c r="E554" t="str">
        <f>customer_bikes__3[[#This Row],[CONTRACT_TYPE]]</f>
        <v>stock</v>
      </c>
      <c r="F554" t="str">
        <f>customer_bikes__3[[#This Row],[CONTRACT_START]]</f>
        <v>NULL</v>
      </c>
      <c r="G554" t="str">
        <f>customer_bikes__3[[#This Row],[CONTRACT_END]]</f>
        <v>NULL</v>
      </c>
      <c r="H554" t="str">
        <f>customer_bikes__3[[#This Row],[ESTIMATED_DELIVERY_DATE]]</f>
        <v>2020-07-10</v>
      </c>
      <c r="I554" t="str">
        <f>customer_bikes__3[[#This Row],[DELIVERY_DATE]]</f>
        <v>2020-09-23</v>
      </c>
      <c r="J554" t="str">
        <f>customer_bikes__3[[#This Row],[SELLING_DATE]]</f>
        <v>NULL</v>
      </c>
      <c r="K554" t="str">
        <f>customer_bikes__3[[#This Row],[MODEL]]</f>
        <v>Cairon T 200 SE 500</v>
      </c>
      <c r="L554" t="str">
        <f>customer_bikes__3[[#This Row],[FRAME_REFERENCE]]</f>
        <v>20CAT200512946</v>
      </c>
      <c r="M554" t="str">
        <f>customer_bikes__3[[#This Row],[BIKE_KEY_REFERENCE]]</f>
        <v>NULL</v>
      </c>
      <c r="N554" t="str">
        <f>customer_bikes__3[[#This Row],[LOCKER_REFERENCE]]</f>
        <v>TBC</v>
      </c>
      <c r="O554" t="str">
        <f>customer_bikes__3[[#This Row],[PLATE_NUMBER]]</f>
        <v>NULL</v>
      </c>
      <c r="P554" t="str">
        <f>customer_bikes__3[[#This Row],[BILLING_TYPE]]</f>
        <v/>
      </c>
      <c r="Q554" t="str">
        <f>customer_bikes__3[[#This Row],[LEASING_PRICE]]</f>
        <v>NULL</v>
      </c>
      <c r="R554">
        <f>customer_bikes__3[[#This Row],[SOLD_PRICE]]</f>
        <v>0</v>
      </c>
      <c r="S554" t="str">
        <f>customer_bikes__3[[#This Row],[STATUS]]</f>
        <v>OK</v>
      </c>
      <c r="T554" t="str">
        <f>customer_bikes__3[[#This Row],[INSURANCE]]</f>
        <v>N</v>
      </c>
      <c r="U554">
        <f>customer_bikes__3[[#This Row],[INSURANCE_INDIVIDUAL]]</f>
        <v>0</v>
      </c>
      <c r="V554">
        <f>customer_bikes__3[[#This Row],[INSURANCE_CIVIL_RESPONSIBILITY]]</f>
        <v>0</v>
      </c>
      <c r="W554" t="str">
        <f>customer_bikes__3[[#This Row],[INSURANCE_CIVIL_RESPONSIBILITY_CONTRACT]]</f>
        <v>NULL</v>
      </c>
      <c r="X554">
        <f>customer_bikes__3[[#This Row],[BIKE_PRICE]]</f>
        <v>1470.95</v>
      </c>
      <c r="Y554" t="str">
        <f>customer_bikes__3[[#This Row],[BIKE_BUYING_DATE]]</f>
        <v>2020-10-08</v>
      </c>
      <c r="Z554">
        <f>customer_bikes__3[[#This Row],[BILLING_GROUP]]</f>
        <v>1</v>
      </c>
      <c r="AA554" t="str">
        <f>customer_bikes__3[[#This Row],[GPS_ID]]</f>
        <v>NULL</v>
      </c>
      <c r="AB554" t="str">
        <f>customer_bikes__3[[#This Row],[LOCALISATION]]</f>
        <v>Sauveniere</v>
      </c>
      <c r="AC554" t="str">
        <f>customer_bikes__3[[#This Row],[COMMENT_BILLING]]</f>
        <v>NULL</v>
      </c>
      <c r="AD554" t="str">
        <f>customer_bikes__3[[#This Row],[ADDRESS]]</f>
        <v>NULL</v>
      </c>
      <c r="AE554" t="str">
        <f>customer_bikes__3[[#This Row],[DISPLAY_GROUP]]</f>
        <v>1generic</v>
      </c>
      <c r="AG554">
        <f>customer_bikes__3[[#This Row],[TYPE]]</f>
        <v>65</v>
      </c>
      <c r="AH554">
        <f>customer_bikes__3[[#This Row],[ID_1]]</f>
        <v>12</v>
      </c>
      <c r="AI554" s="2">
        <f>customer_bikes__3[[#This Row],[HEU_MAJ]]</f>
        <v>44097.829884259256</v>
      </c>
      <c r="AJ554" s="2">
        <f>customer_bikes__3[[#This Row],[HEU_MAJ]]</f>
        <v>44097.829884259256</v>
      </c>
    </row>
    <row r="555" spans="1:36" x14ac:dyDescent="0.25">
      <c r="A555">
        <f>customer_bikes__3[[#This Row],[ID]]</f>
        <v>243</v>
      </c>
      <c r="B555" t="str">
        <f>customer_bikes__3[[#This Row],[FRAME_NUMBER]]</f>
        <v>TBC51</v>
      </c>
      <c r="C555" t="str">
        <f>customer_bikes__3[[#This Row],[SIZE]]</f>
        <v>M</v>
      </c>
      <c r="D555" t="str">
        <f>customer_bikes__3[[#This Row],[COLOR]]</f>
        <v/>
      </c>
      <c r="E555" t="str">
        <f>customer_bikes__3[[#This Row],[CONTRACT_TYPE]]</f>
        <v>selling</v>
      </c>
      <c r="F555" t="str">
        <f>customer_bikes__3[[#This Row],[CONTRACT_START]]</f>
        <v>NULL</v>
      </c>
      <c r="G555" t="str">
        <f>customer_bikes__3[[#This Row],[CONTRACT_END]]</f>
        <v>NULL</v>
      </c>
      <c r="H555" t="str">
        <f>customer_bikes__3[[#This Row],[ESTIMATED_DELIVERY_DATE]]</f>
        <v>2020-07-10</v>
      </c>
      <c r="I555" t="str">
        <f>customer_bikes__3[[#This Row],[DELIVERY_DATE]]</f>
        <v>2020-09-23</v>
      </c>
      <c r="J555" t="str">
        <f>customer_bikes__3[[#This Row],[SELLING_DATE]]</f>
        <v>2021-10-17</v>
      </c>
      <c r="K555" t="str">
        <f>customer_bikes__3[[#This Row],[MODEL]]</f>
        <v>Cairon T 200 SE 500</v>
      </c>
      <c r="L555" t="str">
        <f>customer_bikes__3[[#This Row],[FRAME_REFERENCE]]</f>
        <v>20CAT200512956</v>
      </c>
      <c r="M555" t="str">
        <f>customer_bikes__3[[#This Row],[BIKE_KEY_REFERENCE]]</f>
        <v/>
      </c>
      <c r="N555" t="str">
        <f>customer_bikes__3[[#This Row],[LOCKER_REFERENCE]]</f>
        <v>TBC</v>
      </c>
      <c r="O555" t="str">
        <f>customer_bikes__3[[#This Row],[PLATE_NUMBER]]</f>
        <v/>
      </c>
      <c r="P555" t="str">
        <f>customer_bikes__3[[#This Row],[BILLING_TYPE]]</f>
        <v>NULL</v>
      </c>
      <c r="Q555" t="str">
        <f>customer_bikes__3[[#This Row],[LEASING_PRICE]]</f>
        <v>0</v>
      </c>
      <c r="R555">
        <f>customer_bikes__3[[#This Row],[SOLD_PRICE]]</f>
        <v>1983.47</v>
      </c>
      <c r="S555" t="str">
        <f>customer_bikes__3[[#This Row],[STATUS]]</f>
        <v>OK</v>
      </c>
      <c r="T555" t="str">
        <f>customer_bikes__3[[#This Row],[INSURANCE]]</f>
        <v>N</v>
      </c>
      <c r="U555">
        <f>customer_bikes__3[[#This Row],[INSURANCE_INDIVIDUAL]]</f>
        <v>0</v>
      </c>
      <c r="V555">
        <f>customer_bikes__3[[#This Row],[INSURANCE_CIVIL_RESPONSIBILITY]]</f>
        <v>0</v>
      </c>
      <c r="W555" t="str">
        <f>customer_bikes__3[[#This Row],[INSURANCE_CIVIL_RESPONSIBILITY_CONTRACT]]</f>
        <v>NULL</v>
      </c>
      <c r="X555">
        <f>customer_bikes__3[[#This Row],[BIKE_PRICE]]</f>
        <v>1470.95</v>
      </c>
      <c r="Y555" t="str">
        <f>customer_bikes__3[[#This Row],[BIKE_BUYING_DATE]]</f>
        <v>2020-10-08</v>
      </c>
      <c r="Z555">
        <f>customer_bikes__3[[#This Row],[BILLING_GROUP]]</f>
        <v>1</v>
      </c>
      <c r="AA555" t="str">
        <f>customer_bikes__3[[#This Row],[GPS_ID]]</f>
        <v/>
      </c>
      <c r="AB555" t="str">
        <f>customer_bikes__3[[#This Row],[LOCALISATION]]</f>
        <v>KAMEO</v>
      </c>
      <c r="AC555" t="str">
        <f>customer_bikes__3[[#This Row],[COMMENT_BILLING]]</f>
        <v>NULL</v>
      </c>
      <c r="AD555" t="str">
        <f>customer_bikes__3[[#This Row],[ADDRESS]]</f>
        <v>NULL</v>
      </c>
      <c r="AE555" t="str">
        <f>customer_bikes__3[[#This Row],[DISPLAY_GROUP]]</f>
        <v>1generic</v>
      </c>
      <c r="AG555">
        <f>customer_bikes__3[[#This Row],[TYPE]]</f>
        <v>65</v>
      </c>
      <c r="AH555">
        <f>customer_bikes__3[[#This Row],[ID_1]]</f>
        <v>675</v>
      </c>
      <c r="AI555" s="2">
        <f>customer_bikes__3[[#This Row],[HEU_MAJ]]</f>
        <v>44486.82136574074</v>
      </c>
      <c r="AJ555" s="2">
        <f>customer_bikes__3[[#This Row],[HEU_MAJ]]</f>
        <v>44486.82136574074</v>
      </c>
    </row>
    <row r="556" spans="1:36" x14ac:dyDescent="0.25">
      <c r="A556">
        <f>customer_bikes__3[[#This Row],[ID]]</f>
        <v>232</v>
      </c>
      <c r="B556" t="str">
        <f>customer_bikes__3[[#This Row],[FRAME_NUMBER]]</f>
        <v>TEMPORA-001</v>
      </c>
      <c r="C556" t="str">
        <f>customer_bikes__3[[#This Row],[SIZE]]</f>
        <v>M</v>
      </c>
      <c r="D556" t="str">
        <f>customer_bikes__3[[#This Row],[COLOR]]</f>
        <v>-</v>
      </c>
      <c r="E556" t="str">
        <f>customer_bikes__3[[#This Row],[CONTRACT_TYPE]]</f>
        <v>leasing</v>
      </c>
      <c r="F556" t="str">
        <f>customer_bikes__3[[#This Row],[CONTRACT_START]]</f>
        <v>2022-01-01</v>
      </c>
      <c r="G556" t="str">
        <f>customer_bikes__3[[#This Row],[CONTRACT_END]]</f>
        <v>2025-01-01</v>
      </c>
      <c r="H556" t="str">
        <f>customer_bikes__3[[#This Row],[ESTIMATED_DELIVERY_DATE]]</f>
        <v>2020-07-10</v>
      </c>
      <c r="I556" t="str">
        <f>customer_bikes__3[[#This Row],[DELIVERY_DATE]]</f>
        <v>2020-09-23</v>
      </c>
      <c r="J556" t="str">
        <f>customer_bikes__3[[#This Row],[SELLING_DATE]]</f>
        <v>NULL</v>
      </c>
      <c r="K556" t="str">
        <f>customer_bikes__3[[#This Row],[MODEL]]</f>
        <v>Cairon T 200 SE 500</v>
      </c>
      <c r="L556" t="str">
        <f>customer_bikes__3[[#This Row],[FRAME_REFERENCE]]</f>
        <v>W190611027807253</v>
      </c>
      <c r="M556" t="str">
        <f>customer_bikes__3[[#This Row],[BIKE_KEY_REFERENCE]]</f>
        <v/>
      </c>
      <c r="N556" t="str">
        <f>customer_bikes__3[[#This Row],[LOCKER_REFERENCE]]</f>
        <v>6000/120</v>
      </c>
      <c r="O556" t="str">
        <f>customer_bikes__3[[#This Row],[PLATE_NUMBER]]</f>
        <v/>
      </c>
      <c r="P556" t="str">
        <f>customer_bikes__3[[#This Row],[BILLING_TYPE]]</f>
        <v>monthly</v>
      </c>
      <c r="Q556" t="str">
        <f>customer_bikes__3[[#This Row],[LEASING_PRICE]]</f>
        <v>92</v>
      </c>
      <c r="R556">
        <f>customer_bikes__3[[#This Row],[SOLD_PRICE]]</f>
        <v>0</v>
      </c>
      <c r="S556" t="str">
        <f>customer_bikes__3[[#This Row],[STATUS]]</f>
        <v>OK</v>
      </c>
      <c r="T556" t="str">
        <f>customer_bikes__3[[#This Row],[INSURANCE]]</f>
        <v>N</v>
      </c>
      <c r="U556">
        <f>customer_bikes__3[[#This Row],[INSURANCE_INDIVIDUAL]]</f>
        <v>0</v>
      </c>
      <c r="V556">
        <f>customer_bikes__3[[#This Row],[INSURANCE_CIVIL_RESPONSIBILITY]]</f>
        <v>0</v>
      </c>
      <c r="W556" t="str">
        <f>customer_bikes__3[[#This Row],[INSURANCE_CIVIL_RESPONSIBILITY_CONTRACT]]</f>
        <v>NULL</v>
      </c>
      <c r="X556">
        <f>customer_bikes__3[[#This Row],[BIKE_PRICE]]</f>
        <v>1470.95</v>
      </c>
      <c r="Y556" t="str">
        <f>customer_bikes__3[[#This Row],[BIKE_BUYING_DATE]]</f>
        <v>2020-10-08</v>
      </c>
      <c r="Z556">
        <f>customer_bikes__3[[#This Row],[BILLING_GROUP]]</f>
        <v>1</v>
      </c>
      <c r="AA556" t="str">
        <f>customer_bikes__3[[#This Row],[GPS_ID]]</f>
        <v>-</v>
      </c>
      <c r="AB556" t="str">
        <f>customer_bikes__3[[#This Row],[LOCALISATION]]</f>
        <v>NULL</v>
      </c>
      <c r="AC556" t="str">
        <f>customer_bikes__3[[#This Row],[COMMENT_BILLING]]</f>
        <v>NULL</v>
      </c>
      <c r="AD556" t="str">
        <f>customer_bikes__3[[#This Row],[ADDRESS]]</f>
        <v>NULL</v>
      </c>
      <c r="AE556" t="str">
        <f>customer_bikes__3[[#This Row],[DISPLAY_GROUP]]</f>
        <v>1generic</v>
      </c>
      <c r="AG556">
        <f>customer_bikes__3[[#This Row],[TYPE]]</f>
        <v>65</v>
      </c>
      <c r="AH556">
        <f>customer_bikes__3[[#This Row],[ID_1]]</f>
        <v>519</v>
      </c>
      <c r="AI556" s="2">
        <f>customer_bikes__3[[#This Row],[HEU_MAJ]]</f>
        <v>44603.562430555554</v>
      </c>
      <c r="AJ556" s="2">
        <f>customer_bikes__3[[#This Row],[HEU_MAJ]]</f>
        <v>44603.562430555554</v>
      </c>
    </row>
    <row r="557" spans="1:36" x14ac:dyDescent="0.25">
      <c r="A557">
        <f>customer_bikes__3[[#This Row],[ID]]</f>
        <v>412</v>
      </c>
      <c r="B557" t="str">
        <f>customer_bikes__3[[#This Row],[FRAME_NUMBER]]</f>
        <v>Thibaut Mativa</v>
      </c>
      <c r="C557" t="str">
        <f>customer_bikes__3[[#This Row],[SIZE]]</f>
        <v>L</v>
      </c>
      <c r="D557" t="str">
        <f>customer_bikes__3[[#This Row],[COLOR]]</f>
        <v>NULL</v>
      </c>
      <c r="E557" t="str">
        <f>customer_bikes__3[[#This Row],[CONTRACT_TYPE]]</f>
        <v>selling</v>
      </c>
      <c r="F557" t="str">
        <f>customer_bikes__3[[#This Row],[CONTRACT_START]]</f>
        <v>2020-12-28</v>
      </c>
      <c r="G557" t="str">
        <f>customer_bikes__3[[#This Row],[CONTRACT_END]]</f>
        <v>NULL</v>
      </c>
      <c r="H557" t="str">
        <f>customer_bikes__3[[#This Row],[ESTIMATED_DELIVERY_DATE]]</f>
        <v>NULL</v>
      </c>
      <c r="I557" t="str">
        <f>customer_bikes__3[[#This Row],[DELIVERY_DATE]]</f>
        <v>2020-10-28</v>
      </c>
      <c r="J557" t="str">
        <f>customer_bikes__3[[#This Row],[SELLING_DATE]]</f>
        <v>2020-12-28</v>
      </c>
      <c r="K557" t="str">
        <f>customer_bikes__3[[#This Row],[MODEL]]</f>
        <v>Friday 27 FS Speed</v>
      </c>
      <c r="L557" t="str">
        <f>customer_bikes__3[[#This Row],[FRAME_REFERENCE]]</f>
        <v>-</v>
      </c>
      <c r="M557" t="str">
        <f>customer_bikes__3[[#This Row],[BIKE_KEY_REFERENCE]]</f>
        <v>NULL</v>
      </c>
      <c r="N557" t="str">
        <f>customer_bikes__3[[#This Row],[LOCKER_REFERENCE]]</f>
        <v>-</v>
      </c>
      <c r="O557" t="str">
        <f>customer_bikes__3[[#This Row],[PLATE_NUMBER]]</f>
        <v>NULL</v>
      </c>
      <c r="P557" t="str">
        <f>customer_bikes__3[[#This Row],[BILLING_TYPE]]</f>
        <v>paid</v>
      </c>
      <c r="Q557" t="str">
        <f>customer_bikes__3[[#This Row],[LEASING_PRICE]]</f>
        <v>NULL</v>
      </c>
      <c r="R557">
        <f>customer_bikes__3[[#This Row],[SOLD_PRICE]]</f>
        <v>3230.5</v>
      </c>
      <c r="S557" t="str">
        <f>customer_bikes__3[[#This Row],[STATUS]]</f>
        <v>OK</v>
      </c>
      <c r="T557" t="str">
        <f>customer_bikes__3[[#This Row],[INSURANCE]]</f>
        <v>N</v>
      </c>
      <c r="U557">
        <f>customer_bikes__3[[#This Row],[INSURANCE_INDIVIDUAL]]</f>
        <v>0</v>
      </c>
      <c r="V557">
        <f>customer_bikes__3[[#This Row],[INSURANCE_CIVIL_RESPONSIBILITY]]</f>
        <v>0</v>
      </c>
      <c r="W557" t="str">
        <f>customer_bikes__3[[#This Row],[INSURANCE_CIVIL_RESPONSIBILITY_CONTRACT]]</f>
        <v>NULL</v>
      </c>
      <c r="X557">
        <f>customer_bikes__3[[#This Row],[BIKE_PRICE]]</f>
        <v>3230.5</v>
      </c>
      <c r="Y557" t="str">
        <f>customer_bikes__3[[#This Row],[BIKE_BUYING_DATE]]</f>
        <v>2020-09-30</v>
      </c>
      <c r="Z557">
        <f>customer_bikes__3[[#This Row],[BILLING_GROUP]]</f>
        <v>1</v>
      </c>
      <c r="AA557" t="str">
        <f>customer_bikes__3[[#This Row],[GPS_ID]]</f>
        <v>NULL</v>
      </c>
      <c r="AB557" t="str">
        <f>customer_bikes__3[[#This Row],[LOCALISATION]]</f>
        <v>NULL</v>
      </c>
      <c r="AC557" t="str">
        <f>customer_bikes__3[[#This Row],[COMMENT_BILLING]]</f>
        <v>NULL</v>
      </c>
      <c r="AD557" t="str">
        <f>customer_bikes__3[[#This Row],[ADDRESS]]</f>
        <v>NULL</v>
      </c>
      <c r="AE557" t="str">
        <f>customer_bikes__3[[#This Row],[DISPLAY_GROUP]]</f>
        <v>1generic</v>
      </c>
      <c r="AG557">
        <f>customer_bikes__3[[#This Row],[TYPE]]</f>
        <v>389</v>
      </c>
      <c r="AH557">
        <f>customer_bikes__3[[#This Row],[ID_1]]</f>
        <v>287</v>
      </c>
      <c r="AI557" s="2">
        <f>customer_bikes__3[[#This Row],[HEU_MAJ]]</f>
        <v>44193.6487037037</v>
      </c>
      <c r="AJ557" s="2">
        <f>customer_bikes__3[[#This Row],[HEU_MAJ]]</f>
        <v>44193.6487037037</v>
      </c>
    </row>
    <row r="558" spans="1:36" x14ac:dyDescent="0.25">
      <c r="A558">
        <f>customer_bikes__3[[#This Row],[ID]]</f>
        <v>302</v>
      </c>
      <c r="B558" t="str">
        <f>customer_bikes__3[[#This Row],[FRAME_NUMBER]]</f>
        <v>Thomas Tymen</v>
      </c>
      <c r="C558" t="str">
        <f>customer_bikes__3[[#This Row],[SIZE]]</f>
        <v>unique</v>
      </c>
      <c r="D558" t="str">
        <f>customer_bikes__3[[#This Row],[COLOR]]</f>
        <v>Gris Anthracite</v>
      </c>
      <c r="E558" t="str">
        <f>customer_bikes__3[[#This Row],[CONTRACT_TYPE]]</f>
        <v>selling</v>
      </c>
      <c r="F558" t="str">
        <f>customer_bikes__3[[#This Row],[CONTRACT_START]]</f>
        <v>2020-11-21</v>
      </c>
      <c r="G558" t="str">
        <f>customer_bikes__3[[#This Row],[CONTRACT_END]]</f>
        <v>NULL</v>
      </c>
      <c r="H558" t="str">
        <f>customer_bikes__3[[#This Row],[ESTIMATED_DELIVERY_DATE]]</f>
        <v>NULL</v>
      </c>
      <c r="I558" t="str">
        <f>customer_bikes__3[[#This Row],[DELIVERY_DATE]]</f>
        <v>0000-00-00</v>
      </c>
      <c r="J558" t="str">
        <f>customer_bikes__3[[#This Row],[SELLING_DATE]]</f>
        <v>2020-11-21</v>
      </c>
      <c r="K558" t="str">
        <f>customer_bikes__3[[#This Row],[MODEL]]</f>
        <v>Benno Boost E 500Wh</v>
      </c>
      <c r="L558" t="str">
        <f>customer_bikes__3[[#This Row],[FRAME_REFERENCE]]</f>
        <v>AA0619WN9C00142</v>
      </c>
      <c r="M558" t="str">
        <f>customer_bikes__3[[#This Row],[BIKE_KEY_REFERENCE]]</f>
        <v>NULL</v>
      </c>
      <c r="N558" t="str">
        <f>customer_bikes__3[[#This Row],[LOCKER_REFERENCE]]</f>
        <v>162364</v>
      </c>
      <c r="O558" t="str">
        <f>customer_bikes__3[[#This Row],[PLATE_NUMBER]]</f>
        <v>NULL</v>
      </c>
      <c r="P558" t="str">
        <f>customer_bikes__3[[#This Row],[BILLING_TYPE]]</f>
        <v>paid</v>
      </c>
      <c r="Q558" t="str">
        <f>customer_bikes__3[[#This Row],[LEASING_PRICE]]</f>
        <v>NULL</v>
      </c>
      <c r="R558">
        <f>customer_bikes__3[[#This Row],[SOLD_PRICE]]</f>
        <v>2644.63</v>
      </c>
      <c r="S558" t="str">
        <f>customer_bikes__3[[#This Row],[STATUS]]</f>
        <v>OK</v>
      </c>
      <c r="T558" t="str">
        <f>customer_bikes__3[[#This Row],[INSURANCE]]</f>
        <v>N</v>
      </c>
      <c r="U558">
        <f>customer_bikes__3[[#This Row],[INSURANCE_INDIVIDUAL]]</f>
        <v>0</v>
      </c>
      <c r="V558">
        <f>customer_bikes__3[[#This Row],[INSURANCE_CIVIL_RESPONSIBILITY]]</f>
        <v>0</v>
      </c>
      <c r="W558" t="str">
        <f>customer_bikes__3[[#This Row],[INSURANCE_CIVIL_RESPONSIBILITY_CONTRACT]]</f>
        <v>NULL</v>
      </c>
      <c r="X558">
        <f>customer_bikes__3[[#This Row],[BIKE_PRICE]]</f>
        <v>1919.95</v>
      </c>
      <c r="Y558" t="str">
        <f>customer_bikes__3[[#This Row],[BIKE_BUYING_DATE]]</f>
        <v>2020-06-19</v>
      </c>
      <c r="Z558">
        <f>customer_bikes__3[[#This Row],[BILLING_GROUP]]</f>
        <v>1</v>
      </c>
      <c r="AA558" t="str">
        <f>customer_bikes__3[[#This Row],[GPS_ID]]</f>
        <v>-</v>
      </c>
      <c r="AB558" t="str">
        <f>customer_bikes__3[[#This Row],[LOCALISATION]]</f>
        <v>NULL</v>
      </c>
      <c r="AC558" t="str">
        <f>customer_bikes__3[[#This Row],[COMMENT_BILLING]]</f>
        <v>NULL</v>
      </c>
      <c r="AD558" t="str">
        <f>customer_bikes__3[[#This Row],[ADDRESS]]</f>
        <v>NULL</v>
      </c>
      <c r="AE558" t="str">
        <f>customer_bikes__3[[#This Row],[DISPLAY_GROUP]]</f>
        <v>1generic</v>
      </c>
      <c r="AG558">
        <f>customer_bikes__3[[#This Row],[TYPE]]</f>
        <v>137</v>
      </c>
      <c r="AH558">
        <f>customer_bikes__3[[#This Row],[ID_1]]</f>
        <v>258</v>
      </c>
      <c r="AI558" s="2">
        <f>customer_bikes__3[[#This Row],[HEU_MAJ]]</f>
        <v>44198.55909722222</v>
      </c>
      <c r="AJ558" s="2">
        <f>customer_bikes__3[[#This Row],[HEU_MAJ]]</f>
        <v>44198.55909722222</v>
      </c>
    </row>
    <row r="559" spans="1:36" x14ac:dyDescent="0.25">
      <c r="A559">
        <f>customer_bikes__3[[#This Row],[ID]]</f>
        <v>709</v>
      </c>
      <c r="B559" t="str">
        <f>customer_bikes__3[[#This Row],[FRAME_NUMBER]]</f>
        <v>TIC-001</v>
      </c>
      <c r="C559" t="str">
        <f>customer_bikes__3[[#This Row],[SIZE]]</f>
        <v>unique</v>
      </c>
      <c r="D559" t="str">
        <f>customer_bikes__3[[#This Row],[COLOR]]</f>
        <v>Noir</v>
      </c>
      <c r="E559" t="str">
        <f>customer_bikes__3[[#This Row],[CONTRACT_TYPE]]</f>
        <v>leasing</v>
      </c>
      <c r="F559" t="str">
        <f>customer_bikes__3[[#This Row],[CONTRACT_START]]</f>
        <v>2022-01-14</v>
      </c>
      <c r="G559" t="str">
        <f>customer_bikes__3[[#This Row],[CONTRACT_END]]</f>
        <v>2025-01-14</v>
      </c>
      <c r="H559" t="str">
        <f>customer_bikes__3[[#This Row],[ESTIMATED_DELIVERY_DATE]]</f>
        <v>2022-01-07</v>
      </c>
      <c r="I559" t="str">
        <f>customer_bikes__3[[#This Row],[DELIVERY_DATE]]</f>
        <v>2022-01-07</v>
      </c>
      <c r="J559" t="str">
        <f>customer_bikes__3[[#This Row],[SELLING_DATE]]</f>
        <v>NULL</v>
      </c>
      <c r="K559" t="str">
        <f>customer_bikes__3[[#This Row],[MODEL]]</f>
        <v>G4</v>
      </c>
      <c r="L559" t="str">
        <f>customer_bikes__3[[#This Row],[FRAME_REFERENCE]]</f>
        <v>P20427102</v>
      </c>
      <c r="M559" t="str">
        <f>customer_bikes__3[[#This Row],[BIKE_KEY_REFERENCE]]</f>
        <v>-</v>
      </c>
      <c r="N559" t="str">
        <f>customer_bikes__3[[#This Row],[LOCKER_REFERENCE]]</f>
        <v>-</v>
      </c>
      <c r="O559" t="str">
        <f>customer_bikes__3[[#This Row],[PLATE_NUMBER]]</f>
        <v/>
      </c>
      <c r="P559" t="str">
        <f>customer_bikes__3[[#This Row],[BILLING_TYPE]]</f>
        <v>full</v>
      </c>
      <c r="Q559" t="str">
        <f>customer_bikes__3[[#This Row],[LEASING_PRICE]]</f>
        <v>4783,22</v>
      </c>
      <c r="R559">
        <f>customer_bikes__3[[#This Row],[SOLD_PRICE]]</f>
        <v>0</v>
      </c>
      <c r="S559" t="str">
        <f>customer_bikes__3[[#This Row],[STATUS]]</f>
        <v>OK</v>
      </c>
      <c r="T559" t="str">
        <f>customer_bikes__3[[#This Row],[INSURANCE]]</f>
        <v>N</v>
      </c>
      <c r="U559">
        <f>customer_bikes__3[[#This Row],[INSURANCE_INDIVIDUAL]]</f>
        <v>0</v>
      </c>
      <c r="V559">
        <f>customer_bikes__3[[#This Row],[INSURANCE_CIVIL_RESPONSIBILITY]]</f>
        <v>0</v>
      </c>
      <c r="W559" t="str">
        <f>customer_bikes__3[[#This Row],[INSURANCE_CIVIL_RESPONSIBILITY_CONTRACT]]</f>
        <v>NULL</v>
      </c>
      <c r="X559">
        <f>customer_bikes__3[[#This Row],[BIKE_PRICE]]</f>
        <v>3000</v>
      </c>
      <c r="Y559" t="str">
        <f>customer_bikes__3[[#This Row],[BIKE_BUYING_DATE]]</f>
        <v>2022-01-01</v>
      </c>
      <c r="Z559">
        <f>customer_bikes__3[[#This Row],[BILLING_GROUP]]</f>
        <v>1</v>
      </c>
      <c r="AA559" t="str">
        <f>customer_bikes__3[[#This Row],[GPS_ID]]</f>
        <v/>
      </c>
      <c r="AB559" t="str">
        <f>customer_bikes__3[[#This Row],[LOCALISATION]]</f>
        <v>NULL</v>
      </c>
      <c r="AC559" t="str">
        <f>customer_bikes__3[[#This Row],[COMMENT_BILLING]]</f>
        <v>NULL</v>
      </c>
      <c r="AD559" t="str">
        <f>customer_bikes__3[[#This Row],[ADDRESS]]</f>
        <v>NULL</v>
      </c>
      <c r="AE559" t="str">
        <f>customer_bikes__3[[#This Row],[DISPLAY_GROUP]]</f>
        <v>1generic</v>
      </c>
      <c r="AG559">
        <f>customer_bikes__3[[#This Row],[TYPE]]</f>
        <v>56</v>
      </c>
      <c r="AH559">
        <f>customer_bikes__3[[#This Row],[ID_1]]</f>
        <v>686</v>
      </c>
      <c r="AI559" s="2">
        <f>customer_bikes__3[[#This Row],[HEU_MAJ]]</f>
        <v>44579.393067129633</v>
      </c>
      <c r="AJ559" s="2">
        <f>customer_bikes__3[[#This Row],[HEU_MAJ]]</f>
        <v>44579.393067129633</v>
      </c>
    </row>
    <row r="560" spans="1:36" x14ac:dyDescent="0.25">
      <c r="A560">
        <f>customer_bikes__3[[#This Row],[ID]]</f>
        <v>246</v>
      </c>
      <c r="B560" t="str">
        <f>customer_bikes__3[[#This Row],[FRAME_NUMBER]]</f>
        <v>TRA-001</v>
      </c>
      <c r="C560" t="str">
        <f>customer_bikes__3[[#This Row],[SIZE]]</f>
        <v>M</v>
      </c>
      <c r="D560" t="str">
        <f>customer_bikes__3[[#This Row],[COLOR]]</f>
        <v>NULL</v>
      </c>
      <c r="E560" t="str">
        <f>customer_bikes__3[[#This Row],[CONTRACT_TYPE]]</f>
        <v>test</v>
      </c>
      <c r="F560" t="str">
        <f>customer_bikes__3[[#This Row],[CONTRACT_START]]</f>
        <v>2021-03-16</v>
      </c>
      <c r="G560" t="str">
        <f>customer_bikes__3[[#This Row],[CONTRACT_END]]</f>
        <v>2022-03-16</v>
      </c>
      <c r="H560" t="str">
        <f>customer_bikes__3[[#This Row],[ESTIMATED_DELIVERY_DATE]]</f>
        <v>2020-07-10</v>
      </c>
      <c r="I560" t="str">
        <f>customer_bikes__3[[#This Row],[DELIVERY_DATE]]</f>
        <v>2020-09-23</v>
      </c>
      <c r="J560" t="str">
        <f>customer_bikes__3[[#This Row],[SELLING_DATE]]</f>
        <v>NULL</v>
      </c>
      <c r="K560" t="str">
        <f>customer_bikes__3[[#This Row],[MODEL]]</f>
        <v>Cairon T 200 SE 500</v>
      </c>
      <c r="L560" t="str">
        <f>customer_bikes__3[[#This Row],[FRAME_REFERENCE]]</f>
        <v>20CAT200512951</v>
      </c>
      <c r="M560" t="str">
        <f>customer_bikes__3[[#This Row],[BIKE_KEY_REFERENCE]]</f>
        <v>NULL</v>
      </c>
      <c r="N560" t="str">
        <f>customer_bikes__3[[#This Row],[LOCKER_REFERENCE]]</f>
        <v>Abus</v>
      </c>
      <c r="O560" t="str">
        <f>customer_bikes__3[[#This Row],[PLATE_NUMBER]]</f>
        <v>NULL</v>
      </c>
      <c r="P560" t="str">
        <f>customer_bikes__3[[#This Row],[BILLING_TYPE]]</f>
        <v>paid</v>
      </c>
      <c r="Q560" t="str">
        <f>customer_bikes__3[[#This Row],[LEASING_PRICE]]</f>
        <v>NULL</v>
      </c>
      <c r="R560">
        <f>customer_bikes__3[[#This Row],[SOLD_PRICE]]</f>
        <v>0</v>
      </c>
      <c r="S560" t="str">
        <f>customer_bikes__3[[#This Row],[STATUS]]</f>
        <v>OK</v>
      </c>
      <c r="T560" t="str">
        <f>customer_bikes__3[[#This Row],[INSURANCE]]</f>
        <v>Y</v>
      </c>
      <c r="U560">
        <f>customer_bikes__3[[#This Row],[INSURANCE_INDIVIDUAL]]</f>
        <v>0</v>
      </c>
      <c r="V560">
        <f>customer_bikes__3[[#This Row],[INSURANCE_CIVIL_RESPONSIBILITY]]</f>
        <v>0</v>
      </c>
      <c r="W560" t="str">
        <f>customer_bikes__3[[#This Row],[INSURANCE_CIVIL_RESPONSIBILITY_CONTRACT]]</f>
        <v>NULL</v>
      </c>
      <c r="X560">
        <f>customer_bikes__3[[#This Row],[BIKE_PRICE]]</f>
        <v>1470.95</v>
      </c>
      <c r="Y560" t="str">
        <f>customer_bikes__3[[#This Row],[BIKE_BUYING_DATE]]</f>
        <v>2020-10-08</v>
      </c>
      <c r="Z560">
        <f>customer_bikes__3[[#This Row],[BILLING_GROUP]]</f>
        <v>1</v>
      </c>
      <c r="AA560" t="str">
        <f>customer_bikes__3[[#This Row],[GPS_ID]]</f>
        <v>NULL</v>
      </c>
      <c r="AB560" t="str">
        <f>customer_bikes__3[[#This Row],[LOCALISATION]]</f>
        <v>NULL</v>
      </c>
      <c r="AC560" t="str">
        <f>customer_bikes__3[[#This Row],[COMMENT_BILLING]]</f>
        <v>NULL</v>
      </c>
      <c r="AD560" t="str">
        <f>customer_bikes__3[[#This Row],[ADDRESS]]</f>
        <v>NULL</v>
      </c>
      <c r="AE560" t="str">
        <f>customer_bikes__3[[#This Row],[DISPLAY_GROUP]]</f>
        <v>1generic</v>
      </c>
      <c r="AG560">
        <f>customer_bikes__3[[#This Row],[TYPE]]</f>
        <v>65</v>
      </c>
      <c r="AH560">
        <f>customer_bikes__3[[#This Row],[ID_1]]</f>
        <v>340</v>
      </c>
      <c r="AI560" s="2">
        <f>customer_bikes__3[[#This Row],[HEU_MAJ]]</f>
        <v>44271.618611111109</v>
      </c>
      <c r="AJ560" s="2">
        <f>customer_bikes__3[[#This Row],[HEU_MAJ]]</f>
        <v>44271.618611111109</v>
      </c>
    </row>
    <row r="561" spans="1:36" x14ac:dyDescent="0.25">
      <c r="A561">
        <f>customer_bikes__3[[#This Row],[ID]]</f>
        <v>321</v>
      </c>
      <c r="B561" t="str">
        <f>customer_bikes__3[[#This Row],[FRAME_NUMBER]]</f>
        <v>Upway-001</v>
      </c>
      <c r="C561" t="str">
        <f>customer_bikes__3[[#This Row],[SIZE]]</f>
        <v>L</v>
      </c>
      <c r="D561" t="str">
        <f>customer_bikes__3[[#This Row],[COLOR]]</f>
        <v>Noir Mat/ Anthracite</v>
      </c>
      <c r="E561" t="str">
        <f>customer_bikes__3[[#This Row],[CONTRACT_TYPE]]</f>
        <v>selling</v>
      </c>
      <c r="F561" t="str">
        <f>customer_bikes__3[[#This Row],[CONTRACT_START]]</f>
        <v>2021-11-26</v>
      </c>
      <c r="G561" t="str">
        <f>customer_bikes__3[[#This Row],[CONTRACT_END]]</f>
        <v>2021-11-26</v>
      </c>
      <c r="H561" t="str">
        <f>customer_bikes__3[[#This Row],[ESTIMATED_DELIVERY_DATE]]</f>
        <v>NULL</v>
      </c>
      <c r="I561" t="str">
        <f>customer_bikes__3[[#This Row],[DELIVERY_DATE]]</f>
        <v>2020-12-01</v>
      </c>
      <c r="J561" t="str">
        <f>customer_bikes__3[[#This Row],[SELLING_DATE]]</f>
        <v>2021-11-28</v>
      </c>
      <c r="K561" t="str">
        <f>customer_bikes__3[[#This Row],[MODEL]]</f>
        <v>Victoria eAdventure 8,8</v>
      </c>
      <c r="L561" t="str">
        <f>customer_bikes__3[[#This Row],[FRAME_REFERENCE]]</f>
        <v>20EADVE8810490</v>
      </c>
      <c r="M561" t="str">
        <f>customer_bikes__3[[#This Row],[BIKE_KEY_REFERENCE]]</f>
        <v/>
      </c>
      <c r="N561" t="str">
        <f>customer_bikes__3[[#This Row],[LOCKER_REFERENCE]]</f>
        <v/>
      </c>
      <c r="O561" t="str">
        <f>customer_bikes__3[[#This Row],[PLATE_NUMBER]]</f>
        <v/>
      </c>
      <c r="P561" t="str">
        <f>customer_bikes__3[[#This Row],[BILLING_TYPE]]</f>
        <v>monthly</v>
      </c>
      <c r="Q561" t="str">
        <f>customer_bikes__3[[#This Row],[LEASING_PRICE]]</f>
        <v>0</v>
      </c>
      <c r="R561">
        <f>customer_bikes__3[[#This Row],[SOLD_PRICE]]</f>
        <v>1949</v>
      </c>
      <c r="S561" t="str">
        <f>customer_bikes__3[[#This Row],[STATUS]]</f>
        <v>OK</v>
      </c>
      <c r="T561" t="str">
        <f>customer_bikes__3[[#This Row],[INSURANCE]]</f>
        <v>N</v>
      </c>
      <c r="U561">
        <f>customer_bikes__3[[#This Row],[INSURANCE_INDIVIDUAL]]</f>
        <v>0</v>
      </c>
      <c r="V561">
        <f>customer_bikes__3[[#This Row],[INSURANCE_CIVIL_RESPONSIBILITY]]</f>
        <v>0</v>
      </c>
      <c r="W561" t="str">
        <f>customer_bikes__3[[#This Row],[INSURANCE_CIVIL_RESPONSIBILITY_CONTRACT]]</f>
        <v>NULL</v>
      </c>
      <c r="X561">
        <f>customer_bikes__3[[#This Row],[BIKE_PRICE]]</f>
        <v>1734.96</v>
      </c>
      <c r="Y561" t="str">
        <f>customer_bikes__3[[#This Row],[BIKE_BUYING_DATE]]</f>
        <v>2020-06-19</v>
      </c>
      <c r="Z561">
        <f>customer_bikes__3[[#This Row],[BILLING_GROUP]]</f>
        <v>1</v>
      </c>
      <c r="AA561" t="str">
        <f>customer_bikes__3[[#This Row],[GPS_ID]]</f>
        <v/>
      </c>
      <c r="AB561" t="str">
        <f>customer_bikes__3[[#This Row],[LOCALISATION]]</f>
        <v>NULL</v>
      </c>
      <c r="AC561" t="str">
        <f>customer_bikes__3[[#This Row],[COMMENT_BILLING]]</f>
        <v>NULL</v>
      </c>
      <c r="AD561" t="str">
        <f>customer_bikes__3[[#This Row],[ADDRESS]]</f>
        <v>NULL</v>
      </c>
      <c r="AE561" t="str">
        <f>customer_bikes__3[[#This Row],[DISPLAY_GROUP]]</f>
        <v>1generic</v>
      </c>
      <c r="AG561">
        <f>customer_bikes__3[[#This Row],[TYPE]]</f>
        <v>159</v>
      </c>
      <c r="AH561">
        <f>customer_bikes__3[[#This Row],[ID_1]]</f>
        <v>728</v>
      </c>
      <c r="AI561" s="2">
        <f>customer_bikes__3[[#This Row],[HEU_MAJ]]</f>
        <v>44528.78402777778</v>
      </c>
      <c r="AJ561" s="2">
        <f>customer_bikes__3[[#This Row],[HEU_MAJ]]</f>
        <v>44528.78402777778</v>
      </c>
    </row>
    <row r="562" spans="1:36" x14ac:dyDescent="0.25">
      <c r="A562">
        <f>customer_bikes__3[[#This Row],[ID]]</f>
        <v>164</v>
      </c>
      <c r="B562" t="str">
        <f>customer_bikes__3[[#This Row],[FRAME_NUMBER]]</f>
        <v>Upway-002</v>
      </c>
      <c r="C562" t="str">
        <f>customer_bikes__3[[#This Row],[SIZE]]</f>
        <v>M</v>
      </c>
      <c r="D562" t="str">
        <f>customer_bikes__3[[#This Row],[COLOR]]</f>
        <v/>
      </c>
      <c r="E562" t="str">
        <f>customer_bikes__3[[#This Row],[CONTRACT_TYPE]]</f>
        <v>selling</v>
      </c>
      <c r="F562" t="str">
        <f>customer_bikes__3[[#This Row],[CONTRACT_START]]</f>
        <v>2021-11-26</v>
      </c>
      <c r="G562" t="str">
        <f>customer_bikes__3[[#This Row],[CONTRACT_END]]</f>
        <v>2021-11-26</v>
      </c>
      <c r="H562" t="str">
        <f>customer_bikes__3[[#This Row],[ESTIMATED_DELIVERY_DATE]]</f>
        <v>2020-06-12</v>
      </c>
      <c r="I562" t="str">
        <f>customer_bikes__3[[#This Row],[DELIVERY_DATE]]</f>
        <v>2020-06-12</v>
      </c>
      <c r="J562" t="str">
        <f>customer_bikes__3[[#This Row],[SELLING_DATE]]</f>
        <v>2021-11-28</v>
      </c>
      <c r="K562" t="str">
        <f>customer_bikes__3[[#This Row],[MODEL]]</f>
        <v>E urban</v>
      </c>
      <c r="L562" t="str">
        <f>customer_bikes__3[[#This Row],[FRAME_REFERENCE]]</f>
        <v>91EURBT0000412</v>
      </c>
      <c r="M562" t="str">
        <f>customer_bikes__3[[#This Row],[BIKE_KEY_REFERENCE]]</f>
        <v/>
      </c>
      <c r="N562" t="str">
        <f>customer_bikes__3[[#This Row],[LOCKER_REFERENCE]]</f>
        <v/>
      </c>
      <c r="O562" t="str">
        <f>customer_bikes__3[[#This Row],[PLATE_NUMBER]]</f>
        <v/>
      </c>
      <c r="P562" t="str">
        <f>customer_bikes__3[[#This Row],[BILLING_TYPE]]</f>
        <v>monthly</v>
      </c>
      <c r="Q562" t="str">
        <f>customer_bikes__3[[#This Row],[LEASING_PRICE]]</f>
        <v>0</v>
      </c>
      <c r="R562">
        <f>customer_bikes__3[[#This Row],[SOLD_PRICE]]</f>
        <v>1599</v>
      </c>
      <c r="S562" t="str">
        <f>customer_bikes__3[[#This Row],[STATUS]]</f>
        <v>OK</v>
      </c>
      <c r="T562" t="str">
        <f>customer_bikes__3[[#This Row],[INSURANCE]]</f>
        <v>N</v>
      </c>
      <c r="U562">
        <f>customer_bikes__3[[#This Row],[INSURANCE_INDIVIDUAL]]</f>
        <v>0</v>
      </c>
      <c r="V562">
        <f>customer_bikes__3[[#This Row],[INSURANCE_CIVIL_RESPONSIBILITY]]</f>
        <v>0</v>
      </c>
      <c r="W562" t="str">
        <f>customer_bikes__3[[#This Row],[INSURANCE_CIVIL_RESPONSIBILITY_CONTRACT]]</f>
        <v>NULL</v>
      </c>
      <c r="X562">
        <f>customer_bikes__3[[#This Row],[BIKE_PRICE]]</f>
        <v>1450</v>
      </c>
      <c r="Y562" t="str">
        <f>customer_bikes__3[[#This Row],[BIKE_BUYING_DATE]]</f>
        <v>2020-05-20</v>
      </c>
      <c r="Z562">
        <f>customer_bikes__3[[#This Row],[BILLING_GROUP]]</f>
        <v>1</v>
      </c>
      <c r="AA562" t="str">
        <f>customer_bikes__3[[#This Row],[GPS_ID]]</f>
        <v/>
      </c>
      <c r="AB562" t="str">
        <f>customer_bikes__3[[#This Row],[LOCALISATION]]</f>
        <v>NULL</v>
      </c>
      <c r="AC562" t="str">
        <f>customer_bikes__3[[#This Row],[COMMENT_BILLING]]</f>
        <v>NULL</v>
      </c>
      <c r="AD562" t="str">
        <f>customer_bikes__3[[#This Row],[ADDRESS]]</f>
        <v>NULL</v>
      </c>
      <c r="AE562" t="str">
        <f>customer_bikes__3[[#This Row],[DISPLAY_GROUP]]</f>
        <v>1generic</v>
      </c>
      <c r="AG562">
        <f>customer_bikes__3[[#This Row],[TYPE]]</f>
        <v>185</v>
      </c>
      <c r="AH562">
        <f>customer_bikes__3[[#This Row],[ID_1]]</f>
        <v>728</v>
      </c>
      <c r="AI562" s="2">
        <f>customer_bikes__3[[#This Row],[HEU_MAJ]]</f>
        <v>44528.78402777778</v>
      </c>
      <c r="AJ562" s="2">
        <f>customer_bikes__3[[#This Row],[HEU_MAJ]]</f>
        <v>44528.78402777778</v>
      </c>
    </row>
    <row r="563" spans="1:36" x14ac:dyDescent="0.25">
      <c r="A563">
        <f>customer_bikes__3[[#This Row],[ID]]</f>
        <v>174</v>
      </c>
      <c r="B563" t="str">
        <f>customer_bikes__3[[#This Row],[FRAME_NUMBER]]</f>
        <v>Upway-003</v>
      </c>
      <c r="C563" t="str">
        <f>customer_bikes__3[[#This Row],[SIZE]]</f>
        <v>S</v>
      </c>
      <c r="D563" t="str">
        <f>customer_bikes__3[[#This Row],[COLOR]]</f>
        <v/>
      </c>
      <c r="E563" t="str">
        <f>customer_bikes__3[[#This Row],[CONTRACT_TYPE]]</f>
        <v>selling</v>
      </c>
      <c r="F563" t="str">
        <f>customer_bikes__3[[#This Row],[CONTRACT_START]]</f>
        <v>2021-11-26</v>
      </c>
      <c r="G563" t="str">
        <f>customer_bikes__3[[#This Row],[CONTRACT_END]]</f>
        <v>2021-11-26</v>
      </c>
      <c r="H563" t="str">
        <f>customer_bikes__3[[#This Row],[ESTIMATED_DELIVERY_DATE]]</f>
        <v>2020-06-30</v>
      </c>
      <c r="I563" t="str">
        <f>customer_bikes__3[[#This Row],[DELIVERY_DATE]]</f>
        <v>2020-06-30</v>
      </c>
      <c r="J563" t="str">
        <f>customer_bikes__3[[#This Row],[SELLING_DATE]]</f>
        <v>2021-11-28</v>
      </c>
      <c r="K563" t="str">
        <f>customer_bikes__3[[#This Row],[MODEL]]</f>
        <v>Tanana Dry 5</v>
      </c>
      <c r="L563" t="str">
        <f>customer_bikes__3[[#This Row],[FRAME_REFERENCE]]</f>
        <v>20TANDRY510105</v>
      </c>
      <c r="M563" t="str">
        <f>customer_bikes__3[[#This Row],[BIKE_KEY_REFERENCE]]</f>
        <v>AXA 2023V</v>
      </c>
      <c r="N563" t="str">
        <f>customer_bikes__3[[#This Row],[LOCKER_REFERENCE]]</f>
        <v>346633</v>
      </c>
      <c r="O563" t="str">
        <f>customer_bikes__3[[#This Row],[PLATE_NUMBER]]</f>
        <v/>
      </c>
      <c r="P563" t="str">
        <f>customer_bikes__3[[#This Row],[BILLING_TYPE]]</f>
        <v>monthly</v>
      </c>
      <c r="Q563" t="str">
        <f>customer_bikes__3[[#This Row],[LEASING_PRICE]]</f>
        <v>0</v>
      </c>
      <c r="R563">
        <f>customer_bikes__3[[#This Row],[SOLD_PRICE]]</f>
        <v>1599</v>
      </c>
      <c r="S563" t="str">
        <f>customer_bikes__3[[#This Row],[STATUS]]</f>
        <v>OK</v>
      </c>
      <c r="T563" t="str">
        <f>customer_bikes__3[[#This Row],[INSURANCE]]</f>
        <v>N</v>
      </c>
      <c r="U563">
        <f>customer_bikes__3[[#This Row],[INSURANCE_INDIVIDUAL]]</f>
        <v>0</v>
      </c>
      <c r="V563">
        <f>customer_bikes__3[[#This Row],[INSURANCE_CIVIL_RESPONSIBILITY]]</f>
        <v>0</v>
      </c>
      <c r="W563" t="str">
        <f>customer_bikes__3[[#This Row],[INSURANCE_CIVIL_RESPONSIBILITY_CONTRACT]]</f>
        <v>NULL</v>
      </c>
      <c r="X563">
        <f>customer_bikes__3[[#This Row],[BIKE_PRICE]]</f>
        <v>1577</v>
      </c>
      <c r="Y563" t="str">
        <f>customer_bikes__3[[#This Row],[BIKE_BUYING_DATE]]</f>
        <v>2020-06-01</v>
      </c>
      <c r="Z563">
        <f>customer_bikes__3[[#This Row],[BILLING_GROUP]]</f>
        <v>1</v>
      </c>
      <c r="AA563" t="str">
        <f>customer_bikes__3[[#This Row],[GPS_ID]]</f>
        <v/>
      </c>
      <c r="AB563" t="str">
        <f>customer_bikes__3[[#This Row],[LOCALISATION]]</f>
        <v>NULL</v>
      </c>
      <c r="AC563" t="str">
        <f>customer_bikes__3[[#This Row],[COMMENT_BILLING]]</f>
        <v>NULL</v>
      </c>
      <c r="AD563" t="str">
        <f>customer_bikes__3[[#This Row],[ADDRESS]]</f>
        <v>NULL</v>
      </c>
      <c r="AE563" t="str">
        <f>customer_bikes__3[[#This Row],[DISPLAY_GROUP]]</f>
        <v>1generic</v>
      </c>
      <c r="AG563">
        <f>customer_bikes__3[[#This Row],[TYPE]]</f>
        <v>186</v>
      </c>
      <c r="AH563">
        <f>customer_bikes__3[[#This Row],[ID_1]]</f>
        <v>728</v>
      </c>
      <c r="AI563" s="2">
        <f>customer_bikes__3[[#This Row],[HEU_MAJ]]</f>
        <v>44528.78402777778</v>
      </c>
      <c r="AJ563" s="2">
        <f>customer_bikes__3[[#This Row],[HEU_MAJ]]</f>
        <v>44528.78402777778</v>
      </c>
    </row>
    <row r="564" spans="1:36" x14ac:dyDescent="0.25">
      <c r="A564">
        <f>customer_bikes__3[[#This Row],[ID]]</f>
        <v>314</v>
      </c>
      <c r="B564" t="str">
        <f>customer_bikes__3[[#This Row],[FRAME_NUMBER]]</f>
        <v>Upway-004</v>
      </c>
      <c r="C564" t="str">
        <f>customer_bikes__3[[#This Row],[SIZE]]</f>
        <v>L</v>
      </c>
      <c r="D564" t="str">
        <f>customer_bikes__3[[#This Row],[COLOR]]</f>
        <v>Noir Mat/ Anthracite</v>
      </c>
      <c r="E564" t="str">
        <f>customer_bikes__3[[#This Row],[CONTRACT_TYPE]]</f>
        <v>selling</v>
      </c>
      <c r="F564" t="str">
        <f>customer_bikes__3[[#This Row],[CONTRACT_START]]</f>
        <v>2021-11-26</v>
      </c>
      <c r="G564" t="str">
        <f>customer_bikes__3[[#This Row],[CONTRACT_END]]</f>
        <v>2021-11-26</v>
      </c>
      <c r="H564" t="str">
        <f>customer_bikes__3[[#This Row],[ESTIMATED_DELIVERY_DATE]]</f>
        <v>NULL</v>
      </c>
      <c r="I564" t="str">
        <f>customer_bikes__3[[#This Row],[DELIVERY_DATE]]</f>
        <v>2020-12-15</v>
      </c>
      <c r="J564" t="str">
        <f>customer_bikes__3[[#This Row],[SELLING_DATE]]</f>
        <v>2021-11-28</v>
      </c>
      <c r="K564" t="str">
        <f>customer_bikes__3[[#This Row],[MODEL]]</f>
        <v>Victoria eAdventure 8,8</v>
      </c>
      <c r="L564" t="str">
        <f>customer_bikes__3[[#This Row],[FRAME_REFERENCE]]</f>
        <v>20EADVE8810605</v>
      </c>
      <c r="M564" t="str">
        <f>customer_bikes__3[[#This Row],[BIKE_KEY_REFERENCE]]</f>
        <v/>
      </c>
      <c r="N564" t="str">
        <f>customer_bikes__3[[#This Row],[LOCKER_REFERENCE]]</f>
        <v/>
      </c>
      <c r="O564" t="str">
        <f>customer_bikes__3[[#This Row],[PLATE_NUMBER]]</f>
        <v/>
      </c>
      <c r="P564" t="str">
        <f>customer_bikes__3[[#This Row],[BILLING_TYPE]]</f>
        <v>monthly</v>
      </c>
      <c r="Q564" t="str">
        <f>customer_bikes__3[[#This Row],[LEASING_PRICE]]</f>
        <v>0</v>
      </c>
      <c r="R564">
        <f>customer_bikes__3[[#This Row],[SOLD_PRICE]]</f>
        <v>1799</v>
      </c>
      <c r="S564" t="str">
        <f>customer_bikes__3[[#This Row],[STATUS]]</f>
        <v>OK</v>
      </c>
      <c r="T564" t="str">
        <f>customer_bikes__3[[#This Row],[INSURANCE]]</f>
        <v>N</v>
      </c>
      <c r="U564">
        <f>customer_bikes__3[[#This Row],[INSURANCE_INDIVIDUAL]]</f>
        <v>0</v>
      </c>
      <c r="V564">
        <f>customer_bikes__3[[#This Row],[INSURANCE_CIVIL_RESPONSIBILITY]]</f>
        <v>0</v>
      </c>
      <c r="W564" t="str">
        <f>customer_bikes__3[[#This Row],[INSURANCE_CIVIL_RESPONSIBILITY_CONTRACT]]</f>
        <v>NULL</v>
      </c>
      <c r="X564">
        <f>customer_bikes__3[[#This Row],[BIKE_PRICE]]</f>
        <v>1734.96</v>
      </c>
      <c r="Y564" t="str">
        <f>customer_bikes__3[[#This Row],[BIKE_BUYING_DATE]]</f>
        <v>2020-06-19</v>
      </c>
      <c r="Z564">
        <f>customer_bikes__3[[#This Row],[BILLING_GROUP]]</f>
        <v>1</v>
      </c>
      <c r="AA564" t="str">
        <f>customer_bikes__3[[#This Row],[GPS_ID]]</f>
        <v/>
      </c>
      <c r="AB564" t="str">
        <f>customer_bikes__3[[#This Row],[LOCALISATION]]</f>
        <v>NULL</v>
      </c>
      <c r="AC564" t="str">
        <f>customer_bikes__3[[#This Row],[COMMENT_BILLING]]</f>
        <v>NULL</v>
      </c>
      <c r="AD564" t="str">
        <f>customer_bikes__3[[#This Row],[ADDRESS]]</f>
        <v>NULL</v>
      </c>
      <c r="AE564" t="str">
        <f>customer_bikes__3[[#This Row],[DISPLAY_GROUP]]</f>
        <v>1generic</v>
      </c>
      <c r="AG564">
        <f>customer_bikes__3[[#This Row],[TYPE]]</f>
        <v>160</v>
      </c>
      <c r="AH564">
        <f>customer_bikes__3[[#This Row],[ID_1]]</f>
        <v>728</v>
      </c>
      <c r="AI564" s="2">
        <f>customer_bikes__3[[#This Row],[HEU_MAJ]]</f>
        <v>44528.78402777778</v>
      </c>
      <c r="AJ564" s="2">
        <f>customer_bikes__3[[#This Row],[HEU_MAJ]]</f>
        <v>44528.78402777778</v>
      </c>
    </row>
    <row r="565" spans="1:36" x14ac:dyDescent="0.25">
      <c r="A565">
        <f>customer_bikes__3[[#This Row],[ID]]</f>
        <v>200</v>
      </c>
      <c r="B565" t="str">
        <f>customer_bikes__3[[#This Row],[FRAME_NUMBER]]</f>
        <v>Van Bedaf</v>
      </c>
      <c r="C565" t="str">
        <f>customer_bikes__3[[#This Row],[SIZE]]</f>
        <v>M</v>
      </c>
      <c r="D565" t="str">
        <f>customer_bikes__3[[#This Row],[COLOR]]</f>
        <v/>
      </c>
      <c r="E565" t="str">
        <f>customer_bikes__3[[#This Row],[CONTRACT_TYPE]]</f>
        <v>selling</v>
      </c>
      <c r="F565" t="str">
        <f>customer_bikes__3[[#This Row],[CONTRACT_START]]</f>
        <v>2021-06-18</v>
      </c>
      <c r="G565" t="str">
        <f>customer_bikes__3[[#This Row],[CONTRACT_END]]</f>
        <v>2021-06-18</v>
      </c>
      <c r="H565" t="str">
        <f>customer_bikes__3[[#This Row],[ESTIMATED_DELIVERY_DATE]]</f>
        <v>2020-06-25</v>
      </c>
      <c r="I565" t="str">
        <f>customer_bikes__3[[#This Row],[DELIVERY_DATE]]</f>
        <v>2020-06-25</v>
      </c>
      <c r="J565" t="str">
        <f>customer_bikes__3[[#This Row],[SELLING_DATE]]</f>
        <v>2021-06-14</v>
      </c>
      <c r="K565" t="str">
        <f>customer_bikes__3[[#This Row],[MODEL]]</f>
        <v>GRV 800 Alu</v>
      </c>
      <c r="L565" t="str">
        <f>customer_bikes__3[[#This Row],[FRAME_REFERENCE]]</f>
        <v>WBF030346R</v>
      </c>
      <c r="M565" t="str">
        <f>customer_bikes__3[[#This Row],[BIKE_KEY_REFERENCE]]</f>
        <v/>
      </c>
      <c r="N565" t="str">
        <f>customer_bikes__3[[#This Row],[LOCKER_REFERENCE]]</f>
        <v/>
      </c>
      <c r="O565" t="str">
        <f>customer_bikes__3[[#This Row],[PLATE_NUMBER]]</f>
        <v/>
      </c>
      <c r="P565" t="str">
        <f>customer_bikes__3[[#This Row],[BILLING_TYPE]]</f>
        <v>monthly</v>
      </c>
      <c r="Q565" t="str">
        <f>customer_bikes__3[[#This Row],[LEASING_PRICE]]</f>
        <v>0</v>
      </c>
      <c r="R565">
        <f>customer_bikes__3[[#This Row],[SOLD_PRICE]]</f>
        <v>1487</v>
      </c>
      <c r="S565" t="str">
        <f>customer_bikes__3[[#This Row],[STATUS]]</f>
        <v>OK</v>
      </c>
      <c r="T565" t="str">
        <f>customer_bikes__3[[#This Row],[INSURANCE]]</f>
        <v>Y</v>
      </c>
      <c r="U565">
        <f>customer_bikes__3[[#This Row],[INSURANCE_INDIVIDUAL]]</f>
        <v>0</v>
      </c>
      <c r="V565">
        <f>customer_bikes__3[[#This Row],[INSURANCE_CIVIL_RESPONSIBILITY]]</f>
        <v>0</v>
      </c>
      <c r="W565" t="str">
        <f>customer_bikes__3[[#This Row],[INSURANCE_CIVIL_RESPONSIBILITY_CONTRACT]]</f>
        <v>NULL</v>
      </c>
      <c r="X565">
        <f>customer_bikes__3[[#This Row],[BIKE_PRICE]]</f>
        <v>986</v>
      </c>
      <c r="Y565" t="str">
        <f>customer_bikes__3[[#This Row],[BIKE_BUYING_DATE]]</f>
        <v>2020-06-01</v>
      </c>
      <c r="Z565">
        <f>customer_bikes__3[[#This Row],[BILLING_GROUP]]</f>
        <v>1</v>
      </c>
      <c r="AA565" t="str">
        <f>customer_bikes__3[[#This Row],[GPS_ID]]</f>
        <v/>
      </c>
      <c r="AB565" t="str">
        <f>customer_bikes__3[[#This Row],[LOCALISATION]]</f>
        <v>NULL</v>
      </c>
      <c r="AC565" t="str">
        <f>customer_bikes__3[[#This Row],[COMMENT_BILLING]]</f>
        <v>NULL</v>
      </c>
      <c r="AD565" t="str">
        <f>customer_bikes__3[[#This Row],[ADDRESS]]</f>
        <v>NULL</v>
      </c>
      <c r="AE565" t="str">
        <f>customer_bikes__3[[#This Row],[DISPLAY_GROUP]]</f>
        <v>1generic</v>
      </c>
      <c r="AG565">
        <f>customer_bikes__3[[#This Row],[TYPE]]</f>
        <v>112</v>
      </c>
      <c r="AH565">
        <f>customer_bikes__3[[#This Row],[ID_1]]</f>
        <v>443</v>
      </c>
      <c r="AI565" s="2">
        <f>customer_bikes__3[[#This Row],[HEU_MAJ]]</f>
        <v>44361.650289351855</v>
      </c>
      <c r="AJ565" s="2">
        <f>customer_bikes__3[[#This Row],[HEU_MAJ]]</f>
        <v>44361.650289351855</v>
      </c>
    </row>
    <row r="566" spans="1:36" x14ac:dyDescent="0.25">
      <c r="A566">
        <f>customer_bikes__3[[#This Row],[ID]]</f>
        <v>161</v>
      </c>
      <c r="B566" t="str">
        <f>customer_bikes__3[[#This Row],[FRAME_NUMBER]]</f>
        <v>Van Haren-001</v>
      </c>
      <c r="C566" t="str">
        <f>customer_bikes__3[[#This Row],[SIZE]]</f>
        <v>M</v>
      </c>
      <c r="D566" t="str">
        <f>customer_bikes__3[[#This Row],[COLOR]]</f>
        <v>NULL</v>
      </c>
      <c r="E566" t="str">
        <f>customer_bikes__3[[#This Row],[CONTRACT_TYPE]]</f>
        <v>selling</v>
      </c>
      <c r="F566" t="str">
        <f>customer_bikes__3[[#This Row],[CONTRACT_START]]</f>
        <v>2020-06-22</v>
      </c>
      <c r="G566" t="str">
        <f>customer_bikes__3[[#This Row],[CONTRACT_END]]</f>
        <v>NULL</v>
      </c>
      <c r="H566" t="str">
        <f>customer_bikes__3[[#This Row],[ESTIMATED_DELIVERY_DATE]]</f>
        <v>2020-06-10</v>
      </c>
      <c r="I566" t="str">
        <f>customer_bikes__3[[#This Row],[DELIVERY_DATE]]</f>
        <v>2020-06-10</v>
      </c>
      <c r="J566" t="str">
        <f>customer_bikes__3[[#This Row],[SELLING_DATE]]</f>
        <v>2020-07-05</v>
      </c>
      <c r="K566" t="str">
        <f>customer_bikes__3[[#This Row],[MODEL]]</f>
        <v>Tanana Dry 5</v>
      </c>
      <c r="L566" t="str">
        <f>customer_bikes__3[[#This Row],[FRAME_REFERENCE]]</f>
        <v>SW190531235</v>
      </c>
      <c r="M566" t="str">
        <f>customer_bikes__3[[#This Row],[BIKE_KEY_REFERENCE]]</f>
        <v>NULL</v>
      </c>
      <c r="N566" t="str">
        <f>customer_bikes__3[[#This Row],[LOCKER_REFERENCE]]</f>
        <v>NULL</v>
      </c>
      <c r="O566" t="str">
        <f>customer_bikes__3[[#This Row],[PLATE_NUMBER]]</f>
        <v>NULL</v>
      </c>
      <c r="P566" t="str">
        <f>customer_bikes__3[[#This Row],[BILLING_TYPE]]</f>
        <v>paid</v>
      </c>
      <c r="Q566" t="str">
        <f>customer_bikes__3[[#This Row],[LEASING_PRICE]]</f>
        <v>NULL</v>
      </c>
      <c r="R566">
        <f>customer_bikes__3[[#This Row],[SOLD_PRICE]]</f>
        <v>2148.7600000000002</v>
      </c>
      <c r="S566" t="str">
        <f>customer_bikes__3[[#This Row],[STATUS]]</f>
        <v>OK</v>
      </c>
      <c r="T566" t="str">
        <f>customer_bikes__3[[#This Row],[INSURANCE]]</f>
        <v>N</v>
      </c>
      <c r="U566">
        <f>customer_bikes__3[[#This Row],[INSURANCE_INDIVIDUAL]]</f>
        <v>0</v>
      </c>
      <c r="V566">
        <f>customer_bikes__3[[#This Row],[INSURANCE_CIVIL_RESPONSIBILITY]]</f>
        <v>0</v>
      </c>
      <c r="W566" t="str">
        <f>customer_bikes__3[[#This Row],[INSURANCE_CIVIL_RESPONSIBILITY_CONTRACT]]</f>
        <v>NULL</v>
      </c>
      <c r="X566">
        <f>customer_bikes__3[[#This Row],[BIKE_PRICE]]</f>
        <v>1560</v>
      </c>
      <c r="Y566" t="str">
        <f>customer_bikes__3[[#This Row],[BIKE_BUYING_DATE]]</f>
        <v>2020-05-19</v>
      </c>
      <c r="Z566">
        <f>customer_bikes__3[[#This Row],[BILLING_GROUP]]</f>
        <v>1</v>
      </c>
      <c r="AA566" t="str">
        <f>customer_bikes__3[[#This Row],[GPS_ID]]</f>
        <v>NULL</v>
      </c>
      <c r="AB566" t="str">
        <f>customer_bikes__3[[#This Row],[LOCALISATION]]</f>
        <v>NULL</v>
      </c>
      <c r="AC566" t="str">
        <f>customer_bikes__3[[#This Row],[COMMENT_BILLING]]</f>
        <v>NULL</v>
      </c>
      <c r="AD566" t="str">
        <f>customer_bikes__3[[#This Row],[ADDRESS]]</f>
        <v>NULL</v>
      </c>
      <c r="AE566" t="str">
        <f>customer_bikes__3[[#This Row],[DISPLAY_GROUP]]</f>
        <v>1generic</v>
      </c>
      <c r="AG566">
        <f>customer_bikes__3[[#This Row],[TYPE]]</f>
        <v>186</v>
      </c>
      <c r="AH566">
        <f>customer_bikes__3[[#This Row],[ID_1]]</f>
        <v>183</v>
      </c>
      <c r="AI566" s="2">
        <f>customer_bikes__3[[#This Row],[HEU_MAJ]]</f>
        <v>44017.895300925928</v>
      </c>
      <c r="AJ566" s="2">
        <f>customer_bikes__3[[#This Row],[HEU_MAJ]]</f>
        <v>44017.895300925928</v>
      </c>
    </row>
    <row r="567" spans="1:36" x14ac:dyDescent="0.25">
      <c r="A567">
        <f>customer_bikes__3[[#This Row],[ID]]</f>
        <v>331</v>
      </c>
      <c r="B567" t="str">
        <f>customer_bikes__3[[#This Row],[FRAME_NUMBER]]</f>
        <v>VG-001</v>
      </c>
      <c r="C567" t="str">
        <f>customer_bikes__3[[#This Row],[SIZE]]</f>
        <v>S</v>
      </c>
      <c r="D567" t="str">
        <f>customer_bikes__3[[#This Row],[COLOR]]</f>
        <v>NULL</v>
      </c>
      <c r="E567" t="str">
        <f>customer_bikes__3[[#This Row],[CONTRACT_TYPE]]</f>
        <v>selling</v>
      </c>
      <c r="F567" t="str">
        <f>customer_bikes__3[[#This Row],[CONTRACT_START]]</f>
        <v>2020-08-22</v>
      </c>
      <c r="G567" t="str">
        <f>customer_bikes__3[[#This Row],[CONTRACT_END]]</f>
        <v>NULL</v>
      </c>
      <c r="H567" t="str">
        <f>customer_bikes__3[[#This Row],[ESTIMATED_DELIVERY_DATE]]</f>
        <v>NULL</v>
      </c>
      <c r="I567" t="str">
        <f>customer_bikes__3[[#This Row],[DELIVERY_DATE]]</f>
        <v>2020-08-20</v>
      </c>
      <c r="J567" t="str">
        <f>customer_bikes__3[[#This Row],[SELLING_DATE]]</f>
        <v>2020-08-31</v>
      </c>
      <c r="K567" t="str">
        <f>customer_bikes__3[[#This Row],[MODEL]]</f>
        <v>Emc 627</v>
      </c>
      <c r="L567" t="str">
        <f>customer_bikes__3[[#This Row],[FRAME_REFERENCE]]</f>
        <v>650BD8H07508</v>
      </c>
      <c r="M567" t="str">
        <f>customer_bikes__3[[#This Row],[BIKE_KEY_REFERENCE]]</f>
        <v>NULL</v>
      </c>
      <c r="N567" t="str">
        <f>customer_bikes__3[[#This Row],[LOCKER_REFERENCE]]</f>
        <v>-</v>
      </c>
      <c r="O567" t="str">
        <f>customer_bikes__3[[#This Row],[PLATE_NUMBER]]</f>
        <v>NULL</v>
      </c>
      <c r="P567" t="str">
        <f>customer_bikes__3[[#This Row],[BILLING_TYPE]]</f>
        <v>paid</v>
      </c>
      <c r="Q567" t="str">
        <f>customer_bikes__3[[#This Row],[LEASING_PRICE]]</f>
        <v>NULL</v>
      </c>
      <c r="R567">
        <f>customer_bikes__3[[#This Row],[SOLD_PRICE]]</f>
        <v>1983.47</v>
      </c>
      <c r="S567" t="str">
        <f>customer_bikes__3[[#This Row],[STATUS]]</f>
        <v>OK</v>
      </c>
      <c r="T567" t="str">
        <f>customer_bikes__3[[#This Row],[INSURANCE]]</f>
        <v>N</v>
      </c>
      <c r="U567">
        <f>customer_bikes__3[[#This Row],[INSURANCE_INDIVIDUAL]]</f>
        <v>0</v>
      </c>
      <c r="V567">
        <f>customer_bikes__3[[#This Row],[INSURANCE_CIVIL_RESPONSIBILITY]]</f>
        <v>0</v>
      </c>
      <c r="W567" t="str">
        <f>customer_bikes__3[[#This Row],[INSURANCE_CIVIL_RESPONSIBILITY_CONTRACT]]</f>
        <v>NULL</v>
      </c>
      <c r="X567">
        <f>customer_bikes__3[[#This Row],[BIKE_PRICE]]</f>
        <v>1572.96</v>
      </c>
      <c r="Y567" t="str">
        <f>customer_bikes__3[[#This Row],[BIKE_BUYING_DATE]]</f>
        <v>2020-08-05</v>
      </c>
      <c r="Z567">
        <f>customer_bikes__3[[#This Row],[BILLING_GROUP]]</f>
        <v>1</v>
      </c>
      <c r="AA567" t="str">
        <f>customer_bikes__3[[#This Row],[GPS_ID]]</f>
        <v>NULL</v>
      </c>
      <c r="AB567" t="str">
        <f>customer_bikes__3[[#This Row],[LOCALISATION]]</f>
        <v>NULL</v>
      </c>
      <c r="AC567" t="str">
        <f>customer_bikes__3[[#This Row],[COMMENT_BILLING]]</f>
        <v>NULL</v>
      </c>
      <c r="AD567" t="str">
        <f>customer_bikes__3[[#This Row],[ADDRESS]]</f>
        <v>NULL</v>
      </c>
      <c r="AE567" t="str">
        <f>customer_bikes__3[[#This Row],[DISPLAY_GROUP]]</f>
        <v>1generic</v>
      </c>
      <c r="AG567">
        <f>customer_bikes__3[[#This Row],[TYPE]]</f>
        <v>16</v>
      </c>
      <c r="AH567">
        <f>customer_bikes__3[[#This Row],[ID_1]]</f>
        <v>237</v>
      </c>
      <c r="AI567" s="2">
        <f>customer_bikes__3[[#This Row],[HEU_MAJ]]</f>
        <v>44074.669976851852</v>
      </c>
      <c r="AJ567" s="2">
        <f>customer_bikes__3[[#This Row],[HEU_MAJ]]</f>
        <v>44074.669976851852</v>
      </c>
    </row>
    <row r="568" spans="1:36" x14ac:dyDescent="0.25">
      <c r="A568">
        <f>customer_bikes__3[[#This Row],[ID]]</f>
        <v>168</v>
      </c>
      <c r="B568" t="str">
        <f>customer_bikes__3[[#This Row],[FRAME_NUMBER]]</f>
        <v>Volé-003</v>
      </c>
      <c r="C568" t="str">
        <f>customer_bikes__3[[#This Row],[SIZE]]</f>
        <v>S</v>
      </c>
      <c r="D568" t="str">
        <f>customer_bikes__3[[#This Row],[COLOR]]</f>
        <v/>
      </c>
      <c r="E568" t="str">
        <f>customer_bikes__3[[#This Row],[CONTRACT_TYPE]]</f>
        <v>stolen</v>
      </c>
      <c r="F568" t="str">
        <f>customer_bikes__3[[#This Row],[CONTRACT_START]]</f>
        <v>2021-05-21</v>
      </c>
      <c r="G568" t="str">
        <f>customer_bikes__3[[#This Row],[CONTRACT_END]]</f>
        <v>2023-07-01</v>
      </c>
      <c r="H568" t="str">
        <f>customer_bikes__3[[#This Row],[ESTIMATED_DELIVERY_DATE]]</f>
        <v>2020-06-21</v>
      </c>
      <c r="I568" t="str">
        <f>customer_bikes__3[[#This Row],[DELIVERY_DATE]]</f>
        <v>2020-06-21</v>
      </c>
      <c r="J568" t="str">
        <f>customer_bikes__3[[#This Row],[SELLING_DATE]]</f>
        <v>2021-05-21</v>
      </c>
      <c r="K568" t="str">
        <f>customer_bikes__3[[#This Row],[MODEL]]</f>
        <v>Tanana Dry 6</v>
      </c>
      <c r="L568" t="str">
        <f>customer_bikes__3[[#This Row],[FRAME_REFERENCE]]</f>
        <v>SW190845756</v>
      </c>
      <c r="M568" t="str">
        <f>customer_bikes__3[[#This Row],[BIKE_KEY_REFERENCE]]</f>
        <v/>
      </c>
      <c r="N568" t="str">
        <f>customer_bikes__3[[#This Row],[LOCKER_REFERENCE]]</f>
        <v/>
      </c>
      <c r="O568" t="str">
        <f>customer_bikes__3[[#This Row],[PLATE_NUMBER]]</f>
        <v/>
      </c>
      <c r="P568" t="str">
        <f>customer_bikes__3[[#This Row],[BILLING_TYPE]]</f>
        <v>paid</v>
      </c>
      <c r="Q568" t="str">
        <f>customer_bikes__3[[#This Row],[LEASING_PRICE]]</f>
        <v>98</v>
      </c>
      <c r="R568">
        <f>customer_bikes__3[[#This Row],[SOLD_PRICE]]</f>
        <v>1560</v>
      </c>
      <c r="S568" t="str">
        <f>customer_bikes__3[[#This Row],[STATUS]]</f>
        <v>OK</v>
      </c>
      <c r="T568" t="str">
        <f>customer_bikes__3[[#This Row],[INSURANCE]]</f>
        <v>N</v>
      </c>
      <c r="U568">
        <f>customer_bikes__3[[#This Row],[INSURANCE_INDIVIDUAL]]</f>
        <v>0</v>
      </c>
      <c r="V568">
        <f>customer_bikes__3[[#This Row],[INSURANCE_CIVIL_RESPONSIBILITY]]</f>
        <v>0</v>
      </c>
      <c r="W568" t="str">
        <f>customer_bikes__3[[#This Row],[INSURANCE_CIVIL_RESPONSIBILITY_CONTRACT]]</f>
        <v>NULL</v>
      </c>
      <c r="X568">
        <f>customer_bikes__3[[#This Row],[BIKE_PRICE]]</f>
        <v>1560</v>
      </c>
      <c r="Y568" t="str">
        <f>customer_bikes__3[[#This Row],[BIKE_BUYING_DATE]]</f>
        <v>2020-05-30</v>
      </c>
      <c r="Z568">
        <f>customer_bikes__3[[#This Row],[BILLING_GROUP]]</f>
        <v>1</v>
      </c>
      <c r="AA568" t="str">
        <f>customer_bikes__3[[#This Row],[GPS_ID]]</f>
        <v/>
      </c>
      <c r="AB568" t="str">
        <f>customer_bikes__3[[#This Row],[LOCALISATION]]</f>
        <v>NULL</v>
      </c>
      <c r="AC568" t="str">
        <f>customer_bikes__3[[#This Row],[COMMENT_BILLING]]</f>
        <v>NULL</v>
      </c>
      <c r="AD568" t="str">
        <f>customer_bikes__3[[#This Row],[ADDRESS]]</f>
        <v>NULL</v>
      </c>
      <c r="AE568" t="str">
        <f>customer_bikes__3[[#This Row],[DISPLAY_GROUP]]</f>
        <v>1generic</v>
      </c>
      <c r="AG568">
        <f>customer_bikes__3[[#This Row],[TYPE]]</f>
        <v>184</v>
      </c>
      <c r="AH568">
        <f>customer_bikes__3[[#This Row],[ID_1]]</f>
        <v>175</v>
      </c>
      <c r="AI568" s="2">
        <f>customer_bikes__3[[#This Row],[HEU_MAJ]]</f>
        <v>44382.390416666669</v>
      </c>
      <c r="AJ568" s="2">
        <f>customer_bikes__3[[#This Row],[HEU_MAJ]]</f>
        <v>44382.390416666669</v>
      </c>
    </row>
    <row r="569" spans="1:36" x14ac:dyDescent="0.25">
      <c r="A569">
        <f>customer_bikes__3[[#This Row],[ID]]</f>
        <v>63</v>
      </c>
      <c r="B569" t="str">
        <f>customer_bikes__3[[#This Row],[FRAME_NUMBER]]</f>
        <v>WBACBEANGEL-001</v>
      </c>
      <c r="C569" t="str">
        <f>customer_bikes__3[[#This Row],[SIZE]]</f>
        <v>M</v>
      </c>
      <c r="D569" t="str">
        <f>customer_bikes__3[[#This Row],[COLOR]]</f>
        <v/>
      </c>
      <c r="E569" t="str">
        <f>customer_bikes__3[[#This Row],[CONTRACT_TYPE]]</f>
        <v>stolen</v>
      </c>
      <c r="F569" t="str">
        <f>customer_bikes__3[[#This Row],[CONTRACT_START]]</f>
        <v>2021-07-31</v>
      </c>
      <c r="G569" t="str">
        <f>customer_bikes__3[[#This Row],[CONTRACT_END]]</f>
        <v>NULL</v>
      </c>
      <c r="H569" t="str">
        <f>customer_bikes__3[[#This Row],[ESTIMATED_DELIVERY_DATE]]</f>
        <v>NULL</v>
      </c>
      <c r="I569" t="str">
        <f>customer_bikes__3[[#This Row],[DELIVERY_DATE]]</f>
        <v>2019-05-20</v>
      </c>
      <c r="J569" t="str">
        <f>customer_bikes__3[[#This Row],[SELLING_DATE]]</f>
        <v>2021-07-31</v>
      </c>
      <c r="K569" t="str">
        <f>customer_bikes__3[[#This Row],[MODEL]]</f>
        <v>Orbea Gain f10</v>
      </c>
      <c r="L569" t="str">
        <f>customer_bikes__3[[#This Row],[FRAME_REFERENCE]]</f>
        <v>-</v>
      </c>
      <c r="M569" t="str">
        <f>customer_bikes__3[[#This Row],[BIKE_KEY_REFERENCE]]</f>
        <v/>
      </c>
      <c r="N569" t="str">
        <f>customer_bikes__3[[#This Row],[LOCKER_REFERENCE]]</f>
        <v>-</v>
      </c>
      <c r="O569" t="str">
        <f>customer_bikes__3[[#This Row],[PLATE_NUMBER]]</f>
        <v/>
      </c>
      <c r="P569" t="str">
        <f>customer_bikes__3[[#This Row],[BILLING_TYPE]]</f>
        <v>paid</v>
      </c>
      <c r="Q569" t="str">
        <f>customer_bikes__3[[#This Row],[LEASING_PRICE]]</f>
        <v>100</v>
      </c>
      <c r="R569">
        <f>customer_bikes__3[[#This Row],[SOLD_PRICE]]</f>
        <v>1560.92</v>
      </c>
      <c r="S569" t="str">
        <f>customer_bikes__3[[#This Row],[STATUS]]</f>
        <v>OK</v>
      </c>
      <c r="T569" t="str">
        <f>customer_bikes__3[[#This Row],[INSURANCE]]</f>
        <v>N</v>
      </c>
      <c r="U569">
        <f>customer_bikes__3[[#This Row],[INSURANCE_INDIVIDUAL]]</f>
        <v>0</v>
      </c>
      <c r="V569">
        <f>customer_bikes__3[[#This Row],[INSURANCE_CIVIL_RESPONSIBILITY]]</f>
        <v>0</v>
      </c>
      <c r="W569" t="str">
        <f>customer_bikes__3[[#This Row],[INSURANCE_CIVIL_RESPONSIBILITY_CONTRACT]]</f>
        <v>NULL</v>
      </c>
      <c r="X569">
        <f>customer_bikes__3[[#This Row],[BIKE_PRICE]]</f>
        <v>1610.96</v>
      </c>
      <c r="Y569" t="str">
        <f>customer_bikes__3[[#This Row],[BIKE_BUYING_DATE]]</f>
        <v>2019-05-20</v>
      </c>
      <c r="Z569">
        <f>customer_bikes__3[[#This Row],[BILLING_GROUP]]</f>
        <v>1</v>
      </c>
      <c r="AA569" t="str">
        <f>customer_bikes__3[[#This Row],[GPS_ID]]</f>
        <v/>
      </c>
      <c r="AB569" t="str">
        <f>customer_bikes__3[[#This Row],[LOCALISATION]]</f>
        <v>NULL</v>
      </c>
      <c r="AC569" t="str">
        <f>customer_bikes__3[[#This Row],[COMMENT_BILLING]]</f>
        <v>NULL</v>
      </c>
      <c r="AD569" t="str">
        <f>customer_bikes__3[[#This Row],[ADDRESS]]</f>
        <v>NULL</v>
      </c>
      <c r="AE569" t="str">
        <f>customer_bikes__3[[#This Row],[DISPLAY_GROUP]]</f>
        <v>1generic</v>
      </c>
      <c r="AG569">
        <f>customer_bikes__3[[#This Row],[TYPE]]</f>
        <v>22</v>
      </c>
      <c r="AH569">
        <f>customer_bikes__3[[#This Row],[ID_1]]</f>
        <v>211</v>
      </c>
      <c r="AI569" s="2">
        <f>customer_bikes__3[[#This Row],[HEU_MAJ]]</f>
        <v>44426.859120370369</v>
      </c>
      <c r="AJ569" s="2">
        <f>customer_bikes__3[[#This Row],[HEU_MAJ]]</f>
        <v>44426.859120370369</v>
      </c>
    </row>
    <row r="570" spans="1:36" x14ac:dyDescent="0.25">
      <c r="A570">
        <f>customer_bikes__3[[#This Row],[ID]]</f>
        <v>649</v>
      </c>
      <c r="B570" t="str">
        <f>customer_bikes__3[[#This Row],[FRAME_NUMBER]]</f>
        <v>WBACBEANGEL-001</v>
      </c>
      <c r="C570" t="str">
        <f>customer_bikes__3[[#This Row],[SIZE]]</f>
        <v>L</v>
      </c>
      <c r="D570" t="str">
        <f>customer_bikes__3[[#This Row],[COLOR]]</f>
        <v>Rouge</v>
      </c>
      <c r="E570" t="str">
        <f>customer_bikes__3[[#This Row],[CONTRACT_TYPE]]</f>
        <v>leasing</v>
      </c>
      <c r="F570" t="str">
        <f>customer_bikes__3[[#This Row],[CONTRACT_START]]</f>
        <v>2020-06-03</v>
      </c>
      <c r="G570" t="str">
        <f>customer_bikes__3[[#This Row],[CONTRACT_END]]</f>
        <v>2023-06-03</v>
      </c>
      <c r="H570" t="str">
        <f>customer_bikes__3[[#This Row],[ESTIMATED_DELIVERY_DATE]]</f>
        <v>2021-03-31</v>
      </c>
      <c r="I570" t="str">
        <f>customer_bikes__3[[#This Row],[DELIVERY_DATE]]</f>
        <v>2021-06-25</v>
      </c>
      <c r="J570" t="str">
        <f>customer_bikes__3[[#This Row],[SELLING_DATE]]</f>
        <v>NULL</v>
      </c>
      <c r="K570" t="str">
        <f>customer_bikes__3[[#This Row],[MODEL]]</f>
        <v>Milano</v>
      </c>
      <c r="L570" t="str">
        <f>customer_bikes__3[[#This Row],[FRAME_REFERENCE]]</f>
        <v>CDS20552240</v>
      </c>
      <c r="M570" t="str">
        <f>customer_bikes__3[[#This Row],[BIKE_KEY_REFERENCE]]</f>
        <v>361241</v>
      </c>
      <c r="N570" t="str">
        <f>customer_bikes__3[[#This Row],[LOCKER_REFERENCE]]</f>
        <v>-</v>
      </c>
      <c r="O570" t="str">
        <f>customer_bikes__3[[#This Row],[PLATE_NUMBER]]</f>
        <v/>
      </c>
      <c r="P570" t="str">
        <f>customer_bikes__3[[#This Row],[BILLING_TYPE]]</f>
        <v>monthly</v>
      </c>
      <c r="Q570" t="str">
        <f>customer_bikes__3[[#This Row],[LEASING_PRICE]]</f>
        <v>114</v>
      </c>
      <c r="R570">
        <f>customer_bikes__3[[#This Row],[SOLD_PRICE]]</f>
        <v>0</v>
      </c>
      <c r="S570" t="str">
        <f>customer_bikes__3[[#This Row],[STATUS]]</f>
        <v>OK</v>
      </c>
      <c r="T570" t="str">
        <f>customer_bikes__3[[#This Row],[INSURANCE]]</f>
        <v>N</v>
      </c>
      <c r="U570">
        <f>customer_bikes__3[[#This Row],[INSURANCE_INDIVIDUAL]]</f>
        <v>0</v>
      </c>
      <c r="V570">
        <f>customer_bikes__3[[#This Row],[INSURANCE_CIVIL_RESPONSIBILITY]]</f>
        <v>0</v>
      </c>
      <c r="W570" t="str">
        <f>customer_bikes__3[[#This Row],[INSURANCE_CIVIL_RESPONSIBILITY_CONTRACT]]</f>
        <v>NULL</v>
      </c>
      <c r="X570">
        <f>customer_bikes__3[[#This Row],[BIKE_PRICE]]</f>
        <v>1850</v>
      </c>
      <c r="Y570" t="str">
        <f>customer_bikes__3[[#This Row],[BIKE_BUYING_DATE]]</f>
        <v>2020-10-01</v>
      </c>
      <c r="Z570">
        <f>customer_bikes__3[[#This Row],[BILLING_GROUP]]</f>
        <v>1</v>
      </c>
      <c r="AA570" t="str">
        <f>customer_bikes__3[[#This Row],[GPS_ID]]</f>
        <v>-</v>
      </c>
      <c r="AB570" t="str">
        <f>customer_bikes__3[[#This Row],[LOCALISATION]]</f>
        <v>NULL</v>
      </c>
      <c r="AC570" t="str">
        <f>customer_bikes__3[[#This Row],[COMMENT_BILLING]]</f>
        <v>NULL</v>
      </c>
      <c r="AD570" t="str">
        <f>customer_bikes__3[[#This Row],[ADDRESS]]</f>
        <v>Rue stevin 8 1000 bruxelles</v>
      </c>
      <c r="AE570" t="str">
        <f>customer_bikes__3[[#This Row],[DISPLAY_GROUP]]</f>
        <v>1generic</v>
      </c>
      <c r="AG570">
        <f>customer_bikes__3[[#This Row],[TYPE]]</f>
        <v>23</v>
      </c>
      <c r="AH570">
        <f>customer_bikes__3[[#This Row],[ID_1]]</f>
        <v>211</v>
      </c>
      <c r="AI570" s="2">
        <f>customer_bikes__3[[#This Row],[HEU_MAJ]]</f>
        <v>44515.88517361111</v>
      </c>
      <c r="AJ570" s="2">
        <f>customer_bikes__3[[#This Row],[HEU_MAJ]]</f>
        <v>44515.88517361111</v>
      </c>
    </row>
    <row r="571" spans="1:36" x14ac:dyDescent="0.25">
      <c r="A571">
        <f>customer_bikes__3[[#This Row],[ID]]</f>
        <v>377</v>
      </c>
      <c r="B571" t="str">
        <f>customer_bikes__3[[#This Row],[FRAME_NUMBER]]</f>
        <v>Wizyou-255</v>
      </c>
      <c r="C571" t="str">
        <f>customer_bikes__3[[#This Row],[SIZE]]</f>
        <v>M</v>
      </c>
      <c r="D571" t="str">
        <f>customer_bikes__3[[#This Row],[COLOR]]</f>
        <v>-</v>
      </c>
      <c r="E571" t="str">
        <f>customer_bikes__3[[#This Row],[CONTRACT_TYPE]]</f>
        <v>leasing</v>
      </c>
      <c r="F571" t="str">
        <f>customer_bikes__3[[#This Row],[CONTRACT_START]]</f>
        <v>2020-10-20</v>
      </c>
      <c r="G571" t="str">
        <f>customer_bikes__3[[#This Row],[CONTRACT_END]]</f>
        <v>2023-10-20</v>
      </c>
      <c r="H571" t="str">
        <f>customer_bikes__3[[#This Row],[ESTIMATED_DELIVERY_DATE]]</f>
        <v>NULL</v>
      </c>
      <c r="I571" t="str">
        <f>customer_bikes__3[[#This Row],[DELIVERY_DATE]]</f>
        <v>2020-10-14</v>
      </c>
      <c r="J571" t="str">
        <f>customer_bikes__3[[#This Row],[SELLING_DATE]]</f>
        <v>NULL</v>
      </c>
      <c r="K571" t="str">
        <f>customer_bikes__3[[#This Row],[MODEL]]</f>
        <v>Xyron 827 Carbon</v>
      </c>
      <c r="L571" t="str">
        <f>customer_bikes__3[[#This Row],[FRAME_REFERENCE]]</f>
        <v>DNI 15194</v>
      </c>
      <c r="M571" t="str">
        <f>customer_bikes__3[[#This Row],[BIKE_KEY_REFERENCE]]</f>
        <v/>
      </c>
      <c r="N571" t="str">
        <f>customer_bikes__3[[#This Row],[LOCKER_REFERENCE]]</f>
        <v>116424</v>
      </c>
      <c r="O571" t="str">
        <f>customer_bikes__3[[#This Row],[PLATE_NUMBER]]</f>
        <v/>
      </c>
      <c r="P571" t="str">
        <f>customer_bikes__3[[#This Row],[BILLING_TYPE]]</f>
        <v>monthly</v>
      </c>
      <c r="Q571" t="str">
        <f>customer_bikes__3[[#This Row],[LEASING_PRICE]]</f>
        <v>180</v>
      </c>
      <c r="R571">
        <f>customer_bikes__3[[#This Row],[SOLD_PRICE]]</f>
        <v>0</v>
      </c>
      <c r="S571" t="str">
        <f>customer_bikes__3[[#This Row],[STATUS]]</f>
        <v>OK</v>
      </c>
      <c r="T571" t="str">
        <f>customer_bikes__3[[#This Row],[INSURANCE]]</f>
        <v>N</v>
      </c>
      <c r="U571">
        <f>customer_bikes__3[[#This Row],[INSURANCE_INDIVIDUAL]]</f>
        <v>0</v>
      </c>
      <c r="V571">
        <f>customer_bikes__3[[#This Row],[INSURANCE_CIVIL_RESPONSIBILITY]]</f>
        <v>0</v>
      </c>
      <c r="W571" t="str">
        <f>customer_bikes__3[[#This Row],[INSURANCE_CIVIL_RESPONSIBILITY_CONTRACT]]</f>
        <v>NULL</v>
      </c>
      <c r="X571">
        <f>customer_bikes__3[[#This Row],[BIKE_PRICE]]</f>
        <v>3472</v>
      </c>
      <c r="Y571" t="str">
        <f>customer_bikes__3[[#This Row],[BIKE_BUYING_DATE]]</f>
        <v>2020-09-30</v>
      </c>
      <c r="Z571">
        <f>customer_bikes__3[[#This Row],[BILLING_GROUP]]</f>
        <v>1</v>
      </c>
      <c r="AA571" t="str">
        <f>customer_bikes__3[[#This Row],[GPS_ID]]</f>
        <v/>
      </c>
      <c r="AB571" t="str">
        <f>customer_bikes__3[[#This Row],[LOCALISATION]]</f>
        <v>NULL</v>
      </c>
      <c r="AC571" t="str">
        <f>customer_bikes__3[[#This Row],[COMMENT_BILLING]]</f>
        <v>NULL</v>
      </c>
      <c r="AD571" t="str">
        <f>customer_bikes__3[[#This Row],[ADDRESS]]</f>
        <v>NULL</v>
      </c>
      <c r="AE571" t="str">
        <f>customer_bikes__3[[#This Row],[DISPLAY_GROUP]]</f>
        <v>1generic</v>
      </c>
      <c r="AG571">
        <f>customer_bikes__3[[#This Row],[TYPE]]</f>
        <v>94</v>
      </c>
      <c r="AH571">
        <f>customer_bikes__3[[#This Row],[ID_1]]</f>
        <v>616</v>
      </c>
      <c r="AI571" s="2">
        <f>customer_bikes__3[[#This Row],[HEU_MAJ]]</f>
        <v>44572.463796296295</v>
      </c>
      <c r="AJ571" s="2">
        <f>customer_bikes__3[[#This Row],[HEU_MAJ]]</f>
        <v>44572.463796296295</v>
      </c>
    </row>
    <row r="572" spans="1:36" x14ac:dyDescent="0.25">
      <c r="A572">
        <f>customer_bikes__3[[#This Row],[ID]]</f>
        <v>159</v>
      </c>
      <c r="B572" t="str">
        <f>customer_bikes__3[[#This Row],[FRAME_NUMBER]]</f>
        <v>Wolf-001</v>
      </c>
      <c r="C572" t="str">
        <f>customer_bikes__3[[#This Row],[SIZE]]</f>
        <v>M</v>
      </c>
      <c r="D572" t="str">
        <f>customer_bikes__3[[#This Row],[COLOR]]</f>
        <v>NULL</v>
      </c>
      <c r="E572" t="str">
        <f>customer_bikes__3[[#This Row],[CONTRACT_TYPE]]</f>
        <v>selling</v>
      </c>
      <c r="F572" t="str">
        <f>customer_bikes__3[[#This Row],[CONTRACT_START]]</f>
        <v>2020-06-23</v>
      </c>
      <c r="G572" t="str">
        <f>customer_bikes__3[[#This Row],[CONTRACT_END]]</f>
        <v>NULL</v>
      </c>
      <c r="H572" t="str">
        <f>customer_bikes__3[[#This Row],[ESTIMATED_DELIVERY_DATE]]</f>
        <v>2020-06-05</v>
      </c>
      <c r="I572" t="str">
        <f>customer_bikes__3[[#This Row],[DELIVERY_DATE]]</f>
        <v>2020-06-05</v>
      </c>
      <c r="J572" t="str">
        <f>customer_bikes__3[[#This Row],[SELLING_DATE]]</f>
        <v>2020-06-23</v>
      </c>
      <c r="K572" t="str">
        <f>customer_bikes__3[[#This Row],[MODEL]]</f>
        <v>Victoria eTrekking 6,4</v>
      </c>
      <c r="L572" t="str">
        <f>customer_bikes__3[[#This Row],[FRAME_REFERENCE]]</f>
        <v>SW190480227</v>
      </c>
      <c r="M572" t="str">
        <f>customer_bikes__3[[#This Row],[BIKE_KEY_REFERENCE]]</f>
        <v>NULL</v>
      </c>
      <c r="N572" t="str">
        <f>customer_bikes__3[[#This Row],[LOCKER_REFERENCE]]</f>
        <v>-</v>
      </c>
      <c r="O572" t="str">
        <f>customer_bikes__3[[#This Row],[PLATE_NUMBER]]</f>
        <v>NULL</v>
      </c>
      <c r="P572" t="str">
        <f>customer_bikes__3[[#This Row],[BILLING_TYPE]]</f>
        <v>paid</v>
      </c>
      <c r="Q572" t="str">
        <f>customer_bikes__3[[#This Row],[LEASING_PRICE]]</f>
        <v>NULL</v>
      </c>
      <c r="R572">
        <f>customer_bikes__3[[#This Row],[SOLD_PRICE]]</f>
        <v>2066</v>
      </c>
      <c r="S572" t="str">
        <f>customer_bikes__3[[#This Row],[STATUS]]</f>
        <v>OK</v>
      </c>
      <c r="T572" t="str">
        <f>customer_bikes__3[[#This Row],[INSURANCE]]</f>
        <v>N</v>
      </c>
      <c r="U572">
        <f>customer_bikes__3[[#This Row],[INSURANCE_INDIVIDUAL]]</f>
        <v>0</v>
      </c>
      <c r="V572">
        <f>customer_bikes__3[[#This Row],[INSURANCE_CIVIL_RESPONSIBILITY]]</f>
        <v>0</v>
      </c>
      <c r="W572" t="str">
        <f>customer_bikes__3[[#This Row],[INSURANCE_CIVIL_RESPONSIBILITY_CONTRACT]]</f>
        <v>NULL</v>
      </c>
      <c r="X572">
        <f>customer_bikes__3[[#This Row],[BIKE_PRICE]]</f>
        <v>1445.7</v>
      </c>
      <c r="Y572" t="str">
        <f>customer_bikes__3[[#This Row],[BIKE_BUYING_DATE]]</f>
        <v>2020-05-19</v>
      </c>
      <c r="Z572">
        <f>customer_bikes__3[[#This Row],[BILLING_GROUP]]</f>
        <v>1</v>
      </c>
      <c r="AA572" t="str">
        <f>customer_bikes__3[[#This Row],[GPS_ID]]</f>
        <v>NULL</v>
      </c>
      <c r="AB572" t="str">
        <f>customer_bikes__3[[#This Row],[LOCALISATION]]</f>
        <v>NULL</v>
      </c>
      <c r="AC572" t="str">
        <f>customer_bikes__3[[#This Row],[COMMENT_BILLING]]</f>
        <v>NULL</v>
      </c>
      <c r="AD572" t="str">
        <f>customer_bikes__3[[#This Row],[ADDRESS]]</f>
        <v>NULL</v>
      </c>
      <c r="AE572" t="str">
        <f>customer_bikes__3[[#This Row],[DISPLAY_GROUP]]</f>
        <v>1generic</v>
      </c>
      <c r="AG572">
        <f>customer_bikes__3[[#This Row],[TYPE]]</f>
        <v>144</v>
      </c>
      <c r="AH572">
        <f>customer_bikes__3[[#This Row],[ID_1]]</f>
        <v>210</v>
      </c>
      <c r="AI572" s="2">
        <f>customer_bikes__3[[#This Row],[HEU_MAJ]]</f>
        <v>44013.725555555553</v>
      </c>
      <c r="AJ572" s="2">
        <f>customer_bikes__3[[#This Row],[HEU_MAJ]]</f>
        <v>44013.725555555553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F A A B Q S w M E F A A C A A g A c 0 N P V P m V 5 x i l A A A A 9 g A A A B I A H A B D b 2 5 m a W c v U G F j a 2 F n Z S 5 4 b W w g o h g A K K A U A A A A A A A A A A A A A A A A A A A A A A A A A A A A h Y / R C o I w G I V f R X b v N i 0 i 5 H d C 0 V 1 C E E S 3 Y 0 4 d 6 Y x t N t + t i x 6 p V 8 g o q 7 s u z 3 e + i 3 P u 1 x t k Q 9 s E F 2 m s 6 n S K I k x R I L X o C q W r F P W u D J c o Y 7 D j 4 s Q r G Y y y t s l g i x T V z p 0 T Q r z 3 2 M 9 w Z y o S U x q R Y 7 7 d i 1 q 2 H H 1 k 9 V 8 O l b a O a y E R g 8 N r D I t x R C l e z M d N Q C Y I u d J f I R 6 7 Z / s D Y d 0 3 r j e S l S Z c b Y B M E c j 7 A 3 s A U E s D B B Q A A g A I A H N D T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0 9 U Y 8 w O 9 n w C A A B n D A A A E w A c A E Z v c m 1 1 b G F z L 1 N l Y 3 R p b 2 4 x L m 0 g o h g A K K A U A A A A A A A A A A A A A A A A A A A A A A A A A A A A 7 V V b b 5 s w F H 6 P l P + A 6 E s i o a j d u j 6 s y o O D n d Y r t 2 F T i T U T o o n X o o E 9 Y d O t q v r f 5 4 T 0 s h o i 7 W V 7 C S / B 5 z v + z u 0 j R 7 K l K g S 3 S P t 7 d D o c D A f y N q / Z y j q w l 4 1 U o m J 1 d l 1 8 Z 9 I a v R v b 1 t Q q m R o O L P 0 Q 0 d R L p i 2 u v J t A s W w q x t V o X p R s 4 g q u 9 E G O b P f j I p G s l o u c K 1 E s o P j J S 5 G v 5 M I k n y z l n T 1 2 r i A r i 6 p Q r J 7 a p 7 Z j u a J s K i 6 n x 0 e O h f h S r A p + M z 3 5 c H i o z 5 8 b o R h R 9 y W b v r x O A s H Z 1 7 H T Z n l g R 7 W o N L a y z l m + 0 q m s i 6 D 5 t X b c I l v 7 q C 3 I s a 6 2 d l C W Z J m X e S 2 n q m 5 e U 7 q 3 O b / R j P T + B 3 u h o 3 X O 5 T d R V 2 3 K a 1 C O O u I 7 D w 8 2 h r o 0 z N X J 8 W T t 9 + h Y D 3 Z C 4 s w H n z S g t M l S 7 J f a 2 M 9 R 8 t q + y h V T R d X e m c f A R 1 m Q + D M U G x d p G i E z D M F f k O H q h l 5 o E r h h Q G P g 0 m z L 1 I M S C m L a D 6 M A G i A i F P u A I p h B 5 O F L F K c Z 1 E f D b z d K k O f h 4 K w b d E M / A k F q 2 P 1 Q k x r W t p E x m q M Y B a 7 J N s M X K L t A 6 Q 4 X L 3 Q v U L z D I f J 0 n n 3 D A g k N d U e w m 8 3 w p q q O F N p q O 4 f h I U D W Y B T j j s h 6 Q j Q h h h k H J I l B V 6 r P S I Y D i C 8 x T I B n S u n F y 9 U + n i 6 d R G F A s M 4 U 0 / R v / b M n x X Q 3 / 6 m y N 5 w b b J a k v T p 4 a t t Z H C Z R x + d A A Q g C s 2 O h B / t C n k U k w 6 a m 9 f y B h 4 m e Y W j y h X O t i q 5 b Y Q w 1 0 C M K 5 A N s a l U r 2 0 c B 7 R U K g F B 3 1 h w 3 x E R L M H 3 u x J u R w + z o z 1 o f x 8 N B w T v / 9 H Z v i v f 7 T b H f F P t N s d 8 U / 3 d T b C D e V N e s / m e r 4 m 3 M / a 6 w T 3 8 D U E s B A i 0 A F A A C A A g A c 0 N P V P m V 5 x i l A A A A 9 g A A A B I A A A A A A A A A A A A A A A A A A A A A A E N v b m Z p Z y 9 Q Y W N r Y W d l L n h t b F B L A Q I t A B Q A A g A I A H N D T 1 Q P y u m r p A A A A O k A A A A T A A A A A A A A A A A A A A A A A P E A A A B b Q 2 9 u d G V u d F 9 U e X B l c 1 0 u e G 1 s U E s B A i 0 A F A A C A A g A c 0 N P V G P M D v Z 8 A g A A Z w w A A B M A A A A A A A A A A A A A A A A A 4 g E A A E Z v c m 1 1 b G F z L 1 N l Y 3 R p b 2 4 x L m 1 Q S w U G A A A A A A M A A w D C A A A A q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k g A A A A A A A C Q S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3 V z d G 9 t Z X J f Y m l r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T k i I C 8 + P E V u d H J 5 I F R 5 c G U 9 I k Z p b G x F c n J v c k N v Z G U i I F Z h b H V l P S J z V W 5 r b m 9 3 b i I g L z 4 8 R W 5 0 c n k g V H l w Z T 0 i R m l s b E V y c m 9 y Q 2 9 1 b n Q i I F Z h b H V l P S J s M T E i I C 8 + P E V u d H J 5 I F R 5 c G U 9 I k Z p b G x M Y X N 0 V X B k Y X R l Z C I g V m F s d W U 9 I m Q y M D I y L T A y L T E 1 V D A 3 O j I z O j M 4 L j k z M D U y M j J a I i A v P j x F b n R y e S B U e X B l P S J G a W x s Q 2 9 s d W 1 u V H l w Z X M i I F Z h b H V l P S J z Q X d Z S E J n T U d C Z 1 l H Q m d Z R 0 J n W U d C Z 1 l H Q m d Z R 0 J n W U d B d 0 1 H Q X d Z R E J n T U d C Z 1 l H Q m d Z R 0 J n T T 0 i I C 8 + P E V u d H J 5 I F R 5 c G U 9 I k Z p b G x D b 2 x 1 b W 5 O Y W 1 l c y I g V m F s d W U 9 I n N b J n F 1 b 3 Q 7 S U Q m c X V v d D s s J n F 1 b 3 Q 7 V V N S X 0 1 B S i Z x d W 9 0 O y w m c X V v d D t I R V V f T U F K J n F 1 b 3 Q 7 L C Z x d W 9 0 O 0 Z S Q U 1 F X 0 5 V T U J F U i Z x d W 9 0 O y w m c X V v d D t U W V B F J n F 1 b 3 Q 7 L C Z x d W 9 0 O 1 N J W k U m c X V v d D s s J n F 1 b 3 Q 7 Q 0 9 M T 1 I m c X V v d D s s J n F 1 b 3 Q 7 Q 0 9 O V F J B Q 1 R f V F l Q R S Z x d W 9 0 O y w m c X V v d D t D T 0 5 U U k F D V F 9 T V E F S V C Z x d W 9 0 O y w m c X V v d D t D T 0 5 U U k F D V F 9 F T k Q m c X V v d D s s J n F 1 b 3 Q 7 R V N U S U 1 B V E V E X 0 R F T E l W R V J Z X 0 R B V E U m c X V v d D s s J n F 1 b 3 Q 7 R E V M S V Z F U l l f R E F U R S Z x d W 9 0 O y w m c X V v d D t T R U x M S U 5 H X 0 R B V E U m c X V v d D s s J n F 1 b 3 Q 7 Q 0 9 N U E F O W S Z x d W 9 0 O y w m c X V v d D t N T 0 R F T C Z x d W 9 0 O y w m c X V v d D t G U k F N R V 9 S R U Z F U k V O Q 0 U m c X V v d D s s J n F 1 b 3 Q 7 Q k l L R V 9 L R V l f U k V G R V J F T k N F J n F 1 b 3 Q 7 L C Z x d W 9 0 O 0 x P Q 0 t F U l 9 S R U Z F U k V O Q 0 U m c X V v d D s s J n F 1 b 3 Q 7 U E x B V E V f T l V N Q k V S J n F 1 b 3 Q 7 L C Z x d W 9 0 O 0 F V V E 9 N Q V R J Q 1 9 C S U x M S U 5 H J n F 1 b 3 Q 7 L C Z x d W 9 0 O 0 J J T E x J T k d f V F l Q R S Z x d W 9 0 O y w m c X V v d D t M R U F T S U 5 H X 1 B S S U N F J n F 1 b 3 Q 7 L C Z x d W 9 0 O 1 N U Q V R V U y Z x d W 9 0 O y w m c X V v d D t J T l N V U k F O Q 0 U m c X V v d D s s J n F 1 b 3 Q 7 S U 5 T V V J B T k N F X 0 l O R E l W S U R V Q U w m c X V v d D s s J n F 1 b 3 Q 7 S U 5 T V V J B T k N F X 0 N J V k l M X 1 J F U 1 B P T l N J Q k l M S V R Z J n F 1 b 3 Q 7 L C Z x d W 9 0 O 0 l O U 1 V S Q U 5 D R V 9 D S V Z J T F 9 S R V N Q T 0 5 T S U J J T E l U W V 9 D T 0 5 U U k F D V C Z x d W 9 0 O y w m c X V v d D t C S U t F X 1 B S S U N F J n F 1 b 3 Q 7 L C Z x d W 9 0 O 0 J J S 0 V f Q l V Z S U 5 H X 0 R B V E U m c X V v d D s s J n F 1 b 3 Q 7 Q k l M T E l O R 1 9 H U k 9 V U C Z x d W 9 0 O y w m c X V v d D t T V E F B T k 4 m c X V v d D s s J n F 1 b 3 Q 7 U 0 9 M R F 9 Q U k l D R S Z x d W 9 0 O y w m c X V v d D t H U F N f S U Q m c X V v d D s s J n F 1 b 3 Q 7 T E 9 D Q U x J U 0 F U S U 9 O J n F 1 b 3 Q 7 L C Z x d W 9 0 O 0 9 G R k V S X 0 l E J n F 1 b 3 Q 7 L C Z x d W 9 0 O 0 9 S R E V S X 0 5 V T U J F U i Z x d W 9 0 O y w m c X V v d D t F T U F J T C Z x d W 9 0 O y w m c X V v d D t D T 0 1 N R U 5 U X 0 J J T E x J T k c m c X V v d D s s J n F 1 b 3 Q 7 Q U R E U k V T U y Z x d W 9 0 O y w m c X V v d D t E S V N Q T E F Z X 0 d S T 1 V Q J n F 1 b 3 Q 7 L C Z x d W 9 0 O 0 l E X z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V z d G 9 t Z X J f Y m l r Z X M g K D I p L 0 F 1 d G 9 S Z W 1 v d m V k Q 2 9 s d W 1 u c z E u e 0 l E L D B 9 J n F 1 b 3 Q 7 L C Z x d W 9 0 O 1 N l Y 3 R p b 2 4 x L 2 N 1 c 3 R v b W V y X 2 J p a 2 V z I C g y K S 9 B d X R v U m V t b 3 Z l Z E N v b H V t b n M x L n t V U 1 J f T U F K L D F 9 J n F 1 b 3 Q 7 L C Z x d W 9 0 O 1 N l Y 3 R p b 2 4 x L 2 N 1 c 3 R v b W V y X 2 J p a 2 V z I C g y K S 9 B d X R v U m V t b 3 Z l Z E N v b H V t b n M x L n t I R V V f T U F K L D J 9 J n F 1 b 3 Q 7 L C Z x d W 9 0 O 1 N l Y 3 R p b 2 4 x L 2 N 1 c 3 R v b W V y X 2 J p a 2 V z I C g y K S 9 B d X R v U m V t b 3 Z l Z E N v b H V t b n M x L n t G U k F N R V 9 O V U 1 C R V I s M 3 0 m c X V v d D s s J n F 1 b 3 Q 7 U 2 V j d G l v b j E v Y 3 V z d G 9 t Z X J f Y m l r Z X M g K D I p L 0 F 1 d G 9 S Z W 1 v d m V k Q 2 9 s d W 1 u c z E u e 1 R Z U E U s N H 0 m c X V v d D s s J n F 1 b 3 Q 7 U 2 V j d G l v b j E v Y 3 V z d G 9 t Z X J f Y m l r Z X M g K D I p L 0 F 1 d G 9 S Z W 1 v d m V k Q 2 9 s d W 1 u c z E u e 1 N J W k U s N X 0 m c X V v d D s s J n F 1 b 3 Q 7 U 2 V j d G l v b j E v Y 3 V z d G 9 t Z X J f Y m l r Z X M g K D I p L 0 F 1 d G 9 S Z W 1 v d m V k Q 2 9 s d W 1 u c z E u e 0 N P T E 9 S L D Z 9 J n F 1 b 3 Q 7 L C Z x d W 9 0 O 1 N l Y 3 R p b 2 4 x L 2 N 1 c 3 R v b W V y X 2 J p a 2 V z I C g y K S 9 B d X R v U m V t b 3 Z l Z E N v b H V t b n M x L n t D T 0 5 U U k F D V F 9 U W V B F L D d 9 J n F 1 b 3 Q 7 L C Z x d W 9 0 O 1 N l Y 3 R p b 2 4 x L 2 N 1 c 3 R v b W V y X 2 J p a 2 V z I C g y K S 9 B d X R v U m V t b 3 Z l Z E N v b H V t b n M x L n t D T 0 5 U U k F D V F 9 T V E F S V C w 4 f S Z x d W 9 0 O y w m c X V v d D t T Z W N 0 a W 9 u M S 9 j d X N 0 b 2 1 l c l 9 i a W t l c y A o M i k v Q X V 0 b 1 J l b W 9 2 Z W R D b 2 x 1 b W 5 z M S 5 7 Q 0 9 O V F J B Q 1 R f R U 5 E L D l 9 J n F 1 b 3 Q 7 L C Z x d W 9 0 O 1 N l Y 3 R p b 2 4 x L 2 N 1 c 3 R v b W V y X 2 J p a 2 V z I C g y K S 9 B d X R v U m V t b 3 Z l Z E N v b H V t b n M x L n t F U 1 R J T U F U R U R f R E V M S V Z F U l l f R E F U R S w x M H 0 m c X V v d D s s J n F 1 b 3 Q 7 U 2 V j d G l v b j E v Y 3 V z d G 9 t Z X J f Y m l r Z X M g K D I p L 0 F 1 d G 9 S Z W 1 v d m V k Q 2 9 s d W 1 u c z E u e 0 R F T E l W R V J Z X 0 R B V E U s M T F 9 J n F 1 b 3 Q 7 L C Z x d W 9 0 O 1 N l Y 3 R p b 2 4 x L 2 N 1 c 3 R v b W V y X 2 J p a 2 V z I C g y K S 9 B d X R v U m V t b 3 Z l Z E N v b H V t b n M x L n t T R U x M S U 5 H X 0 R B V E U s M T J 9 J n F 1 b 3 Q 7 L C Z x d W 9 0 O 1 N l Y 3 R p b 2 4 x L 2 N 1 c 3 R v b W V y X 2 J p a 2 V z I C g y K S 9 B d X R v U m V t b 3 Z l Z E N v b H V t b n M x L n t D T 0 1 Q Q U 5 Z L D E z f S Z x d W 9 0 O y w m c X V v d D t T Z W N 0 a W 9 u M S 9 j d X N 0 b 2 1 l c l 9 i a W t l c y A o M i k v Q X V 0 b 1 J l b W 9 2 Z W R D b 2 x 1 b W 5 z M S 5 7 T U 9 E R U w s M T R 9 J n F 1 b 3 Q 7 L C Z x d W 9 0 O 1 N l Y 3 R p b 2 4 x L 2 N 1 c 3 R v b W V y X 2 J p a 2 V z I C g y K S 9 B d X R v U m V t b 3 Z l Z E N v b H V t b n M x L n t G U k F N R V 9 S R U Z F U k V O Q 0 U s M T V 9 J n F 1 b 3 Q 7 L C Z x d W 9 0 O 1 N l Y 3 R p b 2 4 x L 2 N 1 c 3 R v b W V y X 2 J p a 2 V z I C g y K S 9 B d X R v U m V t b 3 Z l Z E N v b H V t b n M x L n t C S U t F X 0 t F W V 9 S R U Z F U k V O Q 0 U s M T Z 9 J n F 1 b 3 Q 7 L C Z x d W 9 0 O 1 N l Y 3 R p b 2 4 x L 2 N 1 c 3 R v b W V y X 2 J p a 2 V z I C g y K S 9 B d X R v U m V t b 3 Z l Z E N v b H V t b n M x L n t M T 0 N L R V J f U k V G R V J F T k N F L D E 3 f S Z x d W 9 0 O y w m c X V v d D t T Z W N 0 a W 9 u M S 9 j d X N 0 b 2 1 l c l 9 i a W t l c y A o M i k v Q X V 0 b 1 J l b W 9 2 Z W R D b 2 x 1 b W 5 z M S 5 7 U E x B V E V f T l V N Q k V S L D E 4 f S Z x d W 9 0 O y w m c X V v d D t T Z W N 0 a W 9 u M S 9 j d X N 0 b 2 1 l c l 9 i a W t l c y A o M i k v Q X V 0 b 1 J l b W 9 2 Z W R D b 2 x 1 b W 5 z M S 5 7 Q V V U T 0 1 B V E l D X 0 J J T E x J T k c s M T l 9 J n F 1 b 3 Q 7 L C Z x d W 9 0 O 1 N l Y 3 R p b 2 4 x L 2 N 1 c 3 R v b W V y X 2 J p a 2 V z I C g y K S 9 B d X R v U m V t b 3 Z l Z E N v b H V t b n M x L n t C S U x M S U 5 H X 1 R Z U E U s M j B 9 J n F 1 b 3 Q 7 L C Z x d W 9 0 O 1 N l Y 3 R p b 2 4 x L 2 N 1 c 3 R v b W V y X 2 J p a 2 V z I C g y K S 9 B d X R v U m V t b 3 Z l Z E N v b H V t b n M x L n t M R U F T S U 5 H X 1 B S S U N F L D I x f S Z x d W 9 0 O y w m c X V v d D t T Z W N 0 a W 9 u M S 9 j d X N 0 b 2 1 l c l 9 i a W t l c y A o M i k v Q X V 0 b 1 J l b W 9 2 Z W R D b 2 x 1 b W 5 z M S 5 7 U 1 R B V F V T L D I y f S Z x d W 9 0 O y w m c X V v d D t T Z W N 0 a W 9 u M S 9 j d X N 0 b 2 1 l c l 9 i a W t l c y A o M i k v Q X V 0 b 1 J l b W 9 2 Z W R D b 2 x 1 b W 5 z M S 5 7 S U 5 T V V J B T k N F L D I z f S Z x d W 9 0 O y w m c X V v d D t T Z W N 0 a W 9 u M S 9 j d X N 0 b 2 1 l c l 9 i a W t l c y A o M i k v Q X V 0 b 1 J l b W 9 2 Z W R D b 2 x 1 b W 5 z M S 5 7 S U 5 T V V J B T k N F X 0 l O R E l W S U R V Q U w s M j R 9 J n F 1 b 3 Q 7 L C Z x d W 9 0 O 1 N l Y 3 R p b 2 4 x L 2 N 1 c 3 R v b W V y X 2 J p a 2 V z I C g y K S 9 B d X R v U m V t b 3 Z l Z E N v b H V t b n M x L n t J T l N V U k F O Q 0 V f Q 0 l W S U x f U k V T U E 9 O U 0 l C S U x J V F k s M j V 9 J n F 1 b 3 Q 7 L C Z x d W 9 0 O 1 N l Y 3 R p b 2 4 x L 2 N 1 c 3 R v b W V y X 2 J p a 2 V z I C g y K S 9 B d X R v U m V t b 3 Z l Z E N v b H V t b n M x L n t J T l N V U k F O Q 0 V f Q 0 l W S U x f U k V T U E 9 O U 0 l C S U x J V F l f Q 0 9 O V F J B Q 1 Q s M j Z 9 J n F 1 b 3 Q 7 L C Z x d W 9 0 O 1 N l Y 3 R p b 2 4 x L 2 N 1 c 3 R v b W V y X 2 J p a 2 V z I C g y K S 9 B d X R v U m V t b 3 Z l Z E N v b H V t b n M x L n t C S U t F X 1 B S S U N F L D I 3 f S Z x d W 9 0 O y w m c X V v d D t T Z W N 0 a W 9 u M S 9 j d X N 0 b 2 1 l c l 9 i a W t l c y A o M i k v Q X V 0 b 1 J l b W 9 2 Z W R D b 2 x 1 b W 5 z M S 5 7 Q k l L R V 9 C V V l J T k d f R E F U R S w y O H 0 m c X V v d D s s J n F 1 b 3 Q 7 U 2 V j d G l v b j E v Y 3 V z d G 9 t Z X J f Y m l r Z X M g K D I p L 0 F 1 d G 9 S Z W 1 v d m V k Q 2 9 s d W 1 u c z E u e 0 J J T E x J T k d f R 1 J P V V A s M j l 9 J n F 1 b 3 Q 7 L C Z x d W 9 0 O 1 N l Y 3 R p b 2 4 x L 2 N 1 c 3 R v b W V y X 2 J p a 2 V z I C g y K S 9 B d X R v U m V t b 3 Z l Z E N v b H V t b n M x L n t T V E F B T k 4 s M z B 9 J n F 1 b 3 Q 7 L C Z x d W 9 0 O 1 N l Y 3 R p b 2 4 x L 2 N 1 c 3 R v b W V y X 2 J p a 2 V z I C g y K S 9 B d X R v U m V t b 3 Z l Z E N v b H V t b n M x L n t T T 0 x E X 1 B S S U N F L D M x f S Z x d W 9 0 O y w m c X V v d D t T Z W N 0 a W 9 u M S 9 j d X N 0 b 2 1 l c l 9 i a W t l c y A o M i k v Q X V 0 b 1 J l b W 9 2 Z W R D b 2 x 1 b W 5 z M S 5 7 R 1 B T X 0 l E L D M y f S Z x d W 9 0 O y w m c X V v d D t T Z W N 0 a W 9 u M S 9 j d X N 0 b 2 1 l c l 9 i a W t l c y A o M i k v Q X V 0 b 1 J l b W 9 2 Z W R D b 2 x 1 b W 5 z M S 5 7 T E 9 D Q U x J U 0 F U S U 9 O L D M z f S Z x d W 9 0 O y w m c X V v d D t T Z W N 0 a W 9 u M S 9 j d X N 0 b 2 1 l c l 9 i a W t l c y A o M i k v Q X V 0 b 1 J l b W 9 2 Z W R D b 2 x 1 b W 5 z M S 5 7 T 0 Z G R V J f S U Q s M z R 9 J n F 1 b 3 Q 7 L C Z x d W 9 0 O 1 N l Y 3 R p b 2 4 x L 2 N 1 c 3 R v b W V y X 2 J p a 2 V z I C g y K S 9 B d X R v U m V t b 3 Z l Z E N v b H V t b n M x L n t P U k R F U l 9 O V U 1 C R V I s M z V 9 J n F 1 b 3 Q 7 L C Z x d W 9 0 O 1 N l Y 3 R p b 2 4 x L 2 N 1 c 3 R v b W V y X 2 J p a 2 V z I C g y K S 9 B d X R v U m V t b 3 Z l Z E N v b H V t b n M x L n t F T U F J T C w z N n 0 m c X V v d D s s J n F 1 b 3 Q 7 U 2 V j d G l v b j E v Y 3 V z d G 9 t Z X J f Y m l r Z X M g K D I p L 0 F 1 d G 9 S Z W 1 v d m V k Q 2 9 s d W 1 u c z E u e 0 N P T U 1 F T l R f Q k l M T E l O R y w z N 3 0 m c X V v d D s s J n F 1 b 3 Q 7 U 2 V j d G l v b j E v Y 3 V z d G 9 t Z X J f Y m l r Z X M g K D I p L 0 F 1 d G 9 S Z W 1 v d m V k Q 2 9 s d W 1 u c z E u e 0 F E R F J F U 1 M s M z h 9 J n F 1 b 3 Q 7 L C Z x d W 9 0 O 1 N l Y 3 R p b 2 4 x L 2 N 1 c 3 R v b W V y X 2 J p a 2 V z I C g y K S 9 B d X R v U m V t b 3 Z l Z E N v b H V t b n M x L n t E S V N Q T E F Z X 0 d S T 1 V Q L D M 5 f S Z x d W 9 0 O y w m c X V v d D t T Z W N 0 a W 9 u M S 9 j d X N 0 b 2 1 l c l 9 i a W t l c y A o M i k v Q X V 0 b 1 J l b W 9 2 Z W R D b 2 x 1 b W 5 z M S 5 7 S U R f M S w 0 M H 0 m c X V v d D t d L C Z x d W 9 0 O 0 N v b H V t b k N v d W 5 0 J n F 1 b 3 Q 7 O j Q x L C Z x d W 9 0 O 0 t l e U N v b H V t b k 5 h b W V z J n F 1 b 3 Q 7 O l t d L C Z x d W 9 0 O 0 N v b H V t b k l k Z W 5 0 a X R p Z X M m c X V v d D s 6 W y Z x d W 9 0 O 1 N l Y 3 R p b 2 4 x L 2 N 1 c 3 R v b W V y X 2 J p a 2 V z I C g y K S 9 B d X R v U m V t b 3 Z l Z E N v b H V t b n M x L n t J R C w w f S Z x d W 9 0 O y w m c X V v d D t T Z W N 0 a W 9 u M S 9 j d X N 0 b 2 1 l c l 9 i a W t l c y A o M i k v Q X V 0 b 1 J l b W 9 2 Z W R D b 2 x 1 b W 5 z M S 5 7 V V N S X 0 1 B S i w x f S Z x d W 9 0 O y w m c X V v d D t T Z W N 0 a W 9 u M S 9 j d X N 0 b 2 1 l c l 9 i a W t l c y A o M i k v Q X V 0 b 1 J l b W 9 2 Z W R D b 2 x 1 b W 5 z M S 5 7 S E V V X 0 1 B S i w y f S Z x d W 9 0 O y w m c X V v d D t T Z W N 0 a W 9 u M S 9 j d X N 0 b 2 1 l c l 9 i a W t l c y A o M i k v Q X V 0 b 1 J l b W 9 2 Z W R D b 2 x 1 b W 5 z M S 5 7 R l J B T U V f T l V N Q k V S L D N 9 J n F 1 b 3 Q 7 L C Z x d W 9 0 O 1 N l Y 3 R p b 2 4 x L 2 N 1 c 3 R v b W V y X 2 J p a 2 V z I C g y K S 9 B d X R v U m V t b 3 Z l Z E N v b H V t b n M x L n t U W V B F L D R 9 J n F 1 b 3 Q 7 L C Z x d W 9 0 O 1 N l Y 3 R p b 2 4 x L 2 N 1 c 3 R v b W V y X 2 J p a 2 V z I C g y K S 9 B d X R v U m V t b 3 Z l Z E N v b H V t b n M x L n t T S V p F L D V 9 J n F 1 b 3 Q 7 L C Z x d W 9 0 O 1 N l Y 3 R p b 2 4 x L 2 N 1 c 3 R v b W V y X 2 J p a 2 V z I C g y K S 9 B d X R v U m V t b 3 Z l Z E N v b H V t b n M x L n t D T 0 x P U i w 2 f S Z x d W 9 0 O y w m c X V v d D t T Z W N 0 a W 9 u M S 9 j d X N 0 b 2 1 l c l 9 i a W t l c y A o M i k v Q X V 0 b 1 J l b W 9 2 Z W R D b 2 x 1 b W 5 z M S 5 7 Q 0 9 O V F J B Q 1 R f V F l Q R S w 3 f S Z x d W 9 0 O y w m c X V v d D t T Z W N 0 a W 9 u M S 9 j d X N 0 b 2 1 l c l 9 i a W t l c y A o M i k v Q X V 0 b 1 J l b W 9 2 Z W R D b 2 x 1 b W 5 z M S 5 7 Q 0 9 O V F J B Q 1 R f U 1 R B U l Q s O H 0 m c X V v d D s s J n F 1 b 3 Q 7 U 2 V j d G l v b j E v Y 3 V z d G 9 t Z X J f Y m l r Z X M g K D I p L 0 F 1 d G 9 S Z W 1 v d m V k Q 2 9 s d W 1 u c z E u e 0 N P T l R S Q U N U X 0 V O R C w 5 f S Z x d W 9 0 O y w m c X V v d D t T Z W N 0 a W 9 u M S 9 j d X N 0 b 2 1 l c l 9 i a W t l c y A o M i k v Q X V 0 b 1 J l b W 9 2 Z W R D b 2 x 1 b W 5 z M S 5 7 R V N U S U 1 B V E V E X 0 R F T E l W R V J Z X 0 R B V E U s M T B 9 J n F 1 b 3 Q 7 L C Z x d W 9 0 O 1 N l Y 3 R p b 2 4 x L 2 N 1 c 3 R v b W V y X 2 J p a 2 V z I C g y K S 9 B d X R v U m V t b 3 Z l Z E N v b H V t b n M x L n t E R U x J V k V S W V 9 E Q V R F L D E x f S Z x d W 9 0 O y w m c X V v d D t T Z W N 0 a W 9 u M S 9 j d X N 0 b 2 1 l c l 9 i a W t l c y A o M i k v Q X V 0 b 1 J l b W 9 2 Z W R D b 2 x 1 b W 5 z M S 5 7 U 0 V M T E l O R 1 9 E Q V R F L D E y f S Z x d W 9 0 O y w m c X V v d D t T Z W N 0 a W 9 u M S 9 j d X N 0 b 2 1 l c l 9 i a W t l c y A o M i k v Q X V 0 b 1 J l b W 9 2 Z W R D b 2 x 1 b W 5 z M S 5 7 Q 0 9 N U E F O W S w x M 3 0 m c X V v d D s s J n F 1 b 3 Q 7 U 2 V j d G l v b j E v Y 3 V z d G 9 t Z X J f Y m l r Z X M g K D I p L 0 F 1 d G 9 S Z W 1 v d m V k Q 2 9 s d W 1 u c z E u e 0 1 P R E V M L D E 0 f S Z x d W 9 0 O y w m c X V v d D t T Z W N 0 a W 9 u M S 9 j d X N 0 b 2 1 l c l 9 i a W t l c y A o M i k v Q X V 0 b 1 J l b W 9 2 Z W R D b 2 x 1 b W 5 z M S 5 7 R l J B T U V f U k V G R V J F T k N F L D E 1 f S Z x d W 9 0 O y w m c X V v d D t T Z W N 0 a W 9 u M S 9 j d X N 0 b 2 1 l c l 9 i a W t l c y A o M i k v Q X V 0 b 1 J l b W 9 2 Z W R D b 2 x 1 b W 5 z M S 5 7 Q k l L R V 9 L R V l f U k V G R V J F T k N F L D E 2 f S Z x d W 9 0 O y w m c X V v d D t T Z W N 0 a W 9 u M S 9 j d X N 0 b 2 1 l c l 9 i a W t l c y A o M i k v Q X V 0 b 1 J l b W 9 2 Z W R D b 2 x 1 b W 5 z M S 5 7 T E 9 D S 0 V S X 1 J F R k V S R U 5 D R S w x N 3 0 m c X V v d D s s J n F 1 b 3 Q 7 U 2 V j d G l v b j E v Y 3 V z d G 9 t Z X J f Y m l r Z X M g K D I p L 0 F 1 d G 9 S Z W 1 v d m V k Q 2 9 s d W 1 u c z E u e 1 B M Q V R F X 0 5 V T U J F U i w x O H 0 m c X V v d D s s J n F 1 b 3 Q 7 U 2 V j d G l v b j E v Y 3 V z d G 9 t Z X J f Y m l r Z X M g K D I p L 0 F 1 d G 9 S Z W 1 v d m V k Q 2 9 s d W 1 u c z E u e 0 F V V E 9 N Q V R J Q 1 9 C S U x M S U 5 H L D E 5 f S Z x d W 9 0 O y w m c X V v d D t T Z W N 0 a W 9 u M S 9 j d X N 0 b 2 1 l c l 9 i a W t l c y A o M i k v Q X V 0 b 1 J l b W 9 2 Z W R D b 2 x 1 b W 5 z M S 5 7 Q k l M T E l O R 1 9 U W V B F L D I w f S Z x d W 9 0 O y w m c X V v d D t T Z W N 0 a W 9 u M S 9 j d X N 0 b 2 1 l c l 9 i a W t l c y A o M i k v Q X V 0 b 1 J l b W 9 2 Z W R D b 2 x 1 b W 5 z M S 5 7 T E V B U 0 l O R 1 9 Q U k l D R S w y M X 0 m c X V v d D s s J n F 1 b 3 Q 7 U 2 V j d G l v b j E v Y 3 V z d G 9 t Z X J f Y m l r Z X M g K D I p L 0 F 1 d G 9 S Z W 1 v d m V k Q 2 9 s d W 1 u c z E u e 1 N U Q V R V U y w y M n 0 m c X V v d D s s J n F 1 b 3 Q 7 U 2 V j d G l v b j E v Y 3 V z d G 9 t Z X J f Y m l r Z X M g K D I p L 0 F 1 d G 9 S Z W 1 v d m V k Q 2 9 s d W 1 u c z E u e 0 l O U 1 V S Q U 5 D R S w y M 3 0 m c X V v d D s s J n F 1 b 3 Q 7 U 2 V j d G l v b j E v Y 3 V z d G 9 t Z X J f Y m l r Z X M g K D I p L 0 F 1 d G 9 S Z W 1 v d m V k Q 2 9 s d W 1 u c z E u e 0 l O U 1 V S Q U 5 D R V 9 J T k R J V k l E V U F M L D I 0 f S Z x d W 9 0 O y w m c X V v d D t T Z W N 0 a W 9 u M S 9 j d X N 0 b 2 1 l c l 9 i a W t l c y A o M i k v Q X V 0 b 1 J l b W 9 2 Z W R D b 2 x 1 b W 5 z M S 5 7 S U 5 T V V J B T k N F X 0 N J V k l M X 1 J F U 1 B P T l N J Q k l M S V R Z L D I 1 f S Z x d W 9 0 O y w m c X V v d D t T Z W N 0 a W 9 u M S 9 j d X N 0 b 2 1 l c l 9 i a W t l c y A o M i k v Q X V 0 b 1 J l b W 9 2 Z W R D b 2 x 1 b W 5 z M S 5 7 S U 5 T V V J B T k N F X 0 N J V k l M X 1 J F U 1 B P T l N J Q k l M S V R Z X 0 N P T l R S Q U N U L D I 2 f S Z x d W 9 0 O y w m c X V v d D t T Z W N 0 a W 9 u M S 9 j d X N 0 b 2 1 l c l 9 i a W t l c y A o M i k v Q X V 0 b 1 J l b W 9 2 Z W R D b 2 x 1 b W 5 z M S 5 7 Q k l L R V 9 Q U k l D R S w y N 3 0 m c X V v d D s s J n F 1 b 3 Q 7 U 2 V j d G l v b j E v Y 3 V z d G 9 t Z X J f Y m l r Z X M g K D I p L 0 F 1 d G 9 S Z W 1 v d m V k Q 2 9 s d W 1 u c z E u e 0 J J S 0 V f Q l V Z S U 5 H X 0 R B V E U s M j h 9 J n F 1 b 3 Q 7 L C Z x d W 9 0 O 1 N l Y 3 R p b 2 4 x L 2 N 1 c 3 R v b W V y X 2 J p a 2 V z I C g y K S 9 B d X R v U m V t b 3 Z l Z E N v b H V t b n M x L n t C S U x M S U 5 H X 0 d S T 1 V Q L D I 5 f S Z x d W 9 0 O y w m c X V v d D t T Z W N 0 a W 9 u M S 9 j d X N 0 b 2 1 l c l 9 i a W t l c y A o M i k v Q X V 0 b 1 J l b W 9 2 Z W R D b 2 x 1 b W 5 z M S 5 7 U 1 R B Q U 5 O L D M w f S Z x d W 9 0 O y w m c X V v d D t T Z W N 0 a W 9 u M S 9 j d X N 0 b 2 1 l c l 9 i a W t l c y A o M i k v Q X V 0 b 1 J l b W 9 2 Z W R D b 2 x 1 b W 5 z M S 5 7 U 0 9 M R F 9 Q U k l D R S w z M X 0 m c X V v d D s s J n F 1 b 3 Q 7 U 2 V j d G l v b j E v Y 3 V z d G 9 t Z X J f Y m l r Z X M g K D I p L 0 F 1 d G 9 S Z W 1 v d m V k Q 2 9 s d W 1 u c z E u e 0 d Q U 1 9 J R C w z M n 0 m c X V v d D s s J n F 1 b 3 Q 7 U 2 V j d G l v b j E v Y 3 V z d G 9 t Z X J f Y m l r Z X M g K D I p L 0 F 1 d G 9 S Z W 1 v d m V k Q 2 9 s d W 1 u c z E u e 0 x P Q 0 F M S V N B V E l P T i w z M 3 0 m c X V v d D s s J n F 1 b 3 Q 7 U 2 V j d G l v b j E v Y 3 V z d G 9 t Z X J f Y m l r Z X M g K D I p L 0 F 1 d G 9 S Z W 1 v d m V k Q 2 9 s d W 1 u c z E u e 0 9 G R k V S X 0 l E L D M 0 f S Z x d W 9 0 O y w m c X V v d D t T Z W N 0 a W 9 u M S 9 j d X N 0 b 2 1 l c l 9 i a W t l c y A o M i k v Q X V 0 b 1 J l b W 9 2 Z W R D b 2 x 1 b W 5 z M S 5 7 T 1 J E R V J f T l V N Q k V S L D M 1 f S Z x d W 9 0 O y w m c X V v d D t T Z W N 0 a W 9 u M S 9 j d X N 0 b 2 1 l c l 9 i a W t l c y A o M i k v Q X V 0 b 1 J l b W 9 2 Z W R D b 2 x 1 b W 5 z M S 5 7 R U 1 B S U w s M z Z 9 J n F 1 b 3 Q 7 L C Z x d W 9 0 O 1 N l Y 3 R p b 2 4 x L 2 N 1 c 3 R v b W V y X 2 J p a 2 V z I C g y K S 9 B d X R v U m V t b 3 Z l Z E N v b H V t b n M x L n t D T 0 1 N R U 5 U X 0 J J T E x J T k c s M z d 9 J n F 1 b 3 Q 7 L C Z x d W 9 0 O 1 N l Y 3 R p b 2 4 x L 2 N 1 c 3 R v b W V y X 2 J p a 2 V z I C g y K S 9 B d X R v U m V t b 3 Z l Z E N v b H V t b n M x L n t B R E R S R V N T L D M 4 f S Z x d W 9 0 O y w m c X V v d D t T Z W N 0 a W 9 u M S 9 j d X N 0 b 2 1 l c l 9 i a W t l c y A o M i k v Q X V 0 b 1 J l b W 9 2 Z W R D b 2 x 1 b W 5 z M S 5 7 R E l T U E x B W V 9 H U k 9 V U C w z O X 0 m c X V v d D s s J n F 1 b 3 Q 7 U 2 V j d G l v b j E v Y 3 V z d G 9 t Z X J f Y m l r Z X M g K D I p L 0 F 1 d G 9 S Z W 1 v d m V k Q 2 9 s d W 1 u c z E u e 0 l E X z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d X N 0 b 2 1 l c l 9 i a W t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i a W t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d X N 0 b 2 1 l c l 9 i a W t l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1 c 3 R v b W V y X 2 J p a 2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V z d G 9 t Z X J f Y m l r Z X N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k 5 I i A v P j x F b n R y e S B U e X B l P S J G a W x s R X J y b 3 J D b 2 R l I i B W Y W x 1 Z T 0 i c 1 V u a 2 5 v d 2 4 i I C 8 + P E V u d H J 5 I F R 5 c G U 9 I k Z p b G x F c n J v c k N v d W 5 0 I i B W Y W x 1 Z T 0 i b D E x I i A v P j x F b n R y e S B U e X B l P S J G a W x s T G F z d F V w Z G F 0 Z W Q i I F Z h b H V l P S J k M j A y M i 0 w M i 0 x N V Q w N z o y N z o z N S 4 3 N T E 3 N D Y 5 W i I g L z 4 8 R W 5 0 c n k g V H l w Z T 0 i R m l s b E N v b H V t b l R 5 c G V z I i B W Y W x 1 Z T 0 i c 0 F 3 W U h C Z 0 1 H Q m d Z R 0 J n W U d C Z 1 l H Q m d Z R 0 J n W U d C Z 1 l H Q X d N R 0 J R W U R C Z 1 V H Q m d Z R 0 J n W U d C Z 0 0 9 I i A v P j x F b n R y e S B U e X B l P S J G a W x s Q 2 9 s d W 1 u T m F t Z X M i I F Z h b H V l P S J z W y Z x d W 9 0 O 0 l E J n F 1 b 3 Q 7 L C Z x d W 9 0 O 1 V T U l 9 N Q U o m c X V v d D s s J n F 1 b 3 Q 7 S E V V X 0 1 B S i Z x d W 9 0 O y w m c X V v d D t G U k F N R V 9 O V U 1 C R V I m c X V v d D s s J n F 1 b 3 Q 7 V F l Q R S Z x d W 9 0 O y w m c X V v d D t T S V p F J n F 1 b 3 Q 7 L C Z x d W 9 0 O 0 N P T E 9 S J n F 1 b 3 Q 7 L C Z x d W 9 0 O 0 N P T l R S Q U N U X 1 R Z U E U m c X V v d D s s J n F 1 b 3 Q 7 Q 0 9 O V F J B Q 1 R f U 1 R B U l Q m c X V v d D s s J n F 1 b 3 Q 7 Q 0 9 O V F J B Q 1 R f R U 5 E J n F 1 b 3 Q 7 L C Z x d W 9 0 O 0 V T V E l N Q V R F R F 9 E R U x J V k V S W V 9 E Q V R F J n F 1 b 3 Q 7 L C Z x d W 9 0 O 0 R F T E l W R V J Z X 0 R B V E U m c X V v d D s s J n F 1 b 3 Q 7 U 0 V M T E l O R 1 9 E Q V R F J n F 1 b 3 Q 7 L C Z x d W 9 0 O 0 N P T V B B T l k m c X V v d D s s J n F 1 b 3 Q 7 T U 9 E R U w m c X V v d D s s J n F 1 b 3 Q 7 R l J B T U V f U k V G R V J F T k N F J n F 1 b 3 Q 7 L C Z x d W 9 0 O 0 J J S 0 V f S 0 V Z X 1 J F R k V S R U 5 D R S Z x d W 9 0 O y w m c X V v d D t M T 0 N L R V J f U k V G R V J F T k N F J n F 1 b 3 Q 7 L C Z x d W 9 0 O 1 B M Q V R F X 0 5 V T U J F U i Z x d W 9 0 O y w m c X V v d D t B V V R P T U F U S U N f Q k l M T E l O R y Z x d W 9 0 O y w m c X V v d D t C S U x M S U 5 H X 1 R Z U E U m c X V v d D s s J n F 1 b 3 Q 7 T E V B U 0 l O R 1 9 Q U k l D R S Z x d W 9 0 O y w m c X V v d D t T V E F U V V M m c X V v d D s s J n F 1 b 3 Q 7 S U 5 T V V J B T k N F J n F 1 b 3 Q 7 L C Z x d W 9 0 O 0 l O U 1 V S Q U 5 D R V 9 J T k R J V k l E V U F M J n F 1 b 3 Q 7 L C Z x d W 9 0 O 0 l O U 1 V S Q U 5 D R V 9 D S V Z J T F 9 S R V N Q T 0 5 T S U J J T E l U W S Z x d W 9 0 O y w m c X V v d D t J T l N V U k F O Q 0 V f Q 0 l W S U x f U k V T U E 9 O U 0 l C S U x J V F l f Q 0 9 O V F J B Q 1 Q m c X V v d D s s J n F 1 b 3 Q 7 Q k l L R V 9 Q U k l D R S Z x d W 9 0 O y w m c X V v d D t C S U t F X 0 J V W U l O R 1 9 E Q V R F J n F 1 b 3 Q 7 L C Z x d W 9 0 O 0 J J T E x J T k d f R 1 J P V V A m c X V v d D s s J n F 1 b 3 Q 7 U 1 R B Q U 5 O J n F 1 b 3 Q 7 L C Z x d W 9 0 O 1 N P T E R f U F J J Q 0 U m c X V v d D s s J n F 1 b 3 Q 7 R 1 B T X 0 l E J n F 1 b 3 Q 7 L C Z x d W 9 0 O 0 x P Q 0 F M S V N B V E l P T i Z x d W 9 0 O y w m c X V v d D t P R k Z F U l 9 J R C Z x d W 9 0 O y w m c X V v d D t P U k R F U l 9 O V U 1 C R V I m c X V v d D s s J n F 1 b 3 Q 7 R U 1 B S U w m c X V v d D s s J n F 1 b 3 Q 7 Q 0 9 N T U V O V F 9 C S U x M S U 5 H J n F 1 b 3 Q 7 L C Z x d W 9 0 O 0 F E R F J F U 1 M m c X V v d D s s J n F 1 b 3 Q 7 R E l T U E x B W V 9 H U k 9 V U C Z x d W 9 0 O y w m c X V v d D t J R F 8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X 2 J p a 2 V z I C g z K S 9 B d X R v U m V t b 3 Z l Z E N v b H V t b n M x L n t J R C w w f S Z x d W 9 0 O y w m c X V v d D t T Z W N 0 a W 9 u M S 9 j d X N 0 b 2 1 l c l 9 i a W t l c y A o M y k v Q X V 0 b 1 J l b W 9 2 Z W R D b 2 x 1 b W 5 z M S 5 7 V V N S X 0 1 B S i w x f S Z x d W 9 0 O y w m c X V v d D t T Z W N 0 a W 9 u M S 9 j d X N 0 b 2 1 l c l 9 i a W t l c y A o M y k v Q X V 0 b 1 J l b W 9 2 Z W R D b 2 x 1 b W 5 z M S 5 7 S E V V X 0 1 B S i w y f S Z x d W 9 0 O y w m c X V v d D t T Z W N 0 a W 9 u M S 9 j d X N 0 b 2 1 l c l 9 i a W t l c y A o M y k v Q X V 0 b 1 J l b W 9 2 Z W R D b 2 x 1 b W 5 z M S 5 7 R l J B T U V f T l V N Q k V S L D N 9 J n F 1 b 3 Q 7 L C Z x d W 9 0 O 1 N l Y 3 R p b 2 4 x L 2 N 1 c 3 R v b W V y X 2 J p a 2 V z I C g z K S 9 B d X R v U m V t b 3 Z l Z E N v b H V t b n M x L n t U W V B F L D R 9 J n F 1 b 3 Q 7 L C Z x d W 9 0 O 1 N l Y 3 R p b 2 4 x L 2 N 1 c 3 R v b W V y X 2 J p a 2 V z I C g z K S 9 B d X R v U m V t b 3 Z l Z E N v b H V t b n M x L n t T S V p F L D V 9 J n F 1 b 3 Q 7 L C Z x d W 9 0 O 1 N l Y 3 R p b 2 4 x L 2 N 1 c 3 R v b W V y X 2 J p a 2 V z I C g z K S 9 B d X R v U m V t b 3 Z l Z E N v b H V t b n M x L n t D T 0 x P U i w 2 f S Z x d W 9 0 O y w m c X V v d D t T Z W N 0 a W 9 u M S 9 j d X N 0 b 2 1 l c l 9 i a W t l c y A o M y k v Q X V 0 b 1 J l b W 9 2 Z W R D b 2 x 1 b W 5 z M S 5 7 Q 0 9 O V F J B Q 1 R f V F l Q R S w 3 f S Z x d W 9 0 O y w m c X V v d D t T Z W N 0 a W 9 u M S 9 j d X N 0 b 2 1 l c l 9 i a W t l c y A o M y k v Q X V 0 b 1 J l b W 9 2 Z W R D b 2 x 1 b W 5 z M S 5 7 Q 0 9 O V F J B Q 1 R f U 1 R B U l Q s O H 0 m c X V v d D s s J n F 1 b 3 Q 7 U 2 V j d G l v b j E v Y 3 V z d G 9 t Z X J f Y m l r Z X M g K D M p L 0 F 1 d G 9 S Z W 1 v d m V k Q 2 9 s d W 1 u c z E u e 0 N P T l R S Q U N U X 0 V O R C w 5 f S Z x d W 9 0 O y w m c X V v d D t T Z W N 0 a W 9 u M S 9 j d X N 0 b 2 1 l c l 9 i a W t l c y A o M y k v Q X V 0 b 1 J l b W 9 2 Z W R D b 2 x 1 b W 5 z M S 5 7 R V N U S U 1 B V E V E X 0 R F T E l W R V J Z X 0 R B V E U s M T B 9 J n F 1 b 3 Q 7 L C Z x d W 9 0 O 1 N l Y 3 R p b 2 4 x L 2 N 1 c 3 R v b W V y X 2 J p a 2 V z I C g z K S 9 B d X R v U m V t b 3 Z l Z E N v b H V t b n M x L n t E R U x J V k V S W V 9 E Q V R F L D E x f S Z x d W 9 0 O y w m c X V v d D t T Z W N 0 a W 9 u M S 9 j d X N 0 b 2 1 l c l 9 i a W t l c y A o M y k v Q X V 0 b 1 J l b W 9 2 Z W R D b 2 x 1 b W 5 z M S 5 7 U 0 V M T E l O R 1 9 E Q V R F L D E y f S Z x d W 9 0 O y w m c X V v d D t T Z W N 0 a W 9 u M S 9 j d X N 0 b 2 1 l c l 9 i a W t l c y A o M y k v Q X V 0 b 1 J l b W 9 2 Z W R D b 2 x 1 b W 5 z M S 5 7 Q 0 9 N U E F O W S w x M 3 0 m c X V v d D s s J n F 1 b 3 Q 7 U 2 V j d G l v b j E v Y 3 V z d G 9 t Z X J f Y m l r Z X M g K D M p L 0 F 1 d G 9 S Z W 1 v d m V k Q 2 9 s d W 1 u c z E u e 0 1 P R E V M L D E 0 f S Z x d W 9 0 O y w m c X V v d D t T Z W N 0 a W 9 u M S 9 j d X N 0 b 2 1 l c l 9 i a W t l c y A o M y k v Q X V 0 b 1 J l b W 9 2 Z W R D b 2 x 1 b W 5 z M S 5 7 R l J B T U V f U k V G R V J F T k N F L D E 1 f S Z x d W 9 0 O y w m c X V v d D t T Z W N 0 a W 9 u M S 9 j d X N 0 b 2 1 l c l 9 i a W t l c y A o M y k v Q X V 0 b 1 J l b W 9 2 Z W R D b 2 x 1 b W 5 z M S 5 7 Q k l L R V 9 L R V l f U k V G R V J F T k N F L D E 2 f S Z x d W 9 0 O y w m c X V v d D t T Z W N 0 a W 9 u M S 9 j d X N 0 b 2 1 l c l 9 i a W t l c y A o M y k v Q X V 0 b 1 J l b W 9 2 Z W R D b 2 x 1 b W 5 z M S 5 7 T E 9 D S 0 V S X 1 J F R k V S R U 5 D R S w x N 3 0 m c X V v d D s s J n F 1 b 3 Q 7 U 2 V j d G l v b j E v Y 3 V z d G 9 t Z X J f Y m l r Z X M g K D M p L 0 F 1 d G 9 S Z W 1 v d m V k Q 2 9 s d W 1 u c z E u e 1 B M Q V R F X 0 5 V T U J F U i w x O H 0 m c X V v d D s s J n F 1 b 3 Q 7 U 2 V j d G l v b j E v Y 3 V z d G 9 t Z X J f Y m l r Z X M g K D M p L 0 F 1 d G 9 S Z W 1 v d m V k Q 2 9 s d W 1 u c z E u e 0 F V V E 9 N Q V R J Q 1 9 C S U x M S U 5 H L D E 5 f S Z x d W 9 0 O y w m c X V v d D t T Z W N 0 a W 9 u M S 9 j d X N 0 b 2 1 l c l 9 i a W t l c y A o M y k v Q X V 0 b 1 J l b W 9 2 Z W R D b 2 x 1 b W 5 z M S 5 7 Q k l M T E l O R 1 9 U W V B F L D I w f S Z x d W 9 0 O y w m c X V v d D t T Z W N 0 a W 9 u M S 9 j d X N 0 b 2 1 l c l 9 i a W t l c y A o M y k v Q X V 0 b 1 J l b W 9 2 Z W R D b 2 x 1 b W 5 z M S 5 7 T E V B U 0 l O R 1 9 Q U k l D R S w y M X 0 m c X V v d D s s J n F 1 b 3 Q 7 U 2 V j d G l v b j E v Y 3 V z d G 9 t Z X J f Y m l r Z X M g K D M p L 0 F 1 d G 9 S Z W 1 v d m V k Q 2 9 s d W 1 u c z E u e 1 N U Q V R V U y w y M n 0 m c X V v d D s s J n F 1 b 3 Q 7 U 2 V j d G l v b j E v Y 3 V z d G 9 t Z X J f Y m l r Z X M g K D M p L 0 F 1 d G 9 S Z W 1 v d m V k Q 2 9 s d W 1 u c z E u e 0 l O U 1 V S Q U 5 D R S w y M 3 0 m c X V v d D s s J n F 1 b 3 Q 7 U 2 V j d G l v b j E v Y 3 V z d G 9 t Z X J f Y m l r Z X M g K D M p L 0 F 1 d G 9 S Z W 1 v d m V k Q 2 9 s d W 1 u c z E u e 0 l O U 1 V S Q U 5 D R V 9 J T k R J V k l E V U F M L D I 0 f S Z x d W 9 0 O y w m c X V v d D t T Z W N 0 a W 9 u M S 9 j d X N 0 b 2 1 l c l 9 i a W t l c y A o M y k v Q X V 0 b 1 J l b W 9 2 Z W R D b 2 x 1 b W 5 z M S 5 7 S U 5 T V V J B T k N F X 0 N J V k l M X 1 J F U 1 B P T l N J Q k l M S V R Z L D I 1 f S Z x d W 9 0 O y w m c X V v d D t T Z W N 0 a W 9 u M S 9 j d X N 0 b 2 1 l c l 9 i a W t l c y A o M y k v Q X V 0 b 1 J l b W 9 2 Z W R D b 2 x 1 b W 5 z M S 5 7 S U 5 T V V J B T k N F X 0 N J V k l M X 1 J F U 1 B P T l N J Q k l M S V R Z X 0 N P T l R S Q U N U L D I 2 f S Z x d W 9 0 O y w m c X V v d D t T Z W N 0 a W 9 u M S 9 j d X N 0 b 2 1 l c l 9 i a W t l c y A o M y k v Q X V 0 b 1 J l b W 9 2 Z W R D b 2 x 1 b W 5 z M S 5 7 Q k l L R V 9 Q U k l D R S w y N 3 0 m c X V v d D s s J n F 1 b 3 Q 7 U 2 V j d G l v b j E v Y 3 V z d G 9 t Z X J f Y m l r Z X M g K D M p L 0 F 1 d G 9 S Z W 1 v d m V k Q 2 9 s d W 1 u c z E u e 0 J J S 0 V f Q l V Z S U 5 H X 0 R B V E U s M j h 9 J n F 1 b 3 Q 7 L C Z x d W 9 0 O 1 N l Y 3 R p b 2 4 x L 2 N 1 c 3 R v b W V y X 2 J p a 2 V z I C g z K S 9 B d X R v U m V t b 3 Z l Z E N v b H V t b n M x L n t C S U x M S U 5 H X 0 d S T 1 V Q L D I 5 f S Z x d W 9 0 O y w m c X V v d D t T Z W N 0 a W 9 u M S 9 j d X N 0 b 2 1 l c l 9 i a W t l c y A o M y k v Q X V 0 b 1 J l b W 9 2 Z W R D b 2 x 1 b W 5 z M S 5 7 U 1 R B Q U 5 O L D M w f S Z x d W 9 0 O y w m c X V v d D t T Z W N 0 a W 9 u M S 9 j d X N 0 b 2 1 l c l 9 i a W t l c y A o M y k v Q X V 0 b 1 J l b W 9 2 Z W R D b 2 x 1 b W 5 z M S 5 7 U 0 9 M R F 9 Q U k l D R S w z M X 0 m c X V v d D s s J n F 1 b 3 Q 7 U 2 V j d G l v b j E v Y 3 V z d G 9 t Z X J f Y m l r Z X M g K D M p L 0 F 1 d G 9 S Z W 1 v d m V k Q 2 9 s d W 1 u c z E u e 0 d Q U 1 9 J R C w z M n 0 m c X V v d D s s J n F 1 b 3 Q 7 U 2 V j d G l v b j E v Y 3 V z d G 9 t Z X J f Y m l r Z X M g K D M p L 0 F 1 d G 9 S Z W 1 v d m V k Q 2 9 s d W 1 u c z E u e 0 x P Q 0 F M S V N B V E l P T i w z M 3 0 m c X V v d D s s J n F 1 b 3 Q 7 U 2 V j d G l v b j E v Y 3 V z d G 9 t Z X J f Y m l r Z X M g K D M p L 0 F 1 d G 9 S Z W 1 v d m V k Q 2 9 s d W 1 u c z E u e 0 9 G R k V S X 0 l E L D M 0 f S Z x d W 9 0 O y w m c X V v d D t T Z W N 0 a W 9 u M S 9 j d X N 0 b 2 1 l c l 9 i a W t l c y A o M y k v Q X V 0 b 1 J l b W 9 2 Z W R D b 2 x 1 b W 5 z M S 5 7 T 1 J E R V J f T l V N Q k V S L D M 1 f S Z x d W 9 0 O y w m c X V v d D t T Z W N 0 a W 9 u M S 9 j d X N 0 b 2 1 l c l 9 i a W t l c y A o M y k v Q X V 0 b 1 J l b W 9 2 Z W R D b 2 x 1 b W 5 z M S 5 7 R U 1 B S U w s M z Z 9 J n F 1 b 3 Q 7 L C Z x d W 9 0 O 1 N l Y 3 R p b 2 4 x L 2 N 1 c 3 R v b W V y X 2 J p a 2 V z I C g z K S 9 B d X R v U m V t b 3 Z l Z E N v b H V t b n M x L n t D T 0 1 N R U 5 U X 0 J J T E x J T k c s M z d 9 J n F 1 b 3 Q 7 L C Z x d W 9 0 O 1 N l Y 3 R p b 2 4 x L 2 N 1 c 3 R v b W V y X 2 J p a 2 V z I C g z K S 9 B d X R v U m V t b 3 Z l Z E N v b H V t b n M x L n t B R E R S R V N T L D M 4 f S Z x d W 9 0 O y w m c X V v d D t T Z W N 0 a W 9 u M S 9 j d X N 0 b 2 1 l c l 9 i a W t l c y A o M y k v Q X V 0 b 1 J l b W 9 2 Z W R D b 2 x 1 b W 5 z M S 5 7 R E l T U E x B W V 9 H U k 9 V U C w z O X 0 m c X V v d D s s J n F 1 b 3 Q 7 U 2 V j d G l v b j E v Y 3 V z d G 9 t Z X J f Y m l r Z X M g K D M p L 0 F 1 d G 9 S Z W 1 v d m V k Q 2 9 s d W 1 u c z E u e 0 l E X z E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j d X N 0 b 2 1 l c l 9 i a W t l c y A o M y k v Q X V 0 b 1 J l b W 9 2 Z W R D b 2 x 1 b W 5 z M S 5 7 S U Q s M H 0 m c X V v d D s s J n F 1 b 3 Q 7 U 2 V j d G l v b j E v Y 3 V z d G 9 t Z X J f Y m l r Z X M g K D M p L 0 F 1 d G 9 S Z W 1 v d m V k Q 2 9 s d W 1 u c z E u e 1 V T U l 9 N Q U o s M X 0 m c X V v d D s s J n F 1 b 3 Q 7 U 2 V j d G l v b j E v Y 3 V z d G 9 t Z X J f Y m l r Z X M g K D M p L 0 F 1 d G 9 S Z W 1 v d m V k Q 2 9 s d W 1 u c z E u e 0 h F V V 9 N Q U o s M n 0 m c X V v d D s s J n F 1 b 3 Q 7 U 2 V j d G l v b j E v Y 3 V z d G 9 t Z X J f Y m l r Z X M g K D M p L 0 F 1 d G 9 S Z W 1 v d m V k Q 2 9 s d W 1 u c z E u e 0 Z S Q U 1 F X 0 5 V T U J F U i w z f S Z x d W 9 0 O y w m c X V v d D t T Z W N 0 a W 9 u M S 9 j d X N 0 b 2 1 l c l 9 i a W t l c y A o M y k v Q X V 0 b 1 J l b W 9 2 Z W R D b 2 x 1 b W 5 z M S 5 7 V F l Q R S w 0 f S Z x d W 9 0 O y w m c X V v d D t T Z W N 0 a W 9 u M S 9 j d X N 0 b 2 1 l c l 9 i a W t l c y A o M y k v Q X V 0 b 1 J l b W 9 2 Z W R D b 2 x 1 b W 5 z M S 5 7 U 0 l a R S w 1 f S Z x d W 9 0 O y w m c X V v d D t T Z W N 0 a W 9 u M S 9 j d X N 0 b 2 1 l c l 9 i a W t l c y A o M y k v Q X V 0 b 1 J l b W 9 2 Z W R D b 2 x 1 b W 5 z M S 5 7 Q 0 9 M T 1 I s N n 0 m c X V v d D s s J n F 1 b 3 Q 7 U 2 V j d G l v b j E v Y 3 V z d G 9 t Z X J f Y m l r Z X M g K D M p L 0 F 1 d G 9 S Z W 1 v d m V k Q 2 9 s d W 1 u c z E u e 0 N P T l R S Q U N U X 1 R Z U E U s N 3 0 m c X V v d D s s J n F 1 b 3 Q 7 U 2 V j d G l v b j E v Y 3 V z d G 9 t Z X J f Y m l r Z X M g K D M p L 0 F 1 d G 9 S Z W 1 v d m V k Q 2 9 s d W 1 u c z E u e 0 N P T l R S Q U N U X 1 N U Q V J U L D h 9 J n F 1 b 3 Q 7 L C Z x d W 9 0 O 1 N l Y 3 R p b 2 4 x L 2 N 1 c 3 R v b W V y X 2 J p a 2 V z I C g z K S 9 B d X R v U m V t b 3 Z l Z E N v b H V t b n M x L n t D T 0 5 U U k F D V F 9 F T k Q s O X 0 m c X V v d D s s J n F 1 b 3 Q 7 U 2 V j d G l v b j E v Y 3 V z d G 9 t Z X J f Y m l r Z X M g K D M p L 0 F 1 d G 9 S Z W 1 v d m V k Q 2 9 s d W 1 u c z E u e 0 V T V E l N Q V R F R F 9 E R U x J V k V S W V 9 E Q V R F L D E w f S Z x d W 9 0 O y w m c X V v d D t T Z W N 0 a W 9 u M S 9 j d X N 0 b 2 1 l c l 9 i a W t l c y A o M y k v Q X V 0 b 1 J l b W 9 2 Z W R D b 2 x 1 b W 5 z M S 5 7 R E V M S V Z F U l l f R E F U R S w x M X 0 m c X V v d D s s J n F 1 b 3 Q 7 U 2 V j d G l v b j E v Y 3 V z d G 9 t Z X J f Y m l r Z X M g K D M p L 0 F 1 d G 9 S Z W 1 v d m V k Q 2 9 s d W 1 u c z E u e 1 N F T E x J T k d f R E F U R S w x M n 0 m c X V v d D s s J n F 1 b 3 Q 7 U 2 V j d G l v b j E v Y 3 V z d G 9 t Z X J f Y m l r Z X M g K D M p L 0 F 1 d G 9 S Z W 1 v d m V k Q 2 9 s d W 1 u c z E u e 0 N P T V B B T l k s M T N 9 J n F 1 b 3 Q 7 L C Z x d W 9 0 O 1 N l Y 3 R p b 2 4 x L 2 N 1 c 3 R v b W V y X 2 J p a 2 V z I C g z K S 9 B d X R v U m V t b 3 Z l Z E N v b H V t b n M x L n t N T 0 R F T C w x N H 0 m c X V v d D s s J n F 1 b 3 Q 7 U 2 V j d G l v b j E v Y 3 V z d G 9 t Z X J f Y m l r Z X M g K D M p L 0 F 1 d G 9 S Z W 1 v d m V k Q 2 9 s d W 1 u c z E u e 0 Z S Q U 1 F X 1 J F R k V S R U 5 D R S w x N X 0 m c X V v d D s s J n F 1 b 3 Q 7 U 2 V j d G l v b j E v Y 3 V z d G 9 t Z X J f Y m l r Z X M g K D M p L 0 F 1 d G 9 S Z W 1 v d m V k Q 2 9 s d W 1 u c z E u e 0 J J S 0 V f S 0 V Z X 1 J F R k V S R U 5 D R S w x N n 0 m c X V v d D s s J n F 1 b 3 Q 7 U 2 V j d G l v b j E v Y 3 V z d G 9 t Z X J f Y m l r Z X M g K D M p L 0 F 1 d G 9 S Z W 1 v d m V k Q 2 9 s d W 1 u c z E u e 0 x P Q 0 t F U l 9 S R U Z F U k V O Q 0 U s M T d 9 J n F 1 b 3 Q 7 L C Z x d W 9 0 O 1 N l Y 3 R p b 2 4 x L 2 N 1 c 3 R v b W V y X 2 J p a 2 V z I C g z K S 9 B d X R v U m V t b 3 Z l Z E N v b H V t b n M x L n t Q T E F U R V 9 O V U 1 C R V I s M T h 9 J n F 1 b 3 Q 7 L C Z x d W 9 0 O 1 N l Y 3 R p b 2 4 x L 2 N 1 c 3 R v b W V y X 2 J p a 2 V z I C g z K S 9 B d X R v U m V t b 3 Z l Z E N v b H V t b n M x L n t B V V R P T U F U S U N f Q k l M T E l O R y w x O X 0 m c X V v d D s s J n F 1 b 3 Q 7 U 2 V j d G l v b j E v Y 3 V z d G 9 t Z X J f Y m l r Z X M g K D M p L 0 F 1 d G 9 S Z W 1 v d m V k Q 2 9 s d W 1 u c z E u e 0 J J T E x J T k d f V F l Q R S w y M H 0 m c X V v d D s s J n F 1 b 3 Q 7 U 2 V j d G l v b j E v Y 3 V z d G 9 t Z X J f Y m l r Z X M g K D M p L 0 F 1 d G 9 S Z W 1 v d m V k Q 2 9 s d W 1 u c z E u e 0 x F Q V N J T k d f U F J J Q 0 U s M j F 9 J n F 1 b 3 Q 7 L C Z x d W 9 0 O 1 N l Y 3 R p b 2 4 x L 2 N 1 c 3 R v b W V y X 2 J p a 2 V z I C g z K S 9 B d X R v U m V t b 3 Z l Z E N v b H V t b n M x L n t T V E F U V V M s M j J 9 J n F 1 b 3 Q 7 L C Z x d W 9 0 O 1 N l Y 3 R p b 2 4 x L 2 N 1 c 3 R v b W V y X 2 J p a 2 V z I C g z K S 9 B d X R v U m V t b 3 Z l Z E N v b H V t b n M x L n t J T l N V U k F O Q 0 U s M j N 9 J n F 1 b 3 Q 7 L C Z x d W 9 0 O 1 N l Y 3 R p b 2 4 x L 2 N 1 c 3 R v b W V y X 2 J p a 2 V z I C g z K S 9 B d X R v U m V t b 3 Z l Z E N v b H V t b n M x L n t J T l N V U k F O Q 0 V f S U 5 E S V Z J R F V B T C w y N H 0 m c X V v d D s s J n F 1 b 3 Q 7 U 2 V j d G l v b j E v Y 3 V z d G 9 t Z X J f Y m l r Z X M g K D M p L 0 F 1 d G 9 S Z W 1 v d m V k Q 2 9 s d W 1 u c z E u e 0 l O U 1 V S Q U 5 D R V 9 D S V Z J T F 9 S R V N Q T 0 5 T S U J J T E l U W S w y N X 0 m c X V v d D s s J n F 1 b 3 Q 7 U 2 V j d G l v b j E v Y 3 V z d G 9 t Z X J f Y m l r Z X M g K D M p L 0 F 1 d G 9 S Z W 1 v d m V k Q 2 9 s d W 1 u c z E u e 0 l O U 1 V S Q U 5 D R V 9 D S V Z J T F 9 S R V N Q T 0 5 T S U J J T E l U W V 9 D T 0 5 U U k F D V C w y N n 0 m c X V v d D s s J n F 1 b 3 Q 7 U 2 V j d G l v b j E v Y 3 V z d G 9 t Z X J f Y m l r Z X M g K D M p L 0 F 1 d G 9 S Z W 1 v d m V k Q 2 9 s d W 1 u c z E u e 0 J J S 0 V f U F J J Q 0 U s M j d 9 J n F 1 b 3 Q 7 L C Z x d W 9 0 O 1 N l Y 3 R p b 2 4 x L 2 N 1 c 3 R v b W V y X 2 J p a 2 V z I C g z K S 9 B d X R v U m V t b 3 Z l Z E N v b H V t b n M x L n t C S U t F X 0 J V W U l O R 1 9 E Q V R F L D I 4 f S Z x d W 9 0 O y w m c X V v d D t T Z W N 0 a W 9 u M S 9 j d X N 0 b 2 1 l c l 9 i a W t l c y A o M y k v Q X V 0 b 1 J l b W 9 2 Z W R D b 2 x 1 b W 5 z M S 5 7 Q k l M T E l O R 1 9 H U k 9 V U C w y O X 0 m c X V v d D s s J n F 1 b 3 Q 7 U 2 V j d G l v b j E v Y 3 V z d G 9 t Z X J f Y m l r Z X M g K D M p L 0 F 1 d G 9 S Z W 1 v d m V k Q 2 9 s d W 1 u c z E u e 1 N U Q U F O T i w z M H 0 m c X V v d D s s J n F 1 b 3 Q 7 U 2 V j d G l v b j E v Y 3 V z d G 9 t Z X J f Y m l r Z X M g K D M p L 0 F 1 d G 9 S Z W 1 v d m V k Q 2 9 s d W 1 u c z E u e 1 N P T E R f U F J J Q 0 U s M z F 9 J n F 1 b 3 Q 7 L C Z x d W 9 0 O 1 N l Y 3 R p b 2 4 x L 2 N 1 c 3 R v b W V y X 2 J p a 2 V z I C g z K S 9 B d X R v U m V t b 3 Z l Z E N v b H V t b n M x L n t H U F N f S U Q s M z J 9 J n F 1 b 3 Q 7 L C Z x d W 9 0 O 1 N l Y 3 R p b 2 4 x L 2 N 1 c 3 R v b W V y X 2 J p a 2 V z I C g z K S 9 B d X R v U m V t b 3 Z l Z E N v b H V t b n M x L n t M T 0 N B T E l T Q V R J T 0 4 s M z N 9 J n F 1 b 3 Q 7 L C Z x d W 9 0 O 1 N l Y 3 R p b 2 4 x L 2 N 1 c 3 R v b W V y X 2 J p a 2 V z I C g z K S 9 B d X R v U m V t b 3 Z l Z E N v b H V t b n M x L n t P R k Z F U l 9 J R C w z N H 0 m c X V v d D s s J n F 1 b 3 Q 7 U 2 V j d G l v b j E v Y 3 V z d G 9 t Z X J f Y m l r Z X M g K D M p L 0 F 1 d G 9 S Z W 1 v d m V k Q 2 9 s d W 1 u c z E u e 0 9 S R E V S X 0 5 V T U J F U i w z N X 0 m c X V v d D s s J n F 1 b 3 Q 7 U 2 V j d G l v b j E v Y 3 V z d G 9 t Z X J f Y m l r Z X M g K D M p L 0 F 1 d G 9 S Z W 1 v d m V k Q 2 9 s d W 1 u c z E u e 0 V N Q U l M L D M 2 f S Z x d W 9 0 O y w m c X V v d D t T Z W N 0 a W 9 u M S 9 j d X N 0 b 2 1 l c l 9 i a W t l c y A o M y k v Q X V 0 b 1 J l b W 9 2 Z W R D b 2 x 1 b W 5 z M S 5 7 Q 0 9 N T U V O V F 9 C S U x M S U 5 H L D M 3 f S Z x d W 9 0 O y w m c X V v d D t T Z W N 0 a W 9 u M S 9 j d X N 0 b 2 1 l c l 9 i a W t l c y A o M y k v Q X V 0 b 1 J l b W 9 2 Z W R D b 2 x 1 b W 5 z M S 5 7 Q U R E U k V T U y w z O H 0 m c X V v d D s s J n F 1 b 3 Q 7 U 2 V j d G l v b j E v Y 3 V z d G 9 t Z X J f Y m l r Z X M g K D M p L 0 F 1 d G 9 S Z W 1 v d m V k Q 2 9 s d W 1 u c z E u e 0 R J U 1 B M Q V l f R 1 J P V V A s M z l 9 J n F 1 b 3 Q 7 L C Z x d W 9 0 O 1 N l Y 3 R p b 2 4 x L 2 N 1 c 3 R v b W V y X 2 J p a 2 V z I C g z K S 9 B d X R v U m V t b 3 Z l Z E N v b H V t b n M x L n t J R F 8 x L D Q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V z d G 9 t Z X J f Y m l r Z X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Y m l r Z X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V z d G 9 t Z X J f Y m l r Z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K q d V 4 v M d E m C A Q L g e T t d r Q A A A A A C A A A A A A A Q Z g A A A A E A A C A A A A C K t a Y s A N 4 / P t d E 8 / b I 6 s M F h 4 b S + h V Y J h I I 0 6 Q 1 4 X 3 u P w A A A A A O g A A A A A I A A C A A A A C l K v e y f y Q 1 q 7 / k d n 8 a L l h v J 3 Y C 7 x V q B 6 + J u h z k Y m Y e t V A A A A D Y o B T q T i 8 k K L h 6 G 7 O k p R Y T e e v 4 M 1 g L M F u I E Y u a n t A s U o 1 8 X d x Q Z S K N M U s d h z F 0 J u G g 4 D n W Z N A n + h C 3 9 N i 6 + k s t 5 W 0 F T U L L 1 1 h u A 1 2 A w E Z W R U A A A A C B Y S r d o D x G P v f 3 l e S K 2 w E Y b b 8 z D b Q U r f V 7 7 b X F w t g C O x U 2 L w 7 b u G U p T d k G 5 X z L C 3 k + N O l 9 r 0 n z B 3 I e A P T M Z F G n < / D a t a M a s h u p > 
</file>

<file path=customXml/itemProps1.xml><?xml version="1.0" encoding="utf-8"?>
<ds:datastoreItem xmlns:ds="http://schemas.openxmlformats.org/officeDocument/2006/customXml" ds:itemID="{33270873-3738-4A63-A9A3-D6B9B59263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Requête SQL</vt:lpstr>
      <vt:lpstr>old_table</vt:lpstr>
      <vt:lpstr>New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Lust</dc:creator>
  <cp:lastModifiedBy>Antoine Lust</cp:lastModifiedBy>
  <dcterms:created xsi:type="dcterms:W3CDTF">2022-02-15T07:18:48Z</dcterms:created>
  <dcterms:modified xsi:type="dcterms:W3CDTF">2022-02-15T07:37:37Z</dcterms:modified>
</cp:coreProperties>
</file>