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8108188a7264f06/Desktop/CIS 308/"/>
    </mc:Choice>
  </mc:AlternateContent>
  <xr:revisionPtr revIDLastSave="0" documentId="8_{B3D6E972-27F6-4F4C-852B-1663316A79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Audit Data" sheetId="1" r:id="rId2"/>
  </sheets>
  <calcPr calcId="191029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D17" i="1"/>
  <c r="N17" i="1"/>
  <c r="M17" i="1"/>
  <c r="L17" i="1"/>
  <c r="K17" i="1"/>
  <c r="J17" i="1"/>
  <c r="I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17" i="1"/>
  <c r="F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<sst xmlns="http://schemas.openxmlformats.org/spreadsheetml/2006/main" count="49" uniqueCount="34">
  <si>
    <t>Start Date</t>
  </si>
  <si>
    <t>End Date</t>
  </si>
  <si>
    <t>Duration</t>
  </si>
  <si>
    <t># of Team Members</t>
  </si>
  <si>
    <t>Project Budget</t>
  </si>
  <si>
    <t>Actual Budget</t>
  </si>
  <si>
    <t>Remainder</t>
  </si>
  <si>
    <t>High Risk</t>
  </si>
  <si>
    <t>Medium Risk</t>
  </si>
  <si>
    <t>Low Risk</t>
  </si>
  <si>
    <t>Issues</t>
  </si>
  <si>
    <t>Revisions</t>
  </si>
  <si>
    <t>Pending Actions</t>
  </si>
  <si>
    <t>AUDIT DATA</t>
  </si>
  <si>
    <t>Client Name</t>
  </si>
  <si>
    <t>Wells Fargo</t>
  </si>
  <si>
    <t>American Airlines</t>
  </si>
  <si>
    <t>Google</t>
  </si>
  <si>
    <t>NS-LIJ Health System</t>
  </si>
  <si>
    <t>American Apparel</t>
  </si>
  <si>
    <t>Pioneer Iron &amp; Steel</t>
  </si>
  <si>
    <t>Media General</t>
  </si>
  <si>
    <t>Hostess</t>
  </si>
  <si>
    <t>Walk Free Foundation</t>
  </si>
  <si>
    <t>Merck</t>
  </si>
  <si>
    <t>Royal Free London</t>
  </si>
  <si>
    <t>Shamrock Foods</t>
  </si>
  <si>
    <t>Bass Pro Shop</t>
  </si>
  <si>
    <t>Creative Energy Group</t>
  </si>
  <si>
    <t>Grand Total</t>
  </si>
  <si>
    <t>High Risk Total</t>
  </si>
  <si>
    <t>Medium Risk Total</t>
  </si>
  <si>
    <t>Low Risk Total</t>
  </si>
  <si>
    <t>Audit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</si>
</sst>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6A3AFF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7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77730444448319E-2"/>
          <c:y val="0.13857723577235775"/>
          <c:w val="0.87077186305148668"/>
          <c:h val="0.37120446834389603"/>
        </c:manualLayout>
      </c:layout>
      <c:lineChart>
        <c:grouping val="standard"/>
        <c:varyColors val="0"/>
        <c:ser>
          <c:idx val="1"/>
          <c:order val="0"/>
          <c:tx>
            <c:strRef>
              <c:f>'Audit Data'!$A$2</c:f>
              <c:strCache>
                <c:ptCount val="1"/>
                <c:pt idx="0">
                  <c:v>Client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8-AD49-4307-94C1-E8E10645F37C}"/>
            </c:ext>
          </c:extLst>
        </c:ser>
        <c:ser>
          <c:idx val="0"/>
          <c:order val="1"/>
          <c:tx>
            <c:strRef>
              <c:f>'Audit Data'!$E$2</c:f>
              <c:strCache>
                <c:ptCount val="1"/>
                <c:pt idx="0">
                  <c:v># of Team Members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Data'!$E$3:$E$16</c:f>
              <c:numCache>
                <c:formatCode>General</c:formatCode>
                <c:ptCount val="14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12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9-4307-94C1-E8E10645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59103"/>
        <c:axId val="1968987567"/>
      </c:lineChart>
      <c:catAx>
        <c:axId val="2083759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87567"/>
        <c:crosses val="autoZero"/>
        <c:auto val="1"/>
        <c:lblAlgn val="ctr"/>
        <c:lblOffset val="100"/>
        <c:noMultiLvlLbl val="0"/>
      </c:catAx>
      <c:valAx>
        <c:axId val="19689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and Pending 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15-405E-865A-E3903BE725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15-405E-865A-E3903BE725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15-405E-865A-E3903BE72509}"/>
              </c:ext>
            </c:extLst>
          </c:dPt>
          <c:cat>
            <c:strRef>
              <c:f>'Audit Data'!$L$2:$N$2</c:f>
              <c:strCache>
                <c:ptCount val="3"/>
                <c:pt idx="0">
                  <c:v>Issues</c:v>
                </c:pt>
                <c:pt idx="1">
                  <c:v>Revisions</c:v>
                </c:pt>
                <c:pt idx="2">
                  <c:v>Pending Actions</c:v>
                </c:pt>
              </c:strCache>
            </c:strRef>
          </c:cat>
          <c:val>
            <c:numRef>
              <c:f>'Audit Data'!$L$17:$N$17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5-405E-865A-E3903BE7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'Audit Data'!$F$2</c:f>
              <c:strCache>
                <c:ptCount val="1"/>
                <c:pt idx="0">
                  <c:v>Project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Data'!$F$3:$F$16</c:f>
              <c:numCache>
                <c:formatCode>"$"#,##0</c:formatCode>
                <c:ptCount val="14"/>
                <c:pt idx="0">
                  <c:v>1000000</c:v>
                </c:pt>
                <c:pt idx="1">
                  <c:v>900000</c:v>
                </c:pt>
                <c:pt idx="2">
                  <c:v>860000</c:v>
                </c:pt>
                <c:pt idx="3">
                  <c:v>1000000</c:v>
                </c:pt>
                <c:pt idx="4">
                  <c:v>294000</c:v>
                </c:pt>
                <c:pt idx="5">
                  <c:v>123400</c:v>
                </c:pt>
                <c:pt idx="6">
                  <c:v>250500</c:v>
                </c:pt>
                <c:pt idx="7">
                  <c:v>127200</c:v>
                </c:pt>
                <c:pt idx="8">
                  <c:v>80000</c:v>
                </c:pt>
                <c:pt idx="9">
                  <c:v>77000</c:v>
                </c:pt>
                <c:pt idx="10">
                  <c:v>65000</c:v>
                </c:pt>
                <c:pt idx="11">
                  <c:v>550000</c:v>
                </c:pt>
                <c:pt idx="12">
                  <c:v>45000</c:v>
                </c:pt>
                <c:pt idx="13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B46-9B0E-62D1F116CDE6}"/>
            </c:ext>
          </c:extLst>
        </c:ser>
        <c:ser>
          <c:idx val="1"/>
          <c:order val="1"/>
          <c:tx>
            <c:strRef>
              <c:f>'Audit Data'!$G$2</c:f>
              <c:strCache>
                <c:ptCount val="1"/>
                <c:pt idx="0">
                  <c:v>Actual 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Data'!$G$3:$G$16</c:f>
              <c:numCache>
                <c:formatCode>"$"#,##0</c:formatCode>
                <c:ptCount val="14"/>
                <c:pt idx="0">
                  <c:v>880000</c:v>
                </c:pt>
                <c:pt idx="1">
                  <c:v>920000</c:v>
                </c:pt>
                <c:pt idx="2">
                  <c:v>880000</c:v>
                </c:pt>
                <c:pt idx="3">
                  <c:v>998050</c:v>
                </c:pt>
                <c:pt idx="4">
                  <c:v>280000</c:v>
                </c:pt>
                <c:pt idx="5">
                  <c:v>125000</c:v>
                </c:pt>
                <c:pt idx="6">
                  <c:v>236000</c:v>
                </c:pt>
                <c:pt idx="7">
                  <c:v>126000</c:v>
                </c:pt>
                <c:pt idx="8">
                  <c:v>79900</c:v>
                </c:pt>
                <c:pt idx="9">
                  <c:v>77000</c:v>
                </c:pt>
                <c:pt idx="10">
                  <c:v>55000</c:v>
                </c:pt>
                <c:pt idx="11">
                  <c:v>651000</c:v>
                </c:pt>
                <c:pt idx="12">
                  <c:v>42000</c:v>
                </c:pt>
                <c:pt idx="13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6-4B46-9B0E-62D1F116CDE6}"/>
            </c:ext>
          </c:extLst>
        </c:ser>
        <c:ser>
          <c:idx val="2"/>
          <c:order val="2"/>
          <c:tx>
            <c:strRef>
              <c:f>'Audit Data'!$H$2</c:f>
              <c:strCache>
                <c:ptCount val="1"/>
                <c:pt idx="0">
                  <c:v>Remainder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Data'!$H$3:$H$16</c:f>
              <c:numCache>
                <c:formatCode>"$"#,##0</c:formatCode>
                <c:ptCount val="14"/>
                <c:pt idx="0">
                  <c:v>120000</c:v>
                </c:pt>
                <c:pt idx="1">
                  <c:v>-20000</c:v>
                </c:pt>
                <c:pt idx="2">
                  <c:v>-20000</c:v>
                </c:pt>
                <c:pt idx="3">
                  <c:v>1950</c:v>
                </c:pt>
                <c:pt idx="4">
                  <c:v>14000</c:v>
                </c:pt>
                <c:pt idx="5">
                  <c:v>-1600</c:v>
                </c:pt>
                <c:pt idx="6">
                  <c:v>14500</c:v>
                </c:pt>
                <c:pt idx="7">
                  <c:v>1200</c:v>
                </c:pt>
                <c:pt idx="8">
                  <c:v>100</c:v>
                </c:pt>
                <c:pt idx="9">
                  <c:v>0</c:v>
                </c:pt>
                <c:pt idx="10">
                  <c:v>10000</c:v>
                </c:pt>
                <c:pt idx="11">
                  <c:v>-101000</c:v>
                </c:pt>
                <c:pt idx="12">
                  <c:v>3000</c:v>
                </c:pt>
                <c:pt idx="13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6-4B46-9B0E-62D1F116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828559"/>
        <c:axId val="2083831055"/>
      </c:barChart>
      <c:catAx>
        <c:axId val="20838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31055"/>
        <c:crosses val="autoZero"/>
        <c:auto val="1"/>
        <c:lblAlgn val="ctr"/>
        <c:lblOffset val="100"/>
        <c:noMultiLvlLbl val="0"/>
      </c:catAx>
      <c:valAx>
        <c:axId val="20838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'Audit Data'!$B$2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'Audit Data'!$B$3:$B$16</c:f>
              <c:numCache>
                <c:formatCode>mm/dd/yy;@</c:formatCode>
                <c:ptCount val="14"/>
                <c:pt idx="0">
                  <c:v>42495</c:v>
                </c:pt>
                <c:pt idx="1">
                  <c:v>42500</c:v>
                </c:pt>
                <c:pt idx="2">
                  <c:v>42531</c:v>
                </c:pt>
                <c:pt idx="3">
                  <c:v>42543</c:v>
                </c:pt>
                <c:pt idx="4">
                  <c:v>42565</c:v>
                </c:pt>
                <c:pt idx="5">
                  <c:v>42565</c:v>
                </c:pt>
                <c:pt idx="6">
                  <c:v>42583</c:v>
                </c:pt>
                <c:pt idx="7">
                  <c:v>42596</c:v>
                </c:pt>
                <c:pt idx="8">
                  <c:v>42614</c:v>
                </c:pt>
                <c:pt idx="9">
                  <c:v>42644</c:v>
                </c:pt>
                <c:pt idx="10">
                  <c:v>42644</c:v>
                </c:pt>
                <c:pt idx="11">
                  <c:v>42675</c:v>
                </c:pt>
                <c:pt idx="12">
                  <c:v>42684</c:v>
                </c:pt>
                <c:pt idx="13">
                  <c:v>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4-4EC7-8266-CB8F16628003}"/>
            </c:ext>
          </c:extLst>
        </c:ser>
        <c:ser>
          <c:idx val="0"/>
          <c:order val="1"/>
          <c:tx>
            <c:strRef>
              <c:f>'Audit Data'!$D$2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'Audit Data'!$A$3:$A$16</c:f>
              <c:strCache>
                <c:ptCount val="14"/>
                <c:pt idx="0">
                  <c:v>American Airlines</c:v>
                </c:pt>
                <c:pt idx="1">
                  <c:v>NS-LIJ Health System</c:v>
                </c:pt>
                <c:pt idx="2">
                  <c:v>American Apparel</c:v>
                </c:pt>
                <c:pt idx="3">
                  <c:v>Google</c:v>
                </c:pt>
                <c:pt idx="4">
                  <c:v>Pioneer Iron &amp; Steel</c:v>
                </c:pt>
                <c:pt idx="5">
                  <c:v>Media General</c:v>
                </c:pt>
                <c:pt idx="6">
                  <c:v>Wells Fargo</c:v>
                </c:pt>
                <c:pt idx="7">
                  <c:v>Hostess</c:v>
                </c:pt>
                <c:pt idx="8">
                  <c:v>Merck</c:v>
                </c:pt>
                <c:pt idx="9">
                  <c:v>Royal Free London</c:v>
                </c:pt>
                <c:pt idx="10">
                  <c:v>Bass Pro Shop</c:v>
                </c:pt>
                <c:pt idx="11">
                  <c:v>Shamrock Foods</c:v>
                </c:pt>
                <c:pt idx="12">
                  <c:v>Creative Energy Group</c:v>
                </c:pt>
                <c:pt idx="13">
                  <c:v>Walk Free Foundation</c:v>
                </c:pt>
              </c:strCache>
            </c:strRef>
          </c:cat>
          <c:val>
            <c:numRef>
              <c:f>'Audit Data'!$D$3:$D$16</c:f>
              <c:numCache>
                <c:formatCode>General</c:formatCode>
                <c:ptCount val="14"/>
                <c:pt idx="0">
                  <c:v>57</c:v>
                </c:pt>
                <c:pt idx="1">
                  <c:v>92</c:v>
                </c:pt>
                <c:pt idx="2">
                  <c:v>264</c:v>
                </c:pt>
                <c:pt idx="3">
                  <c:v>43</c:v>
                </c:pt>
                <c:pt idx="4">
                  <c:v>110</c:v>
                </c:pt>
                <c:pt idx="5">
                  <c:v>190</c:v>
                </c:pt>
                <c:pt idx="6">
                  <c:v>61</c:v>
                </c:pt>
                <c:pt idx="7">
                  <c:v>16</c:v>
                </c:pt>
                <c:pt idx="8">
                  <c:v>100</c:v>
                </c:pt>
                <c:pt idx="9">
                  <c:v>45</c:v>
                </c:pt>
                <c:pt idx="10">
                  <c:v>61</c:v>
                </c:pt>
                <c:pt idx="11">
                  <c:v>30</c:v>
                </c:pt>
                <c:pt idx="12">
                  <c:v>30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4-4EC7-8266-CB8F1662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01419023"/>
        <c:axId val="401419439"/>
      </c:barChart>
      <c:catAx>
        <c:axId val="401419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19439"/>
        <c:crosses val="autoZero"/>
        <c:auto val="1"/>
        <c:lblAlgn val="ctr"/>
        <c:lblOffset val="100"/>
        <c:noMultiLvlLbl val="0"/>
      </c:catAx>
      <c:valAx>
        <c:axId val="401419439"/>
        <c:scaling>
          <c:orientation val="minMax"/>
          <c:min val="424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19023"/>
        <c:crosses val="autoZero"/>
        <c:crossBetween val="between"/>
        <c:majorUnit val="7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175260</xdr:rowOff>
    </xdr:from>
    <xdr:to>
      <xdr:col>11</xdr:col>
      <xdr:colOff>190500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AEA12-ED5E-4C97-A97A-1EF558170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312420</xdr:colOff>
      <xdr:row>1</xdr:row>
      <xdr:rowOff>15240</xdr:rowOff>
    </xdr:from>
    <xdr:to>
      <xdr:col>15</xdr:col>
      <xdr:colOff>99060</xdr:colOff>
      <xdr:row>18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06920B-6A1B-415B-BCE6-D550E9A1C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335280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C1E662-DD0A-4CC8-93ED-FBFEB3A6F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5</xdr:col>
      <xdr:colOff>388620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0E9066-9B4F-46DD-9D07-A66BB71F0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ine Ward" refreshedDate="44835.690276967594" createdVersion="8" refreshedVersion="8" minRefreshableVersion="3" recordCount="14" xr:uid="{211DE048-9B29-4E0B-887F-B4CAA55DE0B8}">
  <cacheSource type="worksheet">
    <worksheetSource ref="A2:N16" sheet="Audit Data"/>
  </cacheSource>
  <cacheFields count="14">
    <cacheField name="Client Name" numFmtId="0">
      <sharedItems count="14">
        <s v="American Airlines"/>
        <s v="NS-LIJ Health System"/>
        <s v="American Apparel"/>
        <s v="Google"/>
        <s v="Pioneer Iron &amp; Steel"/>
        <s v="Media General"/>
        <s v="Wells Fargo"/>
        <s v="Hostess"/>
        <s v="Merck"/>
        <s v="Royal Free London"/>
        <s v="Bass Pro Shop"/>
        <s v="Shamrock Foods"/>
        <s v="Creative Energy Group"/>
        <s v="Walk Free Foundation"/>
      </sharedItems>
    </cacheField>
    <cacheField name="Start Date" numFmtId="164">
      <sharedItems containsSemiMixedTypes="0" containsNonDate="0" containsDate="1" containsString="0" minDate="2016-05-05T00:00:00" maxDate="2016-12-02T00:00:00"/>
    </cacheField>
    <cacheField name="End Date" numFmtId="164">
      <sharedItems containsSemiMixedTypes="0" containsNonDate="0" containsDate="1" containsString="0" minDate="2016-07-01T00:00:00" maxDate="2017-03-02T00:00:00"/>
    </cacheField>
    <cacheField name="Duration" numFmtId="0">
      <sharedItems containsSemiMixedTypes="0" containsString="0" containsNumber="1" containsInteger="1" minValue="16" maxValue="264"/>
    </cacheField>
    <cacheField name="# of Team Members" numFmtId="0">
      <sharedItems containsSemiMixedTypes="0" containsString="0" containsNumber="1" containsInteger="1" minValue="2" maxValue="12"/>
    </cacheField>
    <cacheField name="Project Budget" numFmtId="165">
      <sharedItems containsSemiMixedTypes="0" containsString="0" containsNumber="1" containsInteger="1" minValue="32500" maxValue="1000000"/>
    </cacheField>
    <cacheField name="Actual Budget" numFmtId="165">
      <sharedItems containsSemiMixedTypes="0" containsString="0" containsNumber="1" containsInteger="1" minValue="25000" maxValue="998050"/>
    </cacheField>
    <cacheField name="Remainder" numFmtId="165">
      <sharedItems containsSemiMixedTypes="0" containsString="0" containsNumber="1" containsInteger="1" minValue="-101000" maxValue="120000"/>
    </cacheField>
    <cacheField name="High Risk" numFmtId="1">
      <sharedItems containsSemiMixedTypes="0" containsString="0" containsNumber="1" containsInteger="1" minValue="0" maxValue="8"/>
    </cacheField>
    <cacheField name="Medium Risk" numFmtId="1">
      <sharedItems containsSemiMixedTypes="0" containsString="0" containsNumber="1" containsInteger="1" minValue="0" maxValue="8"/>
    </cacheField>
    <cacheField name="Low Risk" numFmtId="1">
      <sharedItems containsSemiMixedTypes="0" containsString="0" containsNumber="1" containsInteger="1" minValue="0" maxValue="7"/>
    </cacheField>
    <cacheField name="Issues" numFmtId="1">
      <sharedItems containsSemiMixedTypes="0" containsString="0" containsNumber="1" containsInteger="1" minValue="0" maxValue="3"/>
    </cacheField>
    <cacheField name="Revisions" numFmtId="1">
      <sharedItems containsSemiMixedTypes="0" containsString="0" containsNumber="1" containsInteger="1" minValue="0" maxValue="3"/>
    </cacheField>
    <cacheField name="Pending Actions" numFmtId="1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d v="2016-05-05T00:00:00"/>
    <d v="2016-07-01T00:00:00"/>
    <n v="57"/>
    <n v="10"/>
    <n v="1000000"/>
    <n v="880000"/>
    <n v="120000"/>
    <n v="1"/>
    <n v="0"/>
    <n v="4"/>
    <n v="2"/>
    <n v="0"/>
    <n v="4"/>
  </r>
  <r>
    <x v="1"/>
    <d v="2016-05-10T00:00:00"/>
    <d v="2016-08-10T00:00:00"/>
    <n v="92"/>
    <n v="6"/>
    <n v="900000"/>
    <n v="920000"/>
    <n v="-20000"/>
    <n v="2"/>
    <n v="3"/>
    <n v="5"/>
    <n v="1"/>
    <n v="2"/>
    <n v="3"/>
  </r>
  <r>
    <x v="2"/>
    <d v="2016-06-10T00:00:00"/>
    <d v="2017-03-01T00:00:00"/>
    <n v="264"/>
    <n v="4"/>
    <n v="860000"/>
    <n v="880000"/>
    <n v="-20000"/>
    <n v="3"/>
    <n v="4"/>
    <n v="3"/>
    <n v="2"/>
    <n v="1"/>
    <n v="2"/>
  </r>
  <r>
    <x v="3"/>
    <d v="2016-06-22T00:00:00"/>
    <d v="2016-08-04T00:00:00"/>
    <n v="43"/>
    <n v="5"/>
    <n v="1000000"/>
    <n v="998050"/>
    <n v="1950"/>
    <n v="5"/>
    <n v="8"/>
    <n v="1"/>
    <n v="1"/>
    <n v="0"/>
    <n v="0"/>
  </r>
  <r>
    <x v="4"/>
    <d v="2016-07-14T00:00:00"/>
    <d v="2016-11-01T00:00:00"/>
    <n v="110"/>
    <n v="7"/>
    <n v="294000"/>
    <n v="280000"/>
    <n v="14000"/>
    <n v="8"/>
    <n v="6"/>
    <n v="4"/>
    <n v="0"/>
    <n v="3"/>
    <n v="1"/>
  </r>
  <r>
    <x v="5"/>
    <d v="2016-07-14T00:00:00"/>
    <d v="2017-01-20T00:00:00"/>
    <n v="190"/>
    <n v="5"/>
    <n v="123400"/>
    <n v="125000"/>
    <n v="-1600"/>
    <n v="5"/>
    <n v="0"/>
    <n v="0"/>
    <n v="2"/>
    <n v="0"/>
    <n v="2"/>
  </r>
  <r>
    <x v="6"/>
    <d v="2016-08-01T00:00:00"/>
    <d v="2016-10-01T00:00:00"/>
    <n v="61"/>
    <n v="12"/>
    <n v="250500"/>
    <n v="236000"/>
    <n v="14500"/>
    <n v="6"/>
    <n v="4"/>
    <n v="0"/>
    <n v="1"/>
    <n v="2"/>
    <n v="3"/>
  </r>
  <r>
    <x v="7"/>
    <d v="2016-08-14T00:00:00"/>
    <d v="2016-08-30T00:00:00"/>
    <n v="16"/>
    <n v="2"/>
    <n v="127200"/>
    <n v="126000"/>
    <n v="1200"/>
    <n v="7"/>
    <n v="3"/>
    <n v="3"/>
    <n v="0"/>
    <n v="1"/>
    <n v="4"/>
  </r>
  <r>
    <x v="8"/>
    <d v="2016-09-01T00:00:00"/>
    <d v="2016-12-10T00:00:00"/>
    <n v="100"/>
    <n v="7"/>
    <n v="80000"/>
    <n v="79900"/>
    <n v="100"/>
    <n v="0"/>
    <n v="2"/>
    <n v="4"/>
    <n v="1"/>
    <n v="3"/>
    <n v="2"/>
  </r>
  <r>
    <x v="9"/>
    <d v="2016-10-01T00:00:00"/>
    <d v="2016-11-15T00:00:00"/>
    <n v="45"/>
    <n v="5"/>
    <n v="77000"/>
    <n v="77000"/>
    <n v="0"/>
    <n v="4"/>
    <n v="4"/>
    <n v="5"/>
    <n v="2"/>
    <n v="0"/>
    <n v="0"/>
  </r>
  <r>
    <x v="10"/>
    <d v="2016-10-01T00:00:00"/>
    <d v="2016-12-01T00:00:00"/>
    <n v="61"/>
    <n v="10"/>
    <n v="65000"/>
    <n v="55000"/>
    <n v="10000"/>
    <n v="3"/>
    <n v="6"/>
    <n v="4"/>
    <n v="3"/>
    <n v="2"/>
    <n v="0"/>
  </r>
  <r>
    <x v="11"/>
    <d v="2016-11-01T00:00:00"/>
    <d v="2016-12-01T00:00:00"/>
    <n v="30"/>
    <n v="4"/>
    <n v="550000"/>
    <n v="651000"/>
    <n v="-101000"/>
    <n v="2"/>
    <n v="3"/>
    <n v="6"/>
    <n v="0"/>
    <n v="1"/>
    <n v="1"/>
  </r>
  <r>
    <x v="12"/>
    <d v="2016-11-10T00:00:00"/>
    <d v="2016-12-10T00:00:00"/>
    <n v="30"/>
    <n v="3"/>
    <n v="45000"/>
    <n v="42000"/>
    <n v="3000"/>
    <n v="1"/>
    <n v="1"/>
    <n v="7"/>
    <n v="1"/>
    <n v="0"/>
    <n v="2"/>
  </r>
  <r>
    <x v="13"/>
    <d v="2016-12-01T00:00:00"/>
    <d v="2017-02-10T00:00:00"/>
    <n v="71"/>
    <n v="2"/>
    <n v="32500"/>
    <n v="25000"/>
    <n v="7500"/>
    <n v="5"/>
    <n v="0"/>
    <n v="2"/>
    <n v="2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0C81F-9B7B-4677-8548-9048910DCE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ient Name">
  <location ref="L20:O35" firstHeaderRow="0" firstDataRow="1" firstDataCol="1"/>
  <pivotFields count="14">
    <pivotField axis="axisRow" showAll="0">
      <items count="15">
        <item x="0"/>
        <item x="2"/>
        <item x="10"/>
        <item x="12"/>
        <item x="3"/>
        <item x="7"/>
        <item x="5"/>
        <item x="8"/>
        <item x="1"/>
        <item x="4"/>
        <item x="9"/>
        <item x="11"/>
        <item x="13"/>
        <item x="6"/>
        <item t="default"/>
      </items>
    </pivotField>
    <pivotField numFmtId="164" showAll="0"/>
    <pivotField numFmtId="164" showAll="0"/>
    <pivotField showAll="0"/>
    <pivotField showAll="0"/>
    <pivotField numFmtId="165" showAll="0"/>
    <pivotField numFmtId="165" showAll="0"/>
    <pivotField numFmtId="165" showAll="0"/>
    <pivotField dataField="1" numFmtId="1" showAll="0"/>
    <pivotField dataField="1" numFmtId="1" showAll="0"/>
    <pivotField dataField="1" numFmtId="1" showAll="0"/>
    <pivotField numFmtId="1" showAll="0"/>
    <pivotField numFmtId="1" showAll="0"/>
    <pivotField numFmtI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High Risk Total" fld="8" baseField="0" baseItem="0"/>
    <dataField name="Medium Risk Total" fld="9" baseField="0" baseItem="0"/>
    <dataField name="Low Risk Total" fld="10" baseField="0" baseItem="0"/>
  </dataFields>
  <formats count="7"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DC4C-B5EE-4A65-892B-F8C55DF14806}">
  <dimension ref="A1:O35"/>
  <sheetViews>
    <sheetView tabSelected="1" topLeftCell="A9" workbookViewId="0">
      <selection activeCell="Q16" sqref="Q16"/>
    </sheetView>
  </sheetViews>
  <sheetFormatPr defaultRowHeight="14.4" x14ac:dyDescent="0.3"/>
  <cols>
    <col min="1" max="11" width="8.88671875" style="13"/>
    <col min="12" max="12" width="19.33203125" style="13" bestFit="1" customWidth="1"/>
    <col min="13" max="13" width="13.21875" style="13" customWidth="1"/>
    <col min="14" max="14" width="16.5546875" style="13" customWidth="1"/>
    <col min="15" max="15" width="13" style="13" customWidth="1"/>
    <col min="16" max="16384" width="8.88671875" style="13"/>
  </cols>
  <sheetData>
    <row r="1" spans="1:1" ht="25.8" x14ac:dyDescent="0.5">
      <c r="A1" s="12" t="s">
        <v>33</v>
      </c>
    </row>
    <row r="20" spans="12:15" x14ac:dyDescent="0.3">
      <c r="L20" s="13" t="s">
        <v>14</v>
      </c>
      <c r="M20" s="14" t="s">
        <v>30</v>
      </c>
      <c r="N20" s="14" t="s">
        <v>31</v>
      </c>
      <c r="O20" s="14" t="s">
        <v>32</v>
      </c>
    </row>
    <row r="21" spans="12:15" x14ac:dyDescent="0.3">
      <c r="L21" s="15" t="s">
        <v>16</v>
      </c>
      <c r="M21" s="13">
        <v>1</v>
      </c>
      <c r="N21" s="13">
        <v>0</v>
      </c>
      <c r="O21" s="13">
        <v>4</v>
      </c>
    </row>
    <row r="22" spans="12:15" x14ac:dyDescent="0.3">
      <c r="L22" s="15" t="s">
        <v>19</v>
      </c>
      <c r="M22" s="13">
        <v>3</v>
      </c>
      <c r="N22" s="13">
        <v>4</v>
      </c>
      <c r="O22" s="13">
        <v>3</v>
      </c>
    </row>
    <row r="23" spans="12:15" x14ac:dyDescent="0.3">
      <c r="L23" s="15" t="s">
        <v>27</v>
      </c>
      <c r="M23" s="13">
        <v>3</v>
      </c>
      <c r="N23" s="13">
        <v>6</v>
      </c>
      <c r="O23" s="13">
        <v>4</v>
      </c>
    </row>
    <row r="24" spans="12:15" x14ac:dyDescent="0.3">
      <c r="L24" s="15" t="s">
        <v>28</v>
      </c>
      <c r="M24" s="13">
        <v>1</v>
      </c>
      <c r="N24" s="13">
        <v>1</v>
      </c>
      <c r="O24" s="13">
        <v>7</v>
      </c>
    </row>
    <row r="25" spans="12:15" x14ac:dyDescent="0.3">
      <c r="L25" s="15" t="s">
        <v>17</v>
      </c>
      <c r="M25" s="13">
        <v>5</v>
      </c>
      <c r="N25" s="13">
        <v>8</v>
      </c>
      <c r="O25" s="13">
        <v>1</v>
      </c>
    </row>
    <row r="26" spans="12:15" x14ac:dyDescent="0.3">
      <c r="L26" s="15" t="s">
        <v>22</v>
      </c>
      <c r="M26" s="13">
        <v>7</v>
      </c>
      <c r="N26" s="13">
        <v>3</v>
      </c>
      <c r="O26" s="13">
        <v>3</v>
      </c>
    </row>
    <row r="27" spans="12:15" x14ac:dyDescent="0.3">
      <c r="L27" s="15" t="s">
        <v>21</v>
      </c>
      <c r="M27" s="13">
        <v>5</v>
      </c>
      <c r="N27" s="13">
        <v>0</v>
      </c>
      <c r="O27" s="13">
        <v>0</v>
      </c>
    </row>
    <row r="28" spans="12:15" x14ac:dyDescent="0.3">
      <c r="L28" s="15" t="s">
        <v>24</v>
      </c>
      <c r="M28" s="13">
        <v>0</v>
      </c>
      <c r="N28" s="13">
        <v>2</v>
      </c>
      <c r="O28" s="13">
        <v>4</v>
      </c>
    </row>
    <row r="29" spans="12:15" x14ac:dyDescent="0.3">
      <c r="L29" s="15" t="s">
        <v>18</v>
      </c>
      <c r="M29" s="13">
        <v>2</v>
      </c>
      <c r="N29" s="13">
        <v>3</v>
      </c>
      <c r="O29" s="13">
        <v>5</v>
      </c>
    </row>
    <row r="30" spans="12:15" x14ac:dyDescent="0.3">
      <c r="L30" s="15" t="s">
        <v>20</v>
      </c>
      <c r="M30" s="13">
        <v>8</v>
      </c>
      <c r="N30" s="13">
        <v>6</v>
      </c>
      <c r="O30" s="13">
        <v>4</v>
      </c>
    </row>
    <row r="31" spans="12:15" x14ac:dyDescent="0.3">
      <c r="L31" s="15" t="s">
        <v>25</v>
      </c>
      <c r="M31" s="13">
        <v>4</v>
      </c>
      <c r="N31" s="13">
        <v>4</v>
      </c>
      <c r="O31" s="13">
        <v>5</v>
      </c>
    </row>
    <row r="32" spans="12:15" x14ac:dyDescent="0.3">
      <c r="L32" s="15" t="s">
        <v>26</v>
      </c>
      <c r="M32" s="13">
        <v>2</v>
      </c>
      <c r="N32" s="13">
        <v>3</v>
      </c>
      <c r="O32" s="13">
        <v>6</v>
      </c>
    </row>
    <row r="33" spans="12:15" x14ac:dyDescent="0.3">
      <c r="L33" s="15" t="s">
        <v>23</v>
      </c>
      <c r="M33" s="13">
        <v>5</v>
      </c>
      <c r="N33" s="13">
        <v>0</v>
      </c>
      <c r="O33" s="13">
        <v>2</v>
      </c>
    </row>
    <row r="34" spans="12:15" x14ac:dyDescent="0.3">
      <c r="L34" s="15" t="s">
        <v>15</v>
      </c>
      <c r="M34" s="13">
        <v>6</v>
      </c>
      <c r="N34" s="13">
        <v>4</v>
      </c>
      <c r="O34" s="13">
        <v>0</v>
      </c>
    </row>
    <row r="35" spans="12:15" x14ac:dyDescent="0.3">
      <c r="L35" s="15" t="s">
        <v>29</v>
      </c>
      <c r="M35" s="13">
        <v>52</v>
      </c>
      <c r="N35" s="13">
        <v>44</v>
      </c>
      <c r="O35" s="13">
        <v>48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workbookViewId="0">
      <selection activeCell="E19" sqref="E19"/>
    </sheetView>
  </sheetViews>
  <sheetFormatPr defaultColWidth="12.5546875" defaultRowHeight="14.4" x14ac:dyDescent="0.3"/>
  <cols>
    <col min="1" max="1" width="19.88671875" bestFit="1" customWidth="1"/>
    <col min="2" max="4" width="13.6640625" customWidth="1"/>
    <col min="5" max="5" width="11.5546875" customWidth="1"/>
    <col min="6" max="8" width="15" customWidth="1"/>
  </cols>
  <sheetData>
    <row r="1" spans="1:18" ht="32.1" customHeight="1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"/>
      <c r="K1" s="1"/>
      <c r="L1" s="1"/>
      <c r="M1" s="1"/>
      <c r="N1" s="1"/>
      <c r="O1" s="1"/>
      <c r="P1" s="1"/>
      <c r="Q1" s="1"/>
      <c r="R1" s="1"/>
    </row>
    <row r="2" spans="1:18" ht="37.5" customHeight="1" x14ac:dyDescent="0.3">
      <c r="A2" s="2" t="s">
        <v>14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1"/>
      <c r="P2" s="1"/>
      <c r="Q2" s="1"/>
      <c r="R2" s="1"/>
    </row>
    <row r="3" spans="1:18" ht="15.6" x14ac:dyDescent="0.3">
      <c r="A3" s="3" t="s">
        <v>16</v>
      </c>
      <c r="B3" s="4">
        <v>42495</v>
      </c>
      <c r="C3" s="4">
        <v>42552</v>
      </c>
      <c r="D3" s="5">
        <f>C3-B3</f>
        <v>57</v>
      </c>
      <c r="E3" s="5">
        <v>10</v>
      </c>
      <c r="F3" s="6">
        <v>1000000</v>
      </c>
      <c r="G3" s="6">
        <v>880000</v>
      </c>
      <c r="H3" s="6">
        <f>(F3-G3)</f>
        <v>120000</v>
      </c>
      <c r="I3" s="7">
        <v>1</v>
      </c>
      <c r="J3" s="7">
        <v>0</v>
      </c>
      <c r="K3" s="7">
        <v>4</v>
      </c>
      <c r="L3" s="7">
        <v>2</v>
      </c>
      <c r="M3" s="7">
        <v>0</v>
      </c>
      <c r="N3" s="7">
        <v>4</v>
      </c>
      <c r="O3" s="1"/>
      <c r="P3" s="1"/>
      <c r="Q3" s="1"/>
      <c r="R3" s="1"/>
    </row>
    <row r="4" spans="1:18" ht="15.6" x14ac:dyDescent="0.3">
      <c r="A4" s="3" t="s">
        <v>18</v>
      </c>
      <c r="B4" s="4">
        <v>42500</v>
      </c>
      <c r="C4" s="4">
        <v>42592</v>
      </c>
      <c r="D4" s="5">
        <f>C4-B4</f>
        <v>92</v>
      </c>
      <c r="E4" s="5">
        <v>6</v>
      </c>
      <c r="F4" s="6">
        <v>900000</v>
      </c>
      <c r="G4" s="6">
        <v>920000</v>
      </c>
      <c r="H4" s="6">
        <f t="shared" ref="H4:H16" si="0">(F4-G4)</f>
        <v>-20000</v>
      </c>
      <c r="I4" s="7">
        <v>2</v>
      </c>
      <c r="J4" s="7">
        <v>3</v>
      </c>
      <c r="K4" s="7">
        <v>5</v>
      </c>
      <c r="L4" s="7">
        <v>1</v>
      </c>
      <c r="M4" s="7">
        <v>2</v>
      </c>
      <c r="N4" s="7">
        <v>3</v>
      </c>
      <c r="O4" s="1"/>
      <c r="P4" s="1"/>
      <c r="Q4" s="1"/>
      <c r="R4" s="1"/>
    </row>
    <row r="5" spans="1:18" ht="15.6" x14ac:dyDescent="0.3">
      <c r="A5" s="3" t="s">
        <v>19</v>
      </c>
      <c r="B5" s="4">
        <v>42531</v>
      </c>
      <c r="C5" s="4">
        <v>42795</v>
      </c>
      <c r="D5" s="5">
        <f>C5-B5</f>
        <v>264</v>
      </c>
      <c r="E5" s="5">
        <v>4</v>
      </c>
      <c r="F5" s="6">
        <v>860000</v>
      </c>
      <c r="G5" s="6">
        <v>880000</v>
      </c>
      <c r="H5" s="6">
        <f t="shared" si="0"/>
        <v>-20000</v>
      </c>
      <c r="I5" s="7">
        <v>3</v>
      </c>
      <c r="J5" s="7">
        <v>4</v>
      </c>
      <c r="K5" s="7">
        <v>3</v>
      </c>
      <c r="L5" s="7">
        <v>2</v>
      </c>
      <c r="M5" s="7">
        <v>1</v>
      </c>
      <c r="N5" s="7">
        <v>2</v>
      </c>
      <c r="O5" s="1"/>
      <c r="P5" s="1"/>
      <c r="Q5" s="1"/>
      <c r="R5" s="1"/>
    </row>
    <row r="6" spans="1:18" ht="15.6" x14ac:dyDescent="0.3">
      <c r="A6" s="3" t="s">
        <v>17</v>
      </c>
      <c r="B6" s="4">
        <v>42543</v>
      </c>
      <c r="C6" s="4">
        <v>42586</v>
      </c>
      <c r="D6" s="5">
        <f t="shared" ref="D6:D16" si="1">C6-B6</f>
        <v>43</v>
      </c>
      <c r="E6" s="5">
        <v>5</v>
      </c>
      <c r="F6" s="6">
        <v>1000000</v>
      </c>
      <c r="G6" s="6">
        <v>998050</v>
      </c>
      <c r="H6" s="6">
        <f t="shared" si="0"/>
        <v>1950</v>
      </c>
      <c r="I6" s="7">
        <v>5</v>
      </c>
      <c r="J6" s="7">
        <v>8</v>
      </c>
      <c r="K6" s="7">
        <v>1</v>
      </c>
      <c r="L6" s="7">
        <v>1</v>
      </c>
      <c r="M6" s="7">
        <v>0</v>
      </c>
      <c r="N6" s="7">
        <v>0</v>
      </c>
      <c r="O6" s="1"/>
      <c r="P6" s="1"/>
      <c r="Q6" s="1"/>
      <c r="R6" s="1"/>
    </row>
    <row r="7" spans="1:18" ht="15.6" x14ac:dyDescent="0.3">
      <c r="A7" s="3" t="s">
        <v>20</v>
      </c>
      <c r="B7" s="4">
        <v>42565</v>
      </c>
      <c r="C7" s="4">
        <v>42675</v>
      </c>
      <c r="D7" s="5">
        <f t="shared" si="1"/>
        <v>110</v>
      </c>
      <c r="E7" s="5">
        <v>7</v>
      </c>
      <c r="F7" s="6">
        <v>294000</v>
      </c>
      <c r="G7" s="6">
        <v>280000</v>
      </c>
      <c r="H7" s="6">
        <f t="shared" si="0"/>
        <v>14000</v>
      </c>
      <c r="I7" s="7">
        <v>8</v>
      </c>
      <c r="J7" s="7">
        <v>6</v>
      </c>
      <c r="K7" s="7">
        <v>4</v>
      </c>
      <c r="L7" s="7">
        <v>0</v>
      </c>
      <c r="M7" s="7">
        <v>3</v>
      </c>
      <c r="N7" s="7">
        <v>1</v>
      </c>
      <c r="O7" s="1"/>
      <c r="P7" s="1"/>
      <c r="Q7" s="1"/>
      <c r="R7" s="1"/>
    </row>
    <row r="8" spans="1:18" ht="15.6" x14ac:dyDescent="0.3">
      <c r="A8" s="3" t="s">
        <v>21</v>
      </c>
      <c r="B8" s="4">
        <v>42565</v>
      </c>
      <c r="C8" s="4">
        <v>42755</v>
      </c>
      <c r="D8" s="5">
        <f t="shared" si="1"/>
        <v>190</v>
      </c>
      <c r="E8" s="5">
        <v>5</v>
      </c>
      <c r="F8" s="6">
        <v>123400</v>
      </c>
      <c r="G8" s="6">
        <v>125000</v>
      </c>
      <c r="H8" s="6">
        <f t="shared" si="0"/>
        <v>-1600</v>
      </c>
      <c r="I8" s="7">
        <v>5</v>
      </c>
      <c r="J8" s="7">
        <v>0</v>
      </c>
      <c r="K8" s="7">
        <v>0</v>
      </c>
      <c r="L8" s="7">
        <v>2</v>
      </c>
      <c r="M8" s="7">
        <v>0</v>
      </c>
      <c r="N8" s="7">
        <v>2</v>
      </c>
      <c r="O8" s="1"/>
      <c r="P8" s="1"/>
      <c r="Q8" s="1"/>
      <c r="R8" s="1"/>
    </row>
    <row r="9" spans="1:18" ht="15.6" x14ac:dyDescent="0.3">
      <c r="A9" s="3" t="s">
        <v>15</v>
      </c>
      <c r="B9" s="4">
        <v>42583</v>
      </c>
      <c r="C9" s="4">
        <v>42644</v>
      </c>
      <c r="D9" s="5">
        <f t="shared" si="1"/>
        <v>61</v>
      </c>
      <c r="E9" s="5">
        <v>12</v>
      </c>
      <c r="F9" s="6">
        <v>250500</v>
      </c>
      <c r="G9" s="6">
        <v>236000</v>
      </c>
      <c r="H9" s="6">
        <f t="shared" si="0"/>
        <v>14500</v>
      </c>
      <c r="I9" s="7">
        <v>6</v>
      </c>
      <c r="J9" s="7">
        <v>4</v>
      </c>
      <c r="K9" s="7">
        <v>0</v>
      </c>
      <c r="L9" s="7">
        <v>1</v>
      </c>
      <c r="M9" s="7">
        <v>2</v>
      </c>
      <c r="N9" s="7">
        <v>3</v>
      </c>
      <c r="O9" s="1"/>
      <c r="P9" s="1"/>
      <c r="Q9" s="1"/>
      <c r="R9" s="1"/>
    </row>
    <row r="10" spans="1:18" ht="15.6" x14ac:dyDescent="0.3">
      <c r="A10" s="3" t="s">
        <v>22</v>
      </c>
      <c r="B10" s="4">
        <v>42596</v>
      </c>
      <c r="C10" s="4">
        <v>42612</v>
      </c>
      <c r="D10" s="5">
        <f t="shared" si="1"/>
        <v>16</v>
      </c>
      <c r="E10" s="5">
        <v>2</v>
      </c>
      <c r="F10" s="6">
        <v>127200</v>
      </c>
      <c r="G10" s="6">
        <v>126000</v>
      </c>
      <c r="H10" s="6">
        <f t="shared" si="0"/>
        <v>1200</v>
      </c>
      <c r="I10" s="7">
        <v>7</v>
      </c>
      <c r="J10" s="7">
        <v>3</v>
      </c>
      <c r="K10" s="7">
        <v>3</v>
      </c>
      <c r="L10" s="7">
        <v>0</v>
      </c>
      <c r="M10" s="7">
        <v>1</v>
      </c>
      <c r="N10" s="7">
        <v>4</v>
      </c>
      <c r="O10" s="1"/>
      <c r="P10" s="1"/>
      <c r="Q10" s="1"/>
      <c r="R10" s="1"/>
    </row>
    <row r="11" spans="1:18" ht="15.6" x14ac:dyDescent="0.3">
      <c r="A11" s="3" t="s">
        <v>24</v>
      </c>
      <c r="B11" s="4">
        <v>42614</v>
      </c>
      <c r="C11" s="4">
        <v>42714</v>
      </c>
      <c r="D11" s="5">
        <f t="shared" si="1"/>
        <v>100</v>
      </c>
      <c r="E11" s="5">
        <v>7</v>
      </c>
      <c r="F11" s="6">
        <v>80000</v>
      </c>
      <c r="G11" s="6">
        <v>79900</v>
      </c>
      <c r="H11" s="6">
        <f t="shared" si="0"/>
        <v>100</v>
      </c>
      <c r="I11" s="7">
        <v>0</v>
      </c>
      <c r="J11" s="7">
        <v>2</v>
      </c>
      <c r="K11" s="7">
        <v>4</v>
      </c>
      <c r="L11" s="7">
        <v>1</v>
      </c>
      <c r="M11" s="7">
        <v>3</v>
      </c>
      <c r="N11" s="7">
        <v>2</v>
      </c>
      <c r="O11" s="1"/>
      <c r="P11" s="1"/>
      <c r="Q11" s="1"/>
      <c r="R11" s="1"/>
    </row>
    <row r="12" spans="1:18" ht="15.6" x14ac:dyDescent="0.3">
      <c r="A12" s="3" t="s">
        <v>25</v>
      </c>
      <c r="B12" s="4">
        <v>42644</v>
      </c>
      <c r="C12" s="4">
        <v>42689</v>
      </c>
      <c r="D12" s="5">
        <f t="shared" si="1"/>
        <v>45</v>
      </c>
      <c r="E12" s="5">
        <v>5</v>
      </c>
      <c r="F12" s="6">
        <v>77000</v>
      </c>
      <c r="G12" s="6">
        <v>77000</v>
      </c>
      <c r="H12" s="6">
        <f t="shared" si="0"/>
        <v>0</v>
      </c>
      <c r="I12" s="7">
        <v>4</v>
      </c>
      <c r="J12" s="7">
        <v>4</v>
      </c>
      <c r="K12" s="7">
        <v>5</v>
      </c>
      <c r="L12" s="7">
        <v>2</v>
      </c>
      <c r="M12" s="7">
        <v>0</v>
      </c>
      <c r="N12" s="7">
        <v>0</v>
      </c>
      <c r="O12" s="1"/>
      <c r="P12" s="1"/>
      <c r="Q12" s="1"/>
      <c r="R12" s="1"/>
    </row>
    <row r="13" spans="1:18" ht="15.6" x14ac:dyDescent="0.3">
      <c r="A13" s="3" t="s">
        <v>27</v>
      </c>
      <c r="B13" s="4">
        <v>42644</v>
      </c>
      <c r="C13" s="4">
        <v>42705</v>
      </c>
      <c r="D13" s="5">
        <f t="shared" si="1"/>
        <v>61</v>
      </c>
      <c r="E13" s="5">
        <v>10</v>
      </c>
      <c r="F13" s="6">
        <v>65000</v>
      </c>
      <c r="G13" s="6">
        <v>55000</v>
      </c>
      <c r="H13" s="6">
        <f t="shared" si="0"/>
        <v>10000</v>
      </c>
      <c r="I13" s="7">
        <v>3</v>
      </c>
      <c r="J13" s="7">
        <v>6</v>
      </c>
      <c r="K13" s="7">
        <v>4</v>
      </c>
      <c r="L13" s="7">
        <v>3</v>
      </c>
      <c r="M13" s="7">
        <v>2</v>
      </c>
      <c r="N13" s="7">
        <v>0</v>
      </c>
      <c r="O13" s="1"/>
      <c r="P13" s="1"/>
      <c r="Q13" s="1"/>
      <c r="R13" s="1"/>
    </row>
    <row r="14" spans="1:18" ht="15.6" x14ac:dyDescent="0.3">
      <c r="A14" s="3" t="s">
        <v>26</v>
      </c>
      <c r="B14" s="4">
        <v>42675</v>
      </c>
      <c r="C14" s="4">
        <v>42705</v>
      </c>
      <c r="D14" s="5">
        <f t="shared" si="1"/>
        <v>30</v>
      </c>
      <c r="E14" s="5">
        <v>4</v>
      </c>
      <c r="F14" s="6">
        <v>550000</v>
      </c>
      <c r="G14" s="6">
        <v>651000</v>
      </c>
      <c r="H14" s="6">
        <f t="shared" si="0"/>
        <v>-101000</v>
      </c>
      <c r="I14" s="7">
        <v>2</v>
      </c>
      <c r="J14" s="7">
        <v>3</v>
      </c>
      <c r="K14" s="7">
        <v>6</v>
      </c>
      <c r="L14" s="7">
        <v>0</v>
      </c>
      <c r="M14" s="7">
        <v>1</v>
      </c>
      <c r="N14" s="7">
        <v>1</v>
      </c>
      <c r="O14" s="1"/>
      <c r="P14" s="1"/>
      <c r="Q14" s="1"/>
      <c r="R14" s="1"/>
    </row>
    <row r="15" spans="1:18" ht="15.6" x14ac:dyDescent="0.3">
      <c r="A15" s="3" t="s">
        <v>28</v>
      </c>
      <c r="B15" s="4">
        <v>42684</v>
      </c>
      <c r="C15" s="4">
        <v>42714</v>
      </c>
      <c r="D15" s="5">
        <f t="shared" si="1"/>
        <v>30</v>
      </c>
      <c r="E15" s="5">
        <v>3</v>
      </c>
      <c r="F15" s="6">
        <v>45000</v>
      </c>
      <c r="G15" s="6">
        <v>42000</v>
      </c>
      <c r="H15" s="6">
        <f t="shared" si="0"/>
        <v>3000</v>
      </c>
      <c r="I15" s="7">
        <v>1</v>
      </c>
      <c r="J15" s="7">
        <v>1</v>
      </c>
      <c r="K15" s="7">
        <v>7</v>
      </c>
      <c r="L15" s="7">
        <v>1</v>
      </c>
      <c r="M15" s="7">
        <v>0</v>
      </c>
      <c r="N15" s="7">
        <v>2</v>
      </c>
      <c r="O15" s="1"/>
      <c r="P15" s="1"/>
      <c r="Q15" s="1"/>
      <c r="R15" s="1"/>
    </row>
    <row r="16" spans="1:18" ht="15.6" x14ac:dyDescent="0.3">
      <c r="A16" s="3" t="s">
        <v>23</v>
      </c>
      <c r="B16" s="4">
        <v>42705</v>
      </c>
      <c r="C16" s="4">
        <v>42776</v>
      </c>
      <c r="D16" s="5">
        <f t="shared" si="1"/>
        <v>71</v>
      </c>
      <c r="E16" s="5">
        <v>2</v>
      </c>
      <c r="F16" s="6">
        <v>32500</v>
      </c>
      <c r="G16" s="6">
        <v>25000</v>
      </c>
      <c r="H16" s="6">
        <f t="shared" si="0"/>
        <v>7500</v>
      </c>
      <c r="I16" s="7">
        <v>5</v>
      </c>
      <c r="J16" s="7">
        <v>0</v>
      </c>
      <c r="K16" s="7">
        <v>2</v>
      </c>
      <c r="L16" s="7">
        <v>2</v>
      </c>
      <c r="M16" s="7">
        <v>1</v>
      </c>
      <c r="N16" s="7">
        <v>3</v>
      </c>
      <c r="O16" s="1"/>
      <c r="P16" s="1"/>
      <c r="Q16" s="1"/>
      <c r="R16" s="1"/>
    </row>
    <row r="17" spans="1:18" ht="23.1" customHeight="1" x14ac:dyDescent="0.3">
      <c r="A17" s="8"/>
      <c r="B17" s="8"/>
      <c r="C17" s="8"/>
      <c r="D17" s="8">
        <f>AVERAGE(D3:D16)</f>
        <v>83.571428571428569</v>
      </c>
      <c r="E17" s="9">
        <f>AVERAGE(E3:E16)</f>
        <v>5.8571428571428568</v>
      </c>
      <c r="F17" s="10">
        <f>SUM(F3:F16)</f>
        <v>5404600</v>
      </c>
      <c r="G17" s="10">
        <f>SUM(G3:G16)</f>
        <v>5374950</v>
      </c>
      <c r="H17" s="10">
        <f t="shared" ref="H17:N17" si="2">SUM(H3:H16)</f>
        <v>29650</v>
      </c>
      <c r="I17" s="11">
        <f t="shared" si="2"/>
        <v>52</v>
      </c>
      <c r="J17" s="11">
        <f t="shared" si="2"/>
        <v>44</v>
      </c>
      <c r="K17" s="11">
        <f t="shared" si="2"/>
        <v>48</v>
      </c>
      <c r="L17" s="11">
        <f t="shared" si="2"/>
        <v>18</v>
      </c>
      <c r="M17" s="11">
        <f t="shared" si="2"/>
        <v>16</v>
      </c>
      <c r="N17" s="11">
        <f t="shared" si="2"/>
        <v>27</v>
      </c>
      <c r="O17" s="1"/>
      <c r="P17" s="1"/>
      <c r="Q17" s="1"/>
      <c r="R17" s="1"/>
    </row>
    <row r="18" spans="1:18" ht="15.6" x14ac:dyDescent="0.3">
      <c r="A18" s="1"/>
      <c r="B18" s="1"/>
      <c r="C18" s="1"/>
      <c r="D18" s="1"/>
      <c r="E18" s="1">
        <f>D17/E17</f>
        <v>14.26829268292683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8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8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8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8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8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8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8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8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8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8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8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8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8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8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8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8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8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Audit Data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Antoine Ward</cp:lastModifiedBy>
  <dcterms:created xsi:type="dcterms:W3CDTF">2016-09-05T16:14:04Z</dcterms:created>
  <dcterms:modified xsi:type="dcterms:W3CDTF">2024-05-21T09:14:57Z</dcterms:modified>
</cp:coreProperties>
</file>