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F:\js\sideka-electron\app\"/>
    </mc:Choice>
  </mc:AlternateContent>
  <bookViews>
    <workbookView xWindow="0" yWindow="0" windowWidth="38400" windowHeight="12210"/>
  </bookViews>
  <sheets>
    <sheet name="Sheet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5" i="1" l="1"/>
  <c r="D429" i="1"/>
  <c r="D421" i="1"/>
  <c r="D420" i="1"/>
  <c r="D419" i="1"/>
  <c r="D418" i="1"/>
  <c r="D417" i="1"/>
  <c r="D416" i="1"/>
  <c r="D405" i="1"/>
  <c r="D406" i="1" s="1"/>
  <c r="D399" i="1"/>
  <c r="D398" i="1" s="1"/>
  <c r="D394" i="1"/>
  <c r="D391" i="1"/>
  <c r="D392" i="1" s="1"/>
  <c r="D385" i="1"/>
  <c r="D384" i="1" s="1"/>
  <c r="D374" i="1"/>
  <c r="D375" i="1" s="1"/>
  <c r="D368" i="1"/>
  <c r="D360" i="1"/>
  <c r="D361" i="1" s="1"/>
  <c r="D347" i="1"/>
  <c r="D341" i="1"/>
  <c r="D309" i="1"/>
  <c r="D303" i="1"/>
  <c r="D296" i="1"/>
  <c r="D293" i="1"/>
  <c r="D280" i="1"/>
  <c r="D274" i="1"/>
  <c r="D261" i="1"/>
  <c r="D242" i="1" s="1"/>
  <c r="D255" i="1"/>
  <c r="D236" i="1" s="1"/>
  <c r="D221" i="1"/>
  <c r="D215" i="1"/>
  <c r="D198" i="1"/>
  <c r="D192" i="1"/>
  <c r="C184" i="1"/>
  <c r="C183" i="1"/>
  <c r="C182" i="1"/>
  <c r="C181" i="1"/>
  <c r="C180" i="1"/>
  <c r="C179" i="1"/>
  <c r="C178" i="1"/>
  <c r="C177" i="1"/>
  <c r="C176" i="1"/>
  <c r="D175" i="1"/>
  <c r="C175" i="1"/>
  <c r="D169" i="1"/>
  <c r="D154" i="1"/>
  <c r="D148" i="1"/>
  <c r="D137" i="1"/>
  <c r="D130" i="1"/>
  <c r="D119" i="1"/>
  <c r="D113" i="1"/>
  <c r="D109" i="1"/>
  <c r="D107" i="1"/>
  <c r="D106" i="1"/>
  <c r="D105" i="1"/>
  <c r="D102" i="1"/>
  <c r="D98" i="1"/>
  <c r="D95" i="1"/>
  <c r="D93" i="1"/>
  <c r="D92" i="1"/>
  <c r="D88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4" i="1"/>
  <c r="D59" i="1"/>
  <c r="D55" i="1"/>
  <c r="D42" i="1"/>
  <c r="D37" i="1"/>
  <c r="D36" i="1"/>
  <c r="D28" i="1"/>
  <c r="D27" i="1"/>
  <c r="D26" i="1"/>
  <c r="D25" i="1"/>
  <c r="D24" i="1"/>
  <c r="D12" i="1"/>
  <c r="D8" i="1"/>
  <c r="D3" i="1"/>
  <c r="D35" i="1" l="1"/>
  <c r="D129" i="1"/>
  <c r="D128" i="1" s="1"/>
  <c r="D23" i="1"/>
  <c r="D112" i="1"/>
  <c r="D383" i="1"/>
  <c r="D68" i="1"/>
  <c r="D63" i="1" s="1"/>
  <c r="D359" i="1"/>
  <c r="D62" i="1" l="1"/>
  <c r="D22" i="1"/>
  <c r="D21" i="1"/>
  <c r="D20" i="1" l="1"/>
</calcChain>
</file>

<file path=xl/sharedStrings.xml><?xml version="1.0" encoding="utf-8"?>
<sst xmlns="http://schemas.openxmlformats.org/spreadsheetml/2006/main" count="992" uniqueCount="301">
  <si>
    <t>Kode Rekening</t>
  </si>
  <si>
    <t>Uraian</t>
  </si>
  <si>
    <t>Anggaran</t>
  </si>
  <si>
    <t>Keterangan</t>
  </si>
  <si>
    <t>3</t>
  </si>
  <si>
    <t xml:space="preserve">PENDAPATAN </t>
  </si>
  <si>
    <t>Pendapatan Asli Desa</t>
  </si>
  <si>
    <t>PADesa</t>
  </si>
  <si>
    <t>Hasil Usaha Desa</t>
  </si>
  <si>
    <t>Hasil Tanah Kas Desa</t>
  </si>
  <si>
    <t>Swadaya, Partisipasi dan Gotong Royong</t>
  </si>
  <si>
    <t xml:space="preserve">Lain-lain Pendapatan Asli Desa yang Sah </t>
  </si>
  <si>
    <t>Pendapatan Transfer</t>
  </si>
  <si>
    <r>
      <t>DD+ADD+Bankab + B</t>
    </r>
    <r>
      <rPr>
        <sz val="9"/>
        <rFont val="Calibri"/>
        <family val="2"/>
        <scheme val="minor"/>
      </rPr>
      <t>anProv</t>
    </r>
  </si>
  <si>
    <t>Dana Desa</t>
  </si>
  <si>
    <t>DD</t>
  </si>
  <si>
    <t>Bagian dari hasil pajak &amp;retribusi daerah kabupaten/ kota</t>
  </si>
  <si>
    <t>Bankab</t>
  </si>
  <si>
    <t xml:space="preserve">Alokasi Dana Desa </t>
  </si>
  <si>
    <t>ADD</t>
  </si>
  <si>
    <t>Bantuan Keuangan</t>
  </si>
  <si>
    <t>1</t>
  </si>
  <si>
    <t>Bantuan Keuangan dari APBD Propinsi</t>
  </si>
  <si>
    <t>Banprov</t>
  </si>
  <si>
    <t>2</t>
  </si>
  <si>
    <t>Bantuan Keuangan dari APBD Kabupaten</t>
  </si>
  <si>
    <t>Lain-lain Pendapatan Desa Yang Sah</t>
  </si>
  <si>
    <t>Hibah dan Sumbangan dari pihak ke-3 yang tidak mengikat</t>
  </si>
  <si>
    <t xml:space="preserve"> - Sumbangan dari Masyarakat</t>
  </si>
  <si>
    <t>BELANJA</t>
  </si>
  <si>
    <t>Bidang Penyelenggaraan Pemerintah Desa</t>
  </si>
  <si>
    <t>PADesa+ADD+DD+BanProv</t>
  </si>
  <si>
    <t>Penghasilan Tetap, Oprasional Dan Tunjangan</t>
  </si>
  <si>
    <t>Belanja Pegawai</t>
  </si>
  <si>
    <t>Penghasilan Tetap Kepala Desa &amp; Perangkat Desa</t>
  </si>
  <si>
    <t xml:space="preserve"> ADD</t>
  </si>
  <si>
    <t xml:space="preserve"> - Kepala Desa</t>
  </si>
  <si>
    <t xml:space="preserve"> - Sekretaris Desa</t>
  </si>
  <si>
    <t xml:space="preserve"> - Kepala Seksi</t>
  </si>
  <si>
    <t xml:space="preserve"> - Kepala Urusan</t>
  </si>
  <si>
    <t xml:space="preserve"> - Kepala Wilayah</t>
  </si>
  <si>
    <t>Penghasilan Tambahan/ Tunjangan Kepala Desa dan Perangkat</t>
  </si>
  <si>
    <t xml:space="preserve">BanProv  </t>
  </si>
  <si>
    <t>BanProv</t>
  </si>
  <si>
    <t>Purnabakti Kep. Desa, Sekretaris &amp; Perangkat Desa</t>
  </si>
  <si>
    <t xml:space="preserve"> - Purnabakti Kepala Desa</t>
  </si>
  <si>
    <t xml:space="preserve"> - Purnabakti Sekretaris Desa</t>
  </si>
  <si>
    <t xml:space="preserve"> - Purnabakti Perangkat Desa</t>
  </si>
  <si>
    <t>Oprasional/Tunjangan  BPD dan Anggota</t>
  </si>
  <si>
    <t>Ketua Dan Anggota BPD</t>
  </si>
  <si>
    <t>Tunjangan LPM</t>
  </si>
  <si>
    <t>Tunjangan  PKK</t>
  </si>
  <si>
    <t>Tunjangan MUI Desa</t>
  </si>
  <si>
    <t>Tunjangan LINMAS</t>
  </si>
  <si>
    <t>Tunjangan Karang Taruna</t>
  </si>
  <si>
    <t xml:space="preserve"> </t>
  </si>
  <si>
    <t>Oprasional/Isentif  RT dan RW</t>
  </si>
  <si>
    <t xml:space="preserve"> - Ketua RW</t>
  </si>
  <si>
    <t xml:space="preserve"> - Ketua RT</t>
  </si>
  <si>
    <t>Oprasional    Seleksi Parades</t>
  </si>
  <si>
    <t xml:space="preserve"> - Oprasional Seleksi Perangkat Desa</t>
  </si>
  <si>
    <t>Operasional  Pemerintahan Desa /Perkantoran</t>
  </si>
  <si>
    <t>ADD &amp; Bankab</t>
  </si>
  <si>
    <t>Belanja Barang dan Jasa</t>
  </si>
  <si>
    <t>Belanja Listrik,  Internet dan Telepon</t>
  </si>
  <si>
    <t xml:space="preserve"> - Listrik (lampu,Kabel Rol)</t>
  </si>
  <si>
    <t xml:space="preserve"> - Internet &amp; Telepon</t>
  </si>
  <si>
    <t>Belanja Alat Tulis Kantor</t>
  </si>
  <si>
    <t xml:space="preserve"> - Kertas HVS F4</t>
  </si>
  <si>
    <t xml:space="preserve"> - Kertas HVS A4</t>
  </si>
  <si>
    <t xml:space="preserve"> - Maf Dokumen</t>
  </si>
  <si>
    <t xml:space="preserve"> - Ballpoint</t>
  </si>
  <si>
    <t xml:space="preserve"> - Tipe x</t>
  </si>
  <si>
    <t xml:space="preserve"> - Hekter Kecil</t>
  </si>
  <si>
    <t xml:space="preserve"> - Atom Kecil</t>
  </si>
  <si>
    <t xml:space="preserve"> - Amplop Cokelat A</t>
  </si>
  <si>
    <t xml:space="preserve"> - Amplop Kecil</t>
  </si>
  <si>
    <t xml:space="preserve"> - Amplop Besar</t>
  </si>
  <si>
    <t xml:space="preserve"> - Tinta Printer</t>
  </si>
  <si>
    <t xml:space="preserve"> - Buku Tulis </t>
  </si>
  <si>
    <t xml:space="preserve"> - Bak Stempel</t>
  </si>
  <si>
    <t xml:space="preserve"> - Spidol Besar</t>
  </si>
  <si>
    <t xml:space="preserve"> - Gunting Sedang</t>
  </si>
  <si>
    <t xml:space="preserve"> - Penggaris Besi</t>
  </si>
  <si>
    <t xml:space="preserve"> - Tinta Stempel</t>
  </si>
  <si>
    <t xml:space="preserve"> - Kalkulator </t>
  </si>
  <si>
    <t>Belanja Benda Pos dan Materai</t>
  </si>
  <si>
    <t>Bankab+ADD</t>
  </si>
  <si>
    <t xml:space="preserve"> - Materai 3000</t>
  </si>
  <si>
    <t xml:space="preserve"> - Materai 6000</t>
  </si>
  <si>
    <t>Belanja Makanan dan  Minuman Rapat</t>
  </si>
  <si>
    <t xml:space="preserve"> - Makanan dan Minuman Musrembangdes</t>
  </si>
  <si>
    <t>Belanja Seragam dan Atributnya</t>
  </si>
  <si>
    <t xml:space="preserve"> - Seragam Hitam Putih</t>
  </si>
  <si>
    <t>Belanja Perjalanan Dinas</t>
  </si>
  <si>
    <t xml:space="preserve"> - Perjalanan Dinas  </t>
  </si>
  <si>
    <t>Pemeliharaan /Perawatan Kendaraan Dinas</t>
  </si>
  <si>
    <t xml:space="preserve"> - Perawatan Kendaraan </t>
  </si>
  <si>
    <t xml:space="preserve">Belanja Kegiatan Rapat   </t>
  </si>
  <si>
    <t xml:space="preserve"> - Kordinasi dengan BPD</t>
  </si>
  <si>
    <t xml:space="preserve"> - Kordinasi dengan RT/RW</t>
  </si>
  <si>
    <t>Belanja Operator Profil Desa</t>
  </si>
  <si>
    <t xml:space="preserve"> - Honorium Operator Profil</t>
  </si>
  <si>
    <t>Belanja Modal</t>
  </si>
  <si>
    <t>Belanja Modal Pengadaan Laptop, Printer, Infocus, HandCam, Kamera</t>
  </si>
  <si>
    <t xml:space="preserve"> - Laptop</t>
  </si>
  <si>
    <t xml:space="preserve"> - Printer</t>
  </si>
  <si>
    <t xml:space="preserve"> - Camera</t>
  </si>
  <si>
    <t xml:space="preserve"> - Hand Cam</t>
  </si>
  <si>
    <t>Belanja Modal Pengadaan Meubeler</t>
  </si>
  <si>
    <t xml:space="preserve"> - Meja Komputer (1 bh )</t>
  </si>
  <si>
    <t xml:space="preserve"> - Filing Kabinet (1 bh)</t>
  </si>
  <si>
    <t xml:space="preserve"> - Rak Arsip</t>
  </si>
  <si>
    <t xml:space="preserve"> - Kursi  Kerja (7 bh)</t>
  </si>
  <si>
    <t xml:space="preserve"> - Kursi Tumpuk (150 bh)</t>
  </si>
  <si>
    <t xml:space="preserve"> - Kursi Hadap (8 bh)</t>
  </si>
  <si>
    <t xml:space="preserve"> - White Bord</t>
  </si>
  <si>
    <t>Bidang Pelaksanaan Pembangunan  Desa</t>
  </si>
  <si>
    <t>DD + ADD</t>
  </si>
  <si>
    <t>Kegiatan  Floor Lantai Desa (Penyelesaian  Kantor Desa)</t>
  </si>
  <si>
    <t xml:space="preserve"> - Tenaga Terampil</t>
  </si>
  <si>
    <t xml:space="preserve"> - Tidak Terampil</t>
  </si>
  <si>
    <t xml:space="preserve"> - Operator Molen</t>
  </si>
  <si>
    <t xml:space="preserve"> - Sewa  mesin Molen</t>
  </si>
  <si>
    <t xml:space="preserve"> - Mobilisasi Molen</t>
  </si>
  <si>
    <t xml:space="preserve"> - Laporan &amp; Adm</t>
  </si>
  <si>
    <t>Belanja Modal (Matrial Fisik Gedung)</t>
  </si>
  <si>
    <t xml:space="preserve"> - Pasir Cor</t>
  </si>
  <si>
    <t xml:space="preserve"> - Barangkal</t>
  </si>
  <si>
    <t xml:space="preserve"> - Semen</t>
  </si>
  <si>
    <t xml:space="preserve"> - Kaca</t>
  </si>
  <si>
    <t xml:space="preserve"> - Plang Nama</t>
  </si>
  <si>
    <t xml:space="preserve"> - Sumur Bor</t>
  </si>
  <si>
    <t xml:space="preserve"> - Sanyo Simizyu seri 2</t>
  </si>
  <si>
    <t xml:space="preserve"> - Paralon 3"</t>
  </si>
  <si>
    <t>Pem. Rabat Beton Jl. Desa Kp. Cinunjang  Rt. 03/02  (Blok. Cilingga-Rahong)</t>
  </si>
  <si>
    <t>Pekerja</t>
  </si>
  <si>
    <t>Tukang</t>
  </si>
  <si>
    <t>Mandor</t>
  </si>
  <si>
    <t>Sewa Gerobak</t>
  </si>
  <si>
    <t>Sewa Molen</t>
  </si>
  <si>
    <t xml:space="preserve">Belanja Modal </t>
  </si>
  <si>
    <t>Batu Split 2/3</t>
  </si>
  <si>
    <t>Pasir Beton</t>
  </si>
  <si>
    <t>Semen (@50Kg)</t>
  </si>
  <si>
    <t>Pasir Urug</t>
  </si>
  <si>
    <t>Sirtu</t>
  </si>
  <si>
    <t>Papan Bekisting</t>
  </si>
  <si>
    <t>Paku</t>
  </si>
  <si>
    <t>Ember</t>
  </si>
  <si>
    <t>Sekop</t>
  </si>
  <si>
    <t>Benangklos</t>
  </si>
  <si>
    <t>Cangkul</t>
  </si>
  <si>
    <t>Bambu</t>
  </si>
  <si>
    <t xml:space="preserve">Pem. Rabat Beton Jl. Desa Kp.Mekarjaya Rt. 03/03   Blok. Cirapih  </t>
  </si>
  <si>
    <t>Pem. Rabat Beton Jl. Desa Kp. Cinangsi Rt. 1-2/05  (Blok. Makam&amp;Tnj.Bilik)</t>
  </si>
  <si>
    <t xml:space="preserve">Batu belah </t>
  </si>
  <si>
    <t>Pasir Pasang</t>
  </si>
  <si>
    <t>Pem. Rabat Beton Jl. Desa Kp. Mekarsari Rt. 01/06   Blok. Tamansari</t>
  </si>
  <si>
    <t>Pem. Jalan Setapak Kp. Mekarjaya Rt. 01/04  (Blok Cikujang )</t>
  </si>
  <si>
    <t>Batu Split 1/2</t>
  </si>
  <si>
    <t>Pem. Jl. Setapak Kp. Mekarjaya Rt. 02/03  (Blok Cipancur)</t>
  </si>
  <si>
    <t>Pem. Jalan Setapak Kp. Mekarsari Rt. 03/06 ( Blok Cisarua)</t>
  </si>
  <si>
    <t>Pemadatan Jl. Desa Kp. Cinunjang Rt. 01/02  (Blok Pasir Salam)</t>
  </si>
  <si>
    <t>Pem. Jl. Setapak Kp. Cinunjang RT. 02 RW.02</t>
  </si>
  <si>
    <t>Bop&amp;Adm</t>
  </si>
  <si>
    <t>Pem. Jl. Setapak Kp. Cinunjang RT. 03 RW.02</t>
  </si>
  <si>
    <t>Pem. Jl. Setapak Kp. Mekarjaya RT. 01 RW.03</t>
  </si>
  <si>
    <t>Bidang Pembinaan Kemasyarakatan</t>
  </si>
  <si>
    <t>PADes</t>
  </si>
  <si>
    <t>Kegiatan Pembinaan Keamanan &amp; Ketertiban</t>
  </si>
  <si>
    <t xml:space="preserve"> - Honor Pelatih</t>
  </si>
  <si>
    <t xml:space="preserve"> - Bahan Praktek dan Pelatihan</t>
  </si>
  <si>
    <t xml:space="preserve"> - Konsumsi</t>
  </si>
  <si>
    <t xml:space="preserve"> - Trasnpor</t>
  </si>
  <si>
    <t>Kegiatan Pembinaan Kelembagaan (BPD+LPM)</t>
  </si>
  <si>
    <t>Kegiatan   Keagamaan  (PHB Keagamaan)</t>
  </si>
  <si>
    <t xml:space="preserve"> - Honor Panitia</t>
  </si>
  <si>
    <t xml:space="preserve"> - Perlengkapan /Alat</t>
  </si>
  <si>
    <t xml:space="preserve"> - Sewa Gedung</t>
  </si>
  <si>
    <t xml:space="preserve"> - Hadiah Perlombaan</t>
  </si>
  <si>
    <t xml:space="preserve"> - Penggandaan ( Photo Copy)</t>
  </si>
  <si>
    <t>Bidang Pemberdayaan Masyarakat</t>
  </si>
  <si>
    <t>Kegiatan Pelatihan Kapasitas Perangkat Desa</t>
  </si>
  <si>
    <t>Peningkatan Kapasitas Kader Posyandu</t>
  </si>
  <si>
    <t>BanKab</t>
  </si>
  <si>
    <t>Pelatihan Kapasitas Pengelola BUMDes</t>
  </si>
  <si>
    <t>Pelatihan Kapasitas Pengelola  BUMdes</t>
  </si>
  <si>
    <t>ADD + Bankab</t>
  </si>
  <si>
    <t xml:space="preserve">Pelatihan Kelompok Tani </t>
  </si>
  <si>
    <t>Badan  Usaha Milik Desa (BUMDes)</t>
  </si>
  <si>
    <t>Penyertaan modal ke  Badan Usaha Milik Desa (BUMDes)</t>
  </si>
  <si>
    <t>Penyertaan modal  ke Badan Usaha Milik Antar Desa (BUMADes)</t>
  </si>
  <si>
    <t xml:space="preserve">Bidang Tak Terduga </t>
  </si>
  <si>
    <t xml:space="preserve">Kegiatan Kejadian Luar Biasa </t>
  </si>
  <si>
    <t>Belanja Barang  dan Jasa:</t>
  </si>
  <si>
    <t xml:space="preserve">-  Honor tim </t>
  </si>
  <si>
    <t>-  Konsumsi</t>
  </si>
  <si>
    <t xml:space="preserve">-  Obat-obatan </t>
  </si>
  <si>
    <t>PEMBIAYAAN</t>
  </si>
  <si>
    <t>Penerimaaan Pembiayaan</t>
  </si>
  <si>
    <t>SILPA</t>
  </si>
  <si>
    <t>Pencairan Dana Cadangan</t>
  </si>
  <si>
    <t>Hasil Kekayaan Desa Yang dipisahkan</t>
  </si>
  <si>
    <t>JUMLAH (RP)</t>
  </si>
  <si>
    <t>PENGELUARAAN PEMBIAYAAN</t>
  </si>
  <si>
    <t>Pembentukan Dana Cadangan</t>
  </si>
  <si>
    <t xml:space="preserve">Penyertaan Modal Desa </t>
  </si>
  <si>
    <t>1.1</t>
  </si>
  <si>
    <t>1.1.1</t>
  </si>
  <si>
    <t>1.1.2</t>
  </si>
  <si>
    <t>1.1.3</t>
  </si>
  <si>
    <t>1.1.4</t>
  </si>
  <si>
    <t>1.2</t>
  </si>
  <si>
    <t>1.2.1</t>
  </si>
  <si>
    <t>1.2.3</t>
  </si>
  <si>
    <t>1.2.4</t>
  </si>
  <si>
    <t>1.2.4.1</t>
  </si>
  <si>
    <t>1.2.4.2</t>
  </si>
  <si>
    <t>1.3</t>
  </si>
  <si>
    <t>1.3.1</t>
  </si>
  <si>
    <t/>
  </si>
  <si>
    <t>2.1</t>
  </si>
  <si>
    <t>2.1.1</t>
  </si>
  <si>
    <t>2.1.1.1</t>
  </si>
  <si>
    <t>2.1.1.2</t>
  </si>
  <si>
    <t>2.1.1.3</t>
  </si>
  <si>
    <t>2.1.1.4</t>
  </si>
  <si>
    <t>2.1.1.5</t>
  </si>
  <si>
    <t>2.1.1.6</t>
  </si>
  <si>
    <t>2.1.1.7</t>
  </si>
  <si>
    <t>2.1.1.8</t>
  </si>
  <si>
    <t>2.1.1.9</t>
  </si>
  <si>
    <t>2.1.1.10</t>
  </si>
  <si>
    <t>2.1.1.11</t>
  </si>
  <si>
    <t>2.1.1.12</t>
  </si>
  <si>
    <t>2.1.2</t>
  </si>
  <si>
    <t>2.1.2.1</t>
  </si>
  <si>
    <t>2.1.2.2</t>
  </si>
  <si>
    <t>2.1.2.3</t>
  </si>
  <si>
    <t>2.1.2.4</t>
  </si>
  <si>
    <t>2.1.2.5</t>
  </si>
  <si>
    <t>2.1.2.6</t>
  </si>
  <si>
    <t>2.1.2.7</t>
  </si>
  <si>
    <t>2.1.2.8</t>
  </si>
  <si>
    <t>2.1.2.9</t>
  </si>
  <si>
    <t>2.2</t>
  </si>
  <si>
    <t>2.2.1</t>
  </si>
  <si>
    <t>2.2.1.2</t>
  </si>
  <si>
    <t>2.2.1.3</t>
  </si>
  <si>
    <t>2.2.1.4</t>
  </si>
  <si>
    <t>2.2.1.5</t>
  </si>
  <si>
    <t>2.2.1.6</t>
  </si>
  <si>
    <t>2.2.1.7</t>
  </si>
  <si>
    <t>2.2.1.8</t>
  </si>
  <si>
    <t>2.2.1.9</t>
  </si>
  <si>
    <t>2.2.1.10</t>
  </si>
  <si>
    <t>2.2.1.11</t>
  </si>
  <si>
    <t>2.2.1.12</t>
  </si>
  <si>
    <t>2.2.1.13</t>
  </si>
  <si>
    <t>2.2.1.14</t>
  </si>
  <si>
    <t>2.2.1.15</t>
  </si>
  <si>
    <t>2.2.1.16</t>
  </si>
  <si>
    <t>2.2.1.17</t>
  </si>
  <si>
    <t>2.2.1.18</t>
  </si>
  <si>
    <t>2.2.1.19</t>
  </si>
  <si>
    <t>2.2.1.20</t>
  </si>
  <si>
    <t>2.2.1.21</t>
  </si>
  <si>
    <t>2.2.1.22</t>
  </si>
  <si>
    <t>2.2.1.23</t>
  </si>
  <si>
    <t>2.2.1.24</t>
  </si>
  <si>
    <t>2.2.1.25</t>
  </si>
  <si>
    <t>2.3</t>
  </si>
  <si>
    <t>2.3.1</t>
  </si>
  <si>
    <t>2.3.1.1</t>
  </si>
  <si>
    <t>2.3.2</t>
  </si>
  <si>
    <t>2.3.2.1</t>
  </si>
  <si>
    <t>2.3.3</t>
  </si>
  <si>
    <t>2.3.3.1</t>
  </si>
  <si>
    <t>2.4</t>
  </si>
  <si>
    <t>2.4.1</t>
  </si>
  <si>
    <t>2.4.1.1</t>
  </si>
  <si>
    <t xml:space="preserve">. </t>
  </si>
  <si>
    <t>2.4.2</t>
  </si>
  <si>
    <t>2.4.2.1</t>
  </si>
  <si>
    <t>2.4.3</t>
  </si>
  <si>
    <t>2.4.3.1</t>
  </si>
  <si>
    <t>2.4.4</t>
  </si>
  <si>
    <t>2.4.4.1</t>
  </si>
  <si>
    <t>2.4.4.2</t>
  </si>
  <si>
    <t>2.5</t>
  </si>
  <si>
    <t>2.5.1</t>
  </si>
  <si>
    <t>2.5.1.2</t>
  </si>
  <si>
    <t>3.1</t>
  </si>
  <si>
    <t>3.1.1</t>
  </si>
  <si>
    <t>3.1.2</t>
  </si>
  <si>
    <t>3.1.3</t>
  </si>
  <si>
    <t>3.2</t>
  </si>
  <si>
    <t>3.2.1</t>
  </si>
  <si>
    <t>3.2.2</t>
  </si>
  <si>
    <t>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</si>
</sst>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name val="Verdana"/>
      <family val="2"/>
    </font>
    <font>
      <sz val="8"/>
      <name val="Verdana"/>
      <family val="2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i/>
      <sz val="9"/>
      <name val="Calibri"/>
      <family val="2"/>
      <scheme val="minor"/>
    </font>
    <font>
      <b/>
      <i/>
      <sz val="9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</cellStyleXfs>
  <cellXfs count="117">
    <xf numFmtId="0" fontId="0" fillId="0" borderId="0" xfId="0"/>
    <xf numFmtId="166" fontId="4" fillId="2" borderId="2" xfId="1" applyNumberFormat="1" applyFont="1" applyFill="1" applyBorder="1" applyAlignment="1">
      <alignment vertical="center"/>
    </xf>
    <xf numFmtId="165" fontId="2" fillId="4" borderId="2" xfId="1" applyFont="1" applyFill="1" applyBorder="1" applyAlignment="1">
      <alignment vertical="center"/>
    </xf>
    <xf numFmtId="165" fontId="2" fillId="2" borderId="2" xfId="1" applyFont="1" applyFill="1" applyBorder="1" applyAlignment="1">
      <alignment vertical="center"/>
    </xf>
    <xf numFmtId="165" fontId="5" fillId="2" borderId="2" xfId="1" applyFont="1" applyFill="1" applyBorder="1" applyAlignment="1">
      <alignment vertical="center"/>
    </xf>
    <xf numFmtId="165" fontId="5" fillId="2" borderId="2" xfId="1" applyFont="1" applyFill="1" applyBorder="1" applyAlignment="1">
      <alignment vertical="center" wrapText="1"/>
    </xf>
    <xf numFmtId="165" fontId="5" fillId="4" borderId="2" xfId="1" applyFont="1" applyFill="1" applyBorder="1" applyAlignment="1">
      <alignment vertical="center"/>
    </xf>
    <xf numFmtId="0" fontId="3" fillId="0" borderId="2" xfId="0" applyFont="1" applyBorder="1"/>
    <xf numFmtId="165" fontId="7" fillId="2" borderId="2" xfId="1" applyFont="1" applyFill="1" applyBorder="1" applyAlignment="1">
      <alignment vertical="center"/>
    </xf>
    <xf numFmtId="165" fontId="5" fillId="5" borderId="2" xfId="1" applyFont="1" applyFill="1" applyBorder="1" applyAlignment="1">
      <alignment vertical="center"/>
    </xf>
    <xf numFmtId="0" fontId="3" fillId="2" borderId="2" xfId="0" applyFont="1" applyFill="1" applyBorder="1"/>
    <xf numFmtId="165" fontId="2" fillId="2" borderId="2" xfId="1" applyFont="1" applyFill="1" applyBorder="1" applyAlignment="1">
      <alignment vertical="center" wrapText="1"/>
    </xf>
    <xf numFmtId="49" fontId="5" fillId="2" borderId="3" xfId="3" applyNumberFormat="1" applyFont="1" applyFill="1" applyBorder="1" applyAlignment="1">
      <alignment horizontal="center" vertical="center"/>
    </xf>
    <xf numFmtId="165" fontId="2" fillId="5" borderId="2" xfId="1" applyFont="1" applyFill="1" applyBorder="1" applyAlignment="1">
      <alignment vertical="center" wrapText="1"/>
    </xf>
    <xf numFmtId="165" fontId="2" fillId="5" borderId="2" xfId="1" applyFont="1" applyFill="1" applyBorder="1" applyAlignment="1">
      <alignment vertical="center"/>
    </xf>
    <xf numFmtId="49" fontId="5" fillId="2" borderId="3" xfId="3" applyNumberFormat="1" applyFont="1" applyFill="1" applyBorder="1" applyAlignment="1">
      <alignment horizontal="left" vertical="center" wrapText="1"/>
    </xf>
    <xf numFmtId="49" fontId="2" fillId="2" borderId="3" xfId="3" applyNumberFormat="1" applyFont="1" applyFill="1" applyBorder="1" applyAlignment="1">
      <alignment horizontal="left" vertical="center" wrapText="1"/>
    </xf>
    <xf numFmtId="165" fontId="3" fillId="5" borderId="2" xfId="1" applyFont="1" applyFill="1" applyBorder="1" applyAlignment="1">
      <alignment vertical="center"/>
    </xf>
    <xf numFmtId="0" fontId="2" fillId="2" borderId="3" xfId="3" applyFont="1" applyFill="1" applyBorder="1" applyAlignment="1">
      <alignment horizontal="left" vertical="center"/>
    </xf>
    <xf numFmtId="165" fontId="12" fillId="5" borderId="2" xfId="1" applyFont="1" applyFill="1" applyBorder="1" applyAlignment="1">
      <alignment vertical="center"/>
    </xf>
    <xf numFmtId="165" fontId="2" fillId="2" borderId="2" xfId="1" applyFont="1" applyFill="1" applyBorder="1" applyAlignment="1">
      <alignment horizontal="left" vertical="center"/>
    </xf>
    <xf numFmtId="43" fontId="4" fillId="2" borderId="2" xfId="0" applyNumberFormat="1" applyFont="1" applyFill="1" applyBorder="1"/>
    <xf numFmtId="0" fontId="7" fillId="2" borderId="3" xfId="3" applyFont="1" applyFill="1" applyBorder="1" applyAlignment="1">
      <alignment vertical="center"/>
    </xf>
    <xf numFmtId="49" fontId="5" fillId="2" borderId="3" xfId="3" applyNumberFormat="1" applyFont="1" applyFill="1" applyBorder="1" applyAlignment="1">
      <alignment vertical="center"/>
    </xf>
    <xf numFmtId="0" fontId="3" fillId="2" borderId="3" xfId="0" applyFont="1" applyFill="1" applyBorder="1"/>
    <xf numFmtId="49" fontId="2" fillId="2" borderId="3" xfId="3" applyNumberFormat="1" applyFont="1" applyFill="1" applyBorder="1" applyAlignment="1">
      <alignment horizontal="left" vertical="center"/>
    </xf>
    <xf numFmtId="49" fontId="5" fillId="2" borderId="5" xfId="3" applyNumberFormat="1" applyFont="1" applyFill="1" applyBorder="1" applyAlignment="1">
      <alignment horizontal="left" vertical="center" wrapText="1"/>
    </xf>
    <xf numFmtId="49" fontId="2" fillId="2" borderId="5" xfId="3" applyNumberFormat="1" applyFont="1" applyFill="1" applyBorder="1" applyAlignment="1">
      <alignment horizontal="left" vertical="center" wrapText="1"/>
    </xf>
    <xf numFmtId="49" fontId="2" fillId="2" borderId="3" xfId="3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10" fillId="2" borderId="5" xfId="0" applyFont="1" applyFill="1" applyBorder="1" applyAlignment="1">
      <alignment horizontal="left"/>
    </xf>
    <xf numFmtId="0" fontId="11" fillId="2" borderId="5" xfId="0" applyFont="1" applyFill="1" applyBorder="1" applyAlignment="1">
      <alignment horizontal="left"/>
    </xf>
    <xf numFmtId="0" fontId="5" fillId="2" borderId="5" xfId="3" applyFont="1" applyFill="1" applyBorder="1" applyAlignment="1">
      <alignment horizontal="left" vertical="center"/>
    </xf>
    <xf numFmtId="0" fontId="2" fillId="2" borderId="5" xfId="3" applyFont="1" applyFill="1" applyBorder="1" applyAlignment="1">
      <alignment horizontal="left" vertical="center"/>
    </xf>
    <xf numFmtId="0" fontId="12" fillId="5" borderId="5" xfId="3" applyFont="1" applyFill="1" applyBorder="1" applyAlignment="1">
      <alignment horizontal="left" vertical="center"/>
    </xf>
    <xf numFmtId="0" fontId="2" fillId="5" borderId="5" xfId="3" applyFont="1" applyFill="1" applyBorder="1" applyAlignment="1">
      <alignment horizontal="left" vertical="center"/>
    </xf>
    <xf numFmtId="0" fontId="6" fillId="2" borderId="3" xfId="3" applyFont="1" applyFill="1" applyBorder="1" applyAlignment="1">
      <alignment vertical="center"/>
    </xf>
    <xf numFmtId="0" fontId="2" fillId="2" borderId="3" xfId="3" applyFont="1" applyFill="1" applyBorder="1" applyAlignment="1">
      <alignment vertical="center"/>
    </xf>
    <xf numFmtId="0" fontId="13" fillId="5" borderId="3" xfId="3" applyFont="1" applyFill="1" applyBorder="1" applyAlignment="1">
      <alignment vertical="center"/>
    </xf>
    <xf numFmtId="0" fontId="7" fillId="5" borderId="3" xfId="3" applyFont="1" applyFill="1" applyBorder="1" applyAlignment="1">
      <alignment vertical="center"/>
    </xf>
    <xf numFmtId="49" fontId="5" fillId="2" borderId="3" xfId="3" applyNumberFormat="1" applyFont="1" applyFill="1" applyBorder="1" applyAlignment="1">
      <alignment horizontal="left" vertical="center"/>
    </xf>
    <xf numFmtId="0" fontId="0" fillId="0" borderId="0" xfId="0" applyBorder="1"/>
    <xf numFmtId="0" fontId="2" fillId="2" borderId="5" xfId="3" applyFont="1" applyFill="1" applyBorder="1" applyAlignment="1">
      <alignment vertical="center"/>
    </xf>
    <xf numFmtId="0" fontId="4" fillId="5" borderId="2" xfId="0" applyFont="1" applyFill="1" applyBorder="1"/>
    <xf numFmtId="0" fontId="3" fillId="2" borderId="3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vertical="center"/>
    </xf>
    <xf numFmtId="165" fontId="2" fillId="6" borderId="2" xfId="1" applyFont="1" applyFill="1" applyBorder="1" applyAlignment="1">
      <alignment vertical="center"/>
    </xf>
    <xf numFmtId="0" fontId="2" fillId="6" borderId="1" xfId="3" applyFont="1" applyFill="1" applyBorder="1" applyAlignment="1">
      <alignment horizontal="center" vertical="center" wrapText="1"/>
    </xf>
    <xf numFmtId="0" fontId="5" fillId="2" borderId="4" xfId="3" applyFont="1" applyFill="1" applyBorder="1" applyAlignment="1">
      <alignment horizontal="left" vertical="center"/>
    </xf>
    <xf numFmtId="49" fontId="5" fillId="2" borderId="5" xfId="3" applyNumberFormat="1" applyFont="1" applyFill="1" applyBorder="1" applyAlignment="1">
      <alignment horizontal="center" vertical="center"/>
    </xf>
    <xf numFmtId="0" fontId="5" fillId="2" borderId="5" xfId="3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top" wrapText="1"/>
    </xf>
    <xf numFmtId="49" fontId="5" fillId="2" borderId="4" xfId="3" applyNumberFormat="1" applyFont="1" applyFill="1" applyBorder="1" applyAlignment="1">
      <alignment horizontal="left" vertical="center" wrapText="1"/>
    </xf>
    <xf numFmtId="49" fontId="5" fillId="2" borderId="4" xfId="3" applyNumberFormat="1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49" fontId="5" fillId="2" borderId="5" xfId="3" applyNumberFormat="1" applyFont="1" applyFill="1" applyBorder="1" applyAlignment="1">
      <alignment horizontal="center" vertical="center" wrapText="1"/>
    </xf>
    <xf numFmtId="49" fontId="2" fillId="2" borderId="5" xfId="3" applyNumberFormat="1" applyFont="1" applyFill="1" applyBorder="1" applyAlignment="1">
      <alignment horizontal="left" vertical="center" wrapText="1"/>
    </xf>
    <xf numFmtId="49" fontId="5" fillId="2" borderId="5" xfId="3" applyNumberFormat="1" applyFont="1" applyFill="1" applyBorder="1" applyAlignment="1">
      <alignment horizontal="left" vertical="center" wrapText="1"/>
    </xf>
    <xf numFmtId="49" fontId="2" fillId="2" borderId="5" xfId="3" applyNumberFormat="1" applyFont="1" applyFill="1" applyBorder="1" applyAlignment="1">
      <alignment horizontal="left" vertical="center"/>
    </xf>
    <xf numFmtId="49" fontId="2" fillId="2" borderId="4" xfId="3" applyNumberFormat="1" applyFont="1" applyFill="1" applyBorder="1" applyAlignment="1">
      <alignment horizontal="left" vertical="center"/>
    </xf>
    <xf numFmtId="0" fontId="3" fillId="0" borderId="5" xfId="0" applyFont="1" applyBorder="1" applyAlignment="1">
      <alignment horizontal="left"/>
    </xf>
    <xf numFmtId="0" fontId="2" fillId="2" borderId="6" xfId="3" applyFont="1" applyFill="1" applyBorder="1" applyAlignment="1">
      <alignment horizontal="left" vertical="center"/>
    </xf>
    <xf numFmtId="0" fontId="2" fillId="2" borderId="5" xfId="3" applyFont="1" applyFill="1" applyBorder="1" applyAlignment="1">
      <alignment horizontal="center" vertical="center"/>
    </xf>
    <xf numFmtId="0" fontId="2" fillId="6" borderId="1" xfId="3" applyFont="1" applyFill="1" applyBorder="1" applyAlignment="1">
      <alignment horizontal="center" vertical="center"/>
    </xf>
    <xf numFmtId="0" fontId="2" fillId="6" borderId="1" xfId="3" applyFont="1" applyFill="1" applyBorder="1" applyAlignment="1">
      <alignment horizontal="left" vertical="center" wrapText="1"/>
    </xf>
    <xf numFmtId="0" fontId="2" fillId="3" borderId="2" xfId="3" applyFont="1" applyFill="1" applyBorder="1" applyAlignment="1">
      <alignment horizontal="left" vertical="center"/>
    </xf>
    <xf numFmtId="0" fontId="2" fillId="3" borderId="3" xfId="3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2" fontId="2" fillId="6" borderId="1" xfId="3" applyNumberFormat="1" applyFont="1" applyFill="1" applyBorder="1" applyAlignment="1">
      <alignment horizontal="center" vertical="center"/>
    </xf>
    <xf numFmtId="2" fontId="4" fillId="2" borderId="2" xfId="1" applyNumberFormat="1" applyFont="1" applyFill="1" applyBorder="1" applyAlignment="1">
      <alignment vertical="center"/>
    </xf>
    <xf numFmtId="2" fontId="2" fillId="4" borderId="2" xfId="1" applyNumberFormat="1" applyFont="1" applyFill="1" applyBorder="1" applyAlignment="1">
      <alignment vertical="center"/>
    </xf>
    <xf numFmtId="2" fontId="5" fillId="2" borderId="2" xfId="1" applyNumberFormat="1" applyFont="1" applyFill="1" applyBorder="1" applyAlignment="1">
      <alignment vertical="center"/>
    </xf>
    <xf numFmtId="2" fontId="5" fillId="2" borderId="2" xfId="1" applyNumberFormat="1" applyFont="1" applyFill="1" applyBorder="1" applyAlignment="1">
      <alignment vertical="center" wrapText="1"/>
    </xf>
    <xf numFmtId="2" fontId="2" fillId="2" borderId="2" xfId="1" applyNumberFormat="1" applyFont="1" applyFill="1" applyBorder="1" applyAlignment="1">
      <alignment vertical="center"/>
    </xf>
    <xf numFmtId="2" fontId="7" fillId="2" borderId="2" xfId="1" applyNumberFormat="1" applyFont="1" applyFill="1" applyBorder="1" applyAlignment="1">
      <alignment vertical="center"/>
    </xf>
    <xf numFmtId="2" fontId="2" fillId="6" borderId="2" xfId="1" applyNumberFormat="1" applyFont="1" applyFill="1" applyBorder="1" applyAlignment="1">
      <alignment vertical="center"/>
    </xf>
    <xf numFmtId="2" fontId="2" fillId="5" borderId="2" xfId="1" applyNumberFormat="1" applyFont="1" applyFill="1" applyBorder="1" applyAlignment="1">
      <alignment vertical="center"/>
    </xf>
    <xf numFmtId="2" fontId="2" fillId="2" borderId="2" xfId="1" applyNumberFormat="1" applyFont="1" applyFill="1" applyBorder="1" applyAlignment="1">
      <alignment vertical="center" wrapText="1"/>
    </xf>
    <xf numFmtId="2" fontId="5" fillId="2" borderId="4" xfId="1" applyNumberFormat="1" applyFont="1" applyFill="1" applyBorder="1" applyAlignment="1">
      <alignment vertical="center"/>
    </xf>
    <xf numFmtId="2" fontId="2" fillId="5" borderId="2" xfId="1" applyNumberFormat="1" applyFont="1" applyFill="1" applyBorder="1" applyAlignment="1">
      <alignment vertical="center" wrapText="1"/>
    </xf>
    <xf numFmtId="2" fontId="5" fillId="2" borderId="2" xfId="1" applyNumberFormat="1" applyFont="1" applyFill="1" applyBorder="1" applyAlignment="1">
      <alignment horizontal="right" vertical="center"/>
    </xf>
    <xf numFmtId="2" fontId="5" fillId="2" borderId="2" xfId="2" applyNumberFormat="1" applyFont="1" applyFill="1" applyBorder="1" applyAlignment="1">
      <alignment vertical="center" wrapText="1"/>
    </xf>
    <xf numFmtId="2" fontId="3" fillId="2" borderId="0" xfId="2" applyNumberFormat="1" applyFont="1" applyFill="1" applyAlignment="1">
      <alignment vertical="center"/>
    </xf>
    <xf numFmtId="2" fontId="2" fillId="2" borderId="2" xfId="3" applyNumberFormat="1" applyFont="1" applyFill="1" applyBorder="1" applyAlignment="1">
      <alignment vertical="center"/>
    </xf>
    <xf numFmtId="2" fontId="4" fillId="2" borderId="2" xfId="1" applyNumberFormat="1" applyFont="1" applyFill="1" applyBorder="1"/>
    <xf numFmtId="2" fontId="3" fillId="2" borderId="2" xfId="1" applyNumberFormat="1" applyFont="1" applyFill="1" applyBorder="1"/>
    <xf numFmtId="2" fontId="4" fillId="5" borderId="2" xfId="1" applyNumberFormat="1" applyFont="1" applyFill="1" applyBorder="1"/>
    <xf numFmtId="2" fontId="2" fillId="2" borderId="2" xfId="1" applyNumberFormat="1" applyFont="1" applyFill="1" applyBorder="1" applyAlignment="1">
      <alignment horizontal="right" vertical="center"/>
    </xf>
    <xf numFmtId="2" fontId="12" fillId="5" borderId="2" xfId="1" applyNumberFormat="1" applyFont="1" applyFill="1" applyBorder="1" applyAlignment="1">
      <alignment vertical="center"/>
    </xf>
    <xf numFmtId="2" fontId="12" fillId="2" borderId="2" xfId="1" applyNumberFormat="1" applyFont="1" applyFill="1" applyBorder="1" applyAlignment="1">
      <alignment vertical="center"/>
    </xf>
    <xf numFmtId="2" fontId="0" fillId="0" borderId="0" xfId="0" applyNumberFormat="1"/>
    <xf numFmtId="0" fontId="5" fillId="2" borderId="2" xfId="3" applyFont="1" applyFill="1" applyBorder="1" applyAlignment="1">
      <alignment horizontal="left" vertical="center"/>
    </xf>
    <xf numFmtId="0" fontId="2" fillId="4" borderId="2" xfId="3" applyFont="1" applyFill="1" applyBorder="1" applyAlignment="1">
      <alignment horizontal="left" vertical="center"/>
    </xf>
    <xf numFmtId="0" fontId="5" fillId="2" borderId="2" xfId="3" applyFont="1" applyFill="1" applyBorder="1" applyAlignment="1">
      <alignment horizontal="left" vertical="center" wrapText="1"/>
    </xf>
    <xf numFmtId="0" fontId="4" fillId="2" borderId="2" xfId="3" applyFont="1" applyFill="1" applyBorder="1" applyAlignment="1">
      <alignment horizontal="left" vertical="center"/>
    </xf>
    <xf numFmtId="0" fontId="2" fillId="6" borderId="2" xfId="3" applyFont="1" applyFill="1" applyBorder="1" applyAlignment="1">
      <alignment horizontal="left" vertical="center"/>
    </xf>
    <xf numFmtId="0" fontId="2" fillId="5" borderId="2" xfId="3" applyFont="1" applyFill="1" applyBorder="1" applyAlignment="1">
      <alignment horizontal="left" vertical="center"/>
    </xf>
    <xf numFmtId="0" fontId="2" fillId="2" borderId="2" xfId="3" quotePrefix="1" applyFont="1" applyFill="1" applyBorder="1" applyAlignment="1">
      <alignment horizontal="left" vertical="center"/>
    </xf>
    <xf numFmtId="49" fontId="2" fillId="2" borderId="2" xfId="3" applyNumberFormat="1" applyFont="1" applyFill="1" applyBorder="1" applyAlignment="1">
      <alignment vertical="center" wrapText="1"/>
    </xf>
    <xf numFmtId="0" fontId="2" fillId="2" borderId="2" xfId="3" applyFont="1" applyFill="1" applyBorder="1" applyAlignment="1">
      <alignment horizontal="left" vertical="center" wrapText="1"/>
    </xf>
    <xf numFmtId="0" fontId="2" fillId="2" borderId="2" xfId="3" applyFont="1" applyFill="1" applyBorder="1" applyAlignment="1">
      <alignment horizontal="left" vertical="center"/>
    </xf>
    <xf numFmtId="49" fontId="2" fillId="2" borderId="2" xfId="3" applyNumberFormat="1" applyFont="1" applyFill="1" applyBorder="1" applyAlignment="1">
      <alignment horizontal="left" vertical="center"/>
    </xf>
    <xf numFmtId="0" fontId="2" fillId="5" borderId="2" xfId="3" applyFont="1" applyFill="1" applyBorder="1" applyAlignment="1">
      <alignment horizontal="left" vertical="center" wrapText="1"/>
    </xf>
    <xf numFmtId="49" fontId="2" fillId="2" borderId="2" xfId="3" applyNumberFormat="1" applyFont="1" applyFill="1" applyBorder="1" applyAlignment="1">
      <alignment horizontal="left" vertical="center" wrapText="1"/>
    </xf>
    <xf numFmtId="49" fontId="4" fillId="5" borderId="2" xfId="3" applyNumberFormat="1" applyFont="1" applyFill="1" applyBorder="1" applyAlignment="1">
      <alignment horizontal="left" vertical="center"/>
    </xf>
    <xf numFmtId="49" fontId="4" fillId="2" borderId="2" xfId="3" applyNumberFormat="1" applyFont="1" applyFill="1" applyBorder="1" applyAlignment="1">
      <alignment horizontal="left" vertical="center"/>
    </xf>
    <xf numFmtId="49" fontId="5" fillId="2" borderId="2" xfId="3" applyNumberFormat="1" applyFont="1" applyFill="1" applyBorder="1" applyAlignment="1">
      <alignment horizontal="left" vertical="center"/>
    </xf>
    <xf numFmtId="0" fontId="2" fillId="2" borderId="3" xfId="3" applyFont="1" applyFill="1" applyBorder="1" applyAlignment="1">
      <alignment horizontal="left" vertical="center"/>
    </xf>
    <xf numFmtId="0" fontId="2" fillId="2" borderId="5" xfId="3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7" fillId="2" borderId="3" xfId="3" applyFont="1" applyFill="1" applyBorder="1" applyAlignment="1">
      <alignment horizontal="center" vertical="center"/>
    </xf>
    <xf numFmtId="0" fontId="7" fillId="2" borderId="5" xfId="3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/>
    </xf>
  </cellXfs>
  <cellStyles count="5">
    <cellStyle name="Comma" xfId="1" builtinId="3"/>
    <cellStyle name="Comma [0]" xfId="2" builtinId="6"/>
    <cellStyle name="Comma [0] 2" xfId="4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K.%20DESA%20MANDALAMEKAR\1_APBDES\APBDES\APBDES%20EDIT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K.%20DESA%20MANDALAMEKAR\Program%20DANA%20DESA%20TH.%202016\RAB%20DD%202016\rab%20jalan%202016_100%25%20FIX%20harga%20suplayer\Rabat%20Mekarjaya,cirapih%20100%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ncana_APBDES"/>
      <sheetName val="APBdes buat Laporan"/>
      <sheetName val="LAPORAN REALISAI APBDES"/>
    </sheetNames>
    <sheetDataSet>
      <sheetData sheetId="0" refreshError="1">
        <row r="36">
          <cell r="Q36">
            <v>25800000</v>
          </cell>
        </row>
        <row r="37">
          <cell r="Q37">
            <v>18060000</v>
          </cell>
        </row>
        <row r="38">
          <cell r="Q38">
            <v>38700000</v>
          </cell>
        </row>
        <row r="39">
          <cell r="Q39">
            <v>38700000</v>
          </cell>
        </row>
        <row r="40">
          <cell r="Q40">
            <v>51600000</v>
          </cell>
        </row>
        <row r="48">
          <cell r="Q48">
            <v>3000000</v>
          </cell>
        </row>
        <row r="49">
          <cell r="Q49">
            <v>1500000</v>
          </cell>
        </row>
        <row r="76">
          <cell r="Q76">
            <v>765000</v>
          </cell>
        </row>
        <row r="77">
          <cell r="Q77">
            <v>600000</v>
          </cell>
        </row>
        <row r="78">
          <cell r="Q78">
            <v>140000</v>
          </cell>
        </row>
        <row r="79">
          <cell r="Q79">
            <v>175000</v>
          </cell>
        </row>
        <row r="80">
          <cell r="Q80">
            <v>50000</v>
          </cell>
        </row>
        <row r="81">
          <cell r="Q81">
            <v>75000</v>
          </cell>
        </row>
        <row r="82">
          <cell r="Q82">
            <v>40000</v>
          </cell>
        </row>
        <row r="83">
          <cell r="Q83">
            <v>75000</v>
          </cell>
        </row>
        <row r="84">
          <cell r="Q84">
            <v>45000</v>
          </cell>
        </row>
        <row r="85">
          <cell r="Q85">
            <v>40000</v>
          </cell>
        </row>
        <row r="86">
          <cell r="Q86">
            <v>420000</v>
          </cell>
        </row>
        <row r="87">
          <cell r="Q87">
            <v>70000</v>
          </cell>
        </row>
        <row r="88">
          <cell r="Q88">
            <v>24000</v>
          </cell>
        </row>
        <row r="89">
          <cell r="Q89">
            <v>30000</v>
          </cell>
        </row>
        <row r="90">
          <cell r="Q90">
            <v>24000</v>
          </cell>
        </row>
        <row r="91">
          <cell r="Q91">
            <v>30000</v>
          </cell>
        </row>
        <row r="92">
          <cell r="Q92">
            <v>22500</v>
          </cell>
        </row>
        <row r="93">
          <cell r="Q93">
            <v>50000</v>
          </cell>
        </row>
        <row r="99">
          <cell r="Q99">
            <v>1500000</v>
          </cell>
        </row>
        <row r="100">
          <cell r="Q100">
            <v>1500000</v>
          </cell>
        </row>
        <row r="108">
          <cell r="Q108">
            <v>2700000</v>
          </cell>
        </row>
        <row r="109">
          <cell r="Q109">
            <v>1200000</v>
          </cell>
        </row>
        <row r="110">
          <cell r="Q110">
            <v>1500000</v>
          </cell>
        </row>
        <row r="115">
          <cell r="Q115">
            <v>1800000</v>
          </cell>
        </row>
        <row r="220">
          <cell r="Q220">
            <v>5400000</v>
          </cell>
        </row>
        <row r="223">
          <cell r="Q223">
            <v>1200000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SP"/>
      <sheetName val="IV.AHS (2)"/>
      <sheetName val="TOS.RABAT"/>
      <sheetName val="TOS.RABAT2"/>
      <sheetName val="Rekap Bahan"/>
      <sheetName val="RAB TELFORD"/>
      <sheetName val="TOS Sal"/>
      <sheetName val="RAB. RABAT"/>
      <sheetName val="RAB TPT"/>
      <sheetName val="RAB OP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4">
          <cell r="C14" t="str">
            <v>Batu Split 2/3</v>
          </cell>
        </row>
        <row r="15">
          <cell r="C15" t="str">
            <v>Pasir Beton</v>
          </cell>
        </row>
        <row r="16">
          <cell r="C16" t="str">
            <v>Semen (@50Kg)</v>
          </cell>
        </row>
        <row r="17">
          <cell r="C17" t="str">
            <v>Pasir Urug</v>
          </cell>
        </row>
        <row r="18">
          <cell r="C18" t="str">
            <v>Sirtu</v>
          </cell>
        </row>
        <row r="19">
          <cell r="C19" t="str">
            <v>Papan Bekisting</v>
          </cell>
        </row>
        <row r="20">
          <cell r="C20" t="str">
            <v>Paku</v>
          </cell>
        </row>
        <row r="21">
          <cell r="C21" t="str">
            <v>Batu Belah</v>
          </cell>
        </row>
        <row r="22">
          <cell r="C22" t="str">
            <v>Pasir Pasang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2"/>
  <sheetViews>
    <sheetView tabSelected="1" topLeftCell="A415" workbookViewId="0">
      <selection activeCell="B430" sqref="B430:C430"/>
    </sheetView>
  </sheetViews>
  <sheetFormatPr defaultRowHeight="15" customHeight="1" x14ac:dyDescent="0.25"/>
  <cols>
    <col min="1" max="1" width="13.5703125" style="70" customWidth="1"/>
    <col min="2" max="2" width="41.5703125" style="42" customWidth="1"/>
    <col min="3" max="3" width="39.7109375" customWidth="1"/>
    <col min="4" max="4" width="17" style="93" customWidth="1"/>
    <col min="5" max="5" width="21.7109375" customWidth="1"/>
    <col min="7" max="7" width="12.5703125" bestFit="1" customWidth="1"/>
  </cols>
  <sheetData>
    <row r="1" spans="1:5" ht="15" customHeight="1" x14ac:dyDescent="0.25">
      <c r="A1" s="67" t="s">
        <v>0</v>
      </c>
      <c r="B1" s="48" t="s">
        <v>1</v>
      </c>
      <c r="C1" s="48" t="s">
        <v>300</v>
      </c>
      <c r="D1" s="71" t="s">
        <v>2</v>
      </c>
      <c r="E1" s="66" t="s">
        <v>3</v>
      </c>
    </row>
    <row r="2" spans="1:5" ht="15" customHeight="1" x14ac:dyDescent="0.25">
      <c r="A2" s="68" t="s">
        <v>21</v>
      </c>
      <c r="B2" s="97" t="s">
        <v>5</v>
      </c>
      <c r="C2" s="97"/>
      <c r="D2" s="72"/>
      <c r="E2" s="1"/>
    </row>
    <row r="3" spans="1:5" ht="15" customHeight="1" x14ac:dyDescent="0.25">
      <c r="A3" s="68" t="s">
        <v>208</v>
      </c>
      <c r="B3" s="95" t="s">
        <v>6</v>
      </c>
      <c r="C3" s="95"/>
      <c r="D3" s="73">
        <f>SUM(D5:D7)</f>
        <v>46500000</v>
      </c>
      <c r="E3" s="2" t="s">
        <v>7</v>
      </c>
    </row>
    <row r="4" spans="1:5" ht="23.25" customHeight="1" x14ac:dyDescent="0.25">
      <c r="A4" s="69" t="s">
        <v>209</v>
      </c>
      <c r="B4" s="110" t="s">
        <v>8</v>
      </c>
      <c r="C4" s="111"/>
      <c r="D4" s="74"/>
      <c r="E4" s="3"/>
    </row>
    <row r="5" spans="1:5" ht="23.25" customHeight="1" x14ac:dyDescent="0.25">
      <c r="A5" s="69" t="s">
        <v>210</v>
      </c>
      <c r="B5" s="112" t="s">
        <v>9</v>
      </c>
      <c r="C5" s="113"/>
      <c r="D5" s="74">
        <v>8000000</v>
      </c>
      <c r="E5" s="4" t="s">
        <v>7</v>
      </c>
    </row>
    <row r="6" spans="1:5" ht="23.25" customHeight="1" x14ac:dyDescent="0.25">
      <c r="A6" s="68" t="s">
        <v>211</v>
      </c>
      <c r="B6" s="94" t="s">
        <v>10</v>
      </c>
      <c r="C6" s="94"/>
      <c r="D6" s="74">
        <v>6000000</v>
      </c>
      <c r="E6" s="4" t="s">
        <v>7</v>
      </c>
    </row>
    <row r="7" spans="1:5" ht="23.25" customHeight="1" x14ac:dyDescent="0.25">
      <c r="A7" s="68" t="s">
        <v>212</v>
      </c>
      <c r="B7" s="94" t="s">
        <v>11</v>
      </c>
      <c r="C7" s="94"/>
      <c r="D7" s="74">
        <v>32500000</v>
      </c>
      <c r="E7" s="4" t="s">
        <v>7</v>
      </c>
    </row>
    <row r="8" spans="1:5" ht="15" customHeight="1" x14ac:dyDescent="0.25">
      <c r="A8" s="68" t="s">
        <v>213</v>
      </c>
      <c r="B8" s="95" t="s">
        <v>12</v>
      </c>
      <c r="C8" s="95"/>
      <c r="D8" s="73">
        <f>SUM(D9:D11)</f>
        <v>965751797</v>
      </c>
      <c r="E8" s="2" t="s">
        <v>13</v>
      </c>
    </row>
    <row r="9" spans="1:5" ht="23.25" customHeight="1" x14ac:dyDescent="0.25">
      <c r="A9" s="68" t="s">
        <v>214</v>
      </c>
      <c r="B9" s="94" t="s">
        <v>14</v>
      </c>
      <c r="C9" s="94"/>
      <c r="D9" s="74">
        <v>642055012</v>
      </c>
      <c r="E9" s="4" t="s">
        <v>15</v>
      </c>
    </row>
    <row r="10" spans="1:5" ht="23.25" customHeight="1" x14ac:dyDescent="0.25">
      <c r="A10" s="68" t="s">
        <v>215</v>
      </c>
      <c r="B10" s="96" t="s">
        <v>16</v>
      </c>
      <c r="C10" s="96"/>
      <c r="D10" s="75">
        <v>9329000</v>
      </c>
      <c r="E10" s="5" t="s">
        <v>17</v>
      </c>
    </row>
    <row r="11" spans="1:5" ht="23.25" customHeight="1" x14ac:dyDescent="0.25">
      <c r="A11" s="68" t="s">
        <v>216</v>
      </c>
      <c r="B11" s="96" t="s">
        <v>18</v>
      </c>
      <c r="C11" s="96"/>
      <c r="D11" s="74">
        <v>314367785</v>
      </c>
      <c r="E11" s="4" t="s">
        <v>19</v>
      </c>
    </row>
    <row r="12" spans="1:5" ht="15" customHeight="1" x14ac:dyDescent="0.25">
      <c r="A12" s="68" t="s">
        <v>216</v>
      </c>
      <c r="B12" s="95" t="s">
        <v>20</v>
      </c>
      <c r="C12" s="95"/>
      <c r="D12" s="73">
        <f>SUM(D13:D14)</f>
        <v>43400000</v>
      </c>
      <c r="E12" s="6"/>
    </row>
    <row r="13" spans="1:5" ht="23.25" customHeight="1" x14ac:dyDescent="0.25">
      <c r="A13" s="68" t="s">
        <v>217</v>
      </c>
      <c r="B13" s="94" t="s">
        <v>22</v>
      </c>
      <c r="C13" s="94"/>
      <c r="D13" s="74">
        <v>15000000</v>
      </c>
      <c r="E13" s="4" t="s">
        <v>23</v>
      </c>
    </row>
    <row r="14" spans="1:5" ht="23.25" customHeight="1" x14ac:dyDescent="0.25">
      <c r="A14" s="68" t="s">
        <v>218</v>
      </c>
      <c r="B14" s="94" t="s">
        <v>25</v>
      </c>
      <c r="C14" s="94"/>
      <c r="D14" s="74">
        <v>28400000</v>
      </c>
      <c r="E14" s="4" t="s">
        <v>17</v>
      </c>
    </row>
    <row r="15" spans="1:5" ht="23.25" customHeight="1" x14ac:dyDescent="0.25">
      <c r="A15" s="68" t="s">
        <v>219</v>
      </c>
      <c r="B15" s="100" t="s">
        <v>26</v>
      </c>
      <c r="C15" s="100"/>
      <c r="D15" s="76"/>
      <c r="E15" s="3"/>
    </row>
    <row r="16" spans="1:5" ht="23.25" customHeight="1" x14ac:dyDescent="0.25">
      <c r="A16" s="68" t="s">
        <v>220</v>
      </c>
      <c r="B16" s="94" t="s">
        <v>27</v>
      </c>
      <c r="C16" s="94"/>
      <c r="D16" s="74"/>
      <c r="E16" s="4"/>
    </row>
    <row r="17" spans="1:5" ht="23.25" customHeight="1" x14ac:dyDescent="0.25">
      <c r="A17" s="69" t="s">
        <v>221</v>
      </c>
      <c r="B17" s="45" t="s">
        <v>28</v>
      </c>
      <c r="C17" s="46"/>
      <c r="D17" s="74"/>
      <c r="E17" s="7"/>
    </row>
    <row r="18" spans="1:5" ht="6.75" customHeight="1" x14ac:dyDescent="0.25">
      <c r="A18" s="69" t="s">
        <v>221</v>
      </c>
      <c r="B18" s="114"/>
      <c r="C18" s="115"/>
      <c r="D18" s="77"/>
      <c r="E18" s="8"/>
    </row>
    <row r="19" spans="1:5" ht="20.25" customHeight="1" x14ac:dyDescent="0.25">
      <c r="A19" s="68" t="s">
        <v>24</v>
      </c>
      <c r="B19" s="98" t="s">
        <v>29</v>
      </c>
      <c r="C19" s="98"/>
      <c r="D19" s="78"/>
      <c r="E19" s="47"/>
    </row>
    <row r="20" spans="1:5" ht="15" customHeight="1" x14ac:dyDescent="0.25">
      <c r="A20" s="68" t="s">
        <v>222</v>
      </c>
      <c r="B20" s="99" t="s">
        <v>30</v>
      </c>
      <c r="C20" s="99"/>
      <c r="D20" s="79">
        <f>D21+D62</f>
        <v>316499000</v>
      </c>
      <c r="E20" s="9" t="s">
        <v>31</v>
      </c>
    </row>
    <row r="21" spans="1:5" ht="15" customHeight="1" x14ac:dyDescent="0.25">
      <c r="A21" s="68" t="s">
        <v>223</v>
      </c>
      <c r="B21" s="99" t="s">
        <v>32</v>
      </c>
      <c r="C21" s="99"/>
      <c r="D21" s="79">
        <f>D23+D35+D42+D47+D55+D59</f>
        <v>276720000</v>
      </c>
      <c r="E21" s="44"/>
    </row>
    <row r="22" spans="1:5" ht="15" customHeight="1" x14ac:dyDescent="0.25">
      <c r="A22" s="68" t="s">
        <v>224</v>
      </c>
      <c r="B22" s="94" t="s">
        <v>33</v>
      </c>
      <c r="C22" s="94"/>
      <c r="D22" s="76">
        <f>D23+D35+D42+D47+D55+D59</f>
        <v>276720000</v>
      </c>
      <c r="E22" s="4"/>
    </row>
    <row r="23" spans="1:5" ht="15" customHeight="1" x14ac:dyDescent="0.25">
      <c r="A23" s="68" t="s">
        <v>224</v>
      </c>
      <c r="B23" s="94" t="s">
        <v>34</v>
      </c>
      <c r="C23" s="94"/>
      <c r="D23" s="76">
        <f>D24+D25+D26+D27+D28+D29+D30+D31+D32+D33</f>
        <v>205260000</v>
      </c>
      <c r="E23" s="10" t="s">
        <v>35</v>
      </c>
    </row>
    <row r="24" spans="1:5" ht="15" customHeight="1" x14ac:dyDescent="0.25">
      <c r="A24" s="69" t="s">
        <v>221</v>
      </c>
      <c r="B24" s="12"/>
      <c r="C24" s="49" t="s">
        <v>36</v>
      </c>
      <c r="D24" s="74">
        <f>[1]Rencana_APBDES!Q36</f>
        <v>25800000</v>
      </c>
      <c r="E24" s="4" t="s">
        <v>19</v>
      </c>
    </row>
    <row r="25" spans="1:5" ht="15" customHeight="1" x14ac:dyDescent="0.25">
      <c r="A25" s="69" t="s">
        <v>221</v>
      </c>
      <c r="B25" s="12"/>
      <c r="C25" s="49" t="s">
        <v>37</v>
      </c>
      <c r="D25" s="74">
        <f>[1]Rencana_APBDES!Q37</f>
        <v>18060000</v>
      </c>
      <c r="E25" s="4" t="s">
        <v>19</v>
      </c>
    </row>
    <row r="26" spans="1:5" ht="15" customHeight="1" x14ac:dyDescent="0.25">
      <c r="A26" s="69" t="s">
        <v>221</v>
      </c>
      <c r="B26" s="12"/>
      <c r="C26" s="49" t="s">
        <v>38</v>
      </c>
      <c r="D26" s="74">
        <f>[1]Rencana_APBDES!Q38</f>
        <v>38700000</v>
      </c>
      <c r="E26" s="4" t="s">
        <v>19</v>
      </c>
    </row>
    <row r="27" spans="1:5" ht="15" customHeight="1" x14ac:dyDescent="0.25">
      <c r="A27" s="69" t="s">
        <v>221</v>
      </c>
      <c r="B27" s="12"/>
      <c r="C27" s="49" t="s">
        <v>39</v>
      </c>
      <c r="D27" s="74">
        <f>[1]Rencana_APBDES!Q39</f>
        <v>38700000</v>
      </c>
      <c r="E27" s="4" t="s">
        <v>19</v>
      </c>
    </row>
    <row r="28" spans="1:5" ht="15" customHeight="1" x14ac:dyDescent="0.25">
      <c r="A28" s="69" t="s">
        <v>221</v>
      </c>
      <c r="B28" s="12"/>
      <c r="C28" s="49" t="s">
        <v>40</v>
      </c>
      <c r="D28" s="74">
        <f>[1]Rencana_APBDES!Q40</f>
        <v>51600000</v>
      </c>
      <c r="E28" s="4" t="s">
        <v>19</v>
      </c>
    </row>
    <row r="29" spans="1:5" ht="15" customHeight="1" x14ac:dyDescent="0.25">
      <c r="A29" s="69" t="s">
        <v>221</v>
      </c>
      <c r="B29" s="12"/>
      <c r="C29" s="49" t="s">
        <v>36</v>
      </c>
      <c r="D29" s="74">
        <v>4800000</v>
      </c>
      <c r="E29" s="4" t="s">
        <v>7</v>
      </c>
    </row>
    <row r="30" spans="1:5" ht="15" customHeight="1" x14ac:dyDescent="0.25">
      <c r="A30" s="69" t="s">
        <v>221</v>
      </c>
      <c r="B30" s="12"/>
      <c r="C30" s="49" t="s">
        <v>37</v>
      </c>
      <c r="D30" s="74">
        <v>3600000</v>
      </c>
      <c r="E30" s="4" t="s">
        <v>7</v>
      </c>
    </row>
    <row r="31" spans="1:5" ht="15" customHeight="1" x14ac:dyDescent="0.25">
      <c r="A31" s="69" t="s">
        <v>221</v>
      </c>
      <c r="B31" s="12"/>
      <c r="C31" s="49" t="s">
        <v>38</v>
      </c>
      <c r="D31" s="74">
        <v>7200000</v>
      </c>
      <c r="E31" s="4" t="s">
        <v>7</v>
      </c>
    </row>
    <row r="32" spans="1:5" ht="15" customHeight="1" x14ac:dyDescent="0.25">
      <c r="A32" s="69" t="s">
        <v>221</v>
      </c>
      <c r="B32" s="12"/>
      <c r="C32" s="49" t="s">
        <v>39</v>
      </c>
      <c r="D32" s="74">
        <v>7200000</v>
      </c>
      <c r="E32" s="4" t="s">
        <v>7</v>
      </c>
    </row>
    <row r="33" spans="1:5" ht="15" customHeight="1" x14ac:dyDescent="0.25">
      <c r="A33" s="69" t="s">
        <v>221</v>
      </c>
      <c r="B33" s="12"/>
      <c r="C33" s="49" t="s">
        <v>40</v>
      </c>
      <c r="D33" s="74">
        <v>9600000</v>
      </c>
      <c r="E33" s="4" t="s">
        <v>7</v>
      </c>
    </row>
    <row r="34" spans="1:5" ht="15" customHeight="1" x14ac:dyDescent="0.25">
      <c r="A34" s="69" t="s">
        <v>221</v>
      </c>
      <c r="B34" s="12"/>
      <c r="C34" s="50"/>
      <c r="D34" s="74"/>
      <c r="E34" s="4"/>
    </row>
    <row r="35" spans="1:5" ht="15" customHeight="1" x14ac:dyDescent="0.25">
      <c r="A35" s="68" t="s">
        <v>225</v>
      </c>
      <c r="B35" s="102" t="s">
        <v>41</v>
      </c>
      <c r="C35" s="102"/>
      <c r="D35" s="80">
        <f>SUM(D36:D40)</f>
        <v>15000000</v>
      </c>
      <c r="E35" s="11" t="s">
        <v>42</v>
      </c>
    </row>
    <row r="36" spans="1:5" ht="15" customHeight="1" x14ac:dyDescent="0.25">
      <c r="A36" s="69" t="s">
        <v>221</v>
      </c>
      <c r="B36" s="23"/>
      <c r="C36" s="49" t="s">
        <v>36</v>
      </c>
      <c r="D36" s="74">
        <f>[1]Rencana_APBDES!Q48</f>
        <v>3000000</v>
      </c>
      <c r="E36" s="4" t="s">
        <v>43</v>
      </c>
    </row>
    <row r="37" spans="1:5" ht="15" customHeight="1" x14ac:dyDescent="0.25">
      <c r="A37" s="69" t="s">
        <v>221</v>
      </c>
      <c r="B37" s="23"/>
      <c r="C37" s="49" t="s">
        <v>37</v>
      </c>
      <c r="D37" s="74">
        <f>[1]Rencana_APBDES!Q49</f>
        <v>1500000</v>
      </c>
      <c r="E37" s="4" t="s">
        <v>43</v>
      </c>
    </row>
    <row r="38" spans="1:5" ht="15" customHeight="1" x14ac:dyDescent="0.25">
      <c r="A38" s="69" t="s">
        <v>221</v>
      </c>
      <c r="B38" s="23"/>
      <c r="C38" s="49" t="s">
        <v>38</v>
      </c>
      <c r="D38" s="74">
        <v>3150000</v>
      </c>
      <c r="E38" s="4" t="s">
        <v>43</v>
      </c>
    </row>
    <row r="39" spans="1:5" ht="15" customHeight="1" x14ac:dyDescent="0.25">
      <c r="A39" s="69" t="s">
        <v>221</v>
      </c>
      <c r="B39" s="23"/>
      <c r="C39" s="49" t="s">
        <v>39</v>
      </c>
      <c r="D39" s="74">
        <v>3150000</v>
      </c>
      <c r="E39" s="4" t="s">
        <v>43</v>
      </c>
    </row>
    <row r="40" spans="1:5" ht="15" customHeight="1" x14ac:dyDescent="0.25">
      <c r="A40" s="69" t="s">
        <v>221</v>
      </c>
      <c r="B40" s="23"/>
      <c r="C40" s="49" t="s">
        <v>40</v>
      </c>
      <c r="D40" s="74">
        <v>4200000</v>
      </c>
      <c r="E40" s="4" t="s">
        <v>43</v>
      </c>
    </row>
    <row r="41" spans="1:5" ht="15" customHeight="1" x14ac:dyDescent="0.25">
      <c r="A41" s="69" t="s">
        <v>221</v>
      </c>
      <c r="B41" s="23"/>
      <c r="C41" s="51"/>
      <c r="D41" s="74"/>
      <c r="E41" s="4"/>
    </row>
    <row r="42" spans="1:5" ht="18.75" customHeight="1" x14ac:dyDescent="0.25">
      <c r="A42" s="68" t="s">
        <v>226</v>
      </c>
      <c r="B42" s="101" t="s">
        <v>44</v>
      </c>
      <c r="C42" s="101"/>
      <c r="D42" s="80">
        <f>SUM(D43:D45)</f>
        <v>12600000</v>
      </c>
      <c r="E42" s="11" t="s">
        <v>19</v>
      </c>
    </row>
    <row r="43" spans="1:5" ht="15" customHeight="1" x14ac:dyDescent="0.25">
      <c r="A43" s="69" t="s">
        <v>221</v>
      </c>
      <c r="B43" s="12"/>
      <c r="C43" s="52" t="s">
        <v>45</v>
      </c>
      <c r="D43" s="74">
        <v>3000000</v>
      </c>
      <c r="E43" s="4" t="s">
        <v>19</v>
      </c>
    </row>
    <row r="44" spans="1:5" ht="15" customHeight="1" x14ac:dyDescent="0.25">
      <c r="A44" s="69" t="s">
        <v>221</v>
      </c>
      <c r="B44" s="12"/>
      <c r="C44" s="52" t="s">
        <v>46</v>
      </c>
      <c r="D44" s="74">
        <v>1200000</v>
      </c>
      <c r="E44" s="4" t="s">
        <v>19</v>
      </c>
    </row>
    <row r="45" spans="1:5" ht="15" customHeight="1" x14ac:dyDescent="0.25">
      <c r="A45" s="69" t="s">
        <v>221</v>
      </c>
      <c r="B45" s="12"/>
      <c r="C45" s="52" t="s">
        <v>47</v>
      </c>
      <c r="D45" s="74">
        <v>8400000</v>
      </c>
      <c r="E45" s="4" t="s">
        <v>19</v>
      </c>
    </row>
    <row r="46" spans="1:5" ht="15" customHeight="1" x14ac:dyDescent="0.25">
      <c r="A46" s="69" t="s">
        <v>221</v>
      </c>
      <c r="B46" s="23"/>
      <c r="C46" s="50"/>
      <c r="D46" s="74"/>
      <c r="E46" s="4"/>
    </row>
    <row r="47" spans="1:5" ht="15" customHeight="1" x14ac:dyDescent="0.25">
      <c r="A47" s="68" t="s">
        <v>227</v>
      </c>
      <c r="B47" s="103" t="s">
        <v>48</v>
      </c>
      <c r="C47" s="103"/>
      <c r="D47" s="76">
        <v>27300000</v>
      </c>
      <c r="E47" s="4" t="s">
        <v>19</v>
      </c>
    </row>
    <row r="48" spans="1:5" ht="15" customHeight="1" x14ac:dyDescent="0.25">
      <c r="A48" s="69" t="s">
        <v>228</v>
      </c>
      <c r="B48" s="12"/>
      <c r="C48" s="54" t="s">
        <v>49</v>
      </c>
      <c r="D48" s="74">
        <v>16800000</v>
      </c>
      <c r="E48" s="4" t="s">
        <v>19</v>
      </c>
    </row>
    <row r="49" spans="1:5" ht="15" customHeight="1" x14ac:dyDescent="0.25">
      <c r="A49" s="69" t="s">
        <v>229</v>
      </c>
      <c r="B49" s="12"/>
      <c r="C49" s="53" t="s">
        <v>50</v>
      </c>
      <c r="D49" s="81">
        <v>1200000</v>
      </c>
      <c r="E49" s="4" t="s">
        <v>19</v>
      </c>
    </row>
    <row r="50" spans="1:5" ht="15" customHeight="1" x14ac:dyDescent="0.25">
      <c r="A50" s="69" t="s">
        <v>230</v>
      </c>
      <c r="B50" s="12"/>
      <c r="C50" s="53" t="s">
        <v>51</v>
      </c>
      <c r="D50" s="74">
        <v>3000000</v>
      </c>
      <c r="E50" s="4" t="s">
        <v>19</v>
      </c>
    </row>
    <row r="51" spans="1:5" ht="15" customHeight="1" x14ac:dyDescent="0.25">
      <c r="A51" s="69" t="s">
        <v>231</v>
      </c>
      <c r="B51" s="12"/>
      <c r="C51" s="53" t="s">
        <v>52</v>
      </c>
      <c r="D51" s="74">
        <v>1500000</v>
      </c>
      <c r="E51" s="4" t="s">
        <v>19</v>
      </c>
    </row>
    <row r="52" spans="1:5" ht="15" customHeight="1" x14ac:dyDescent="0.25">
      <c r="A52" s="69" t="s">
        <v>232</v>
      </c>
      <c r="B52" s="12"/>
      <c r="C52" s="53" t="s">
        <v>53</v>
      </c>
      <c r="D52" s="74">
        <v>3600000</v>
      </c>
      <c r="E52" s="4" t="s">
        <v>19</v>
      </c>
    </row>
    <row r="53" spans="1:5" ht="15" customHeight="1" x14ac:dyDescent="0.25">
      <c r="A53" s="69" t="s">
        <v>233</v>
      </c>
      <c r="B53" s="12"/>
      <c r="C53" s="53" t="s">
        <v>54</v>
      </c>
      <c r="D53" s="74">
        <v>1200000</v>
      </c>
      <c r="E53" s="4" t="s">
        <v>19</v>
      </c>
    </row>
    <row r="54" spans="1:5" ht="15" customHeight="1" x14ac:dyDescent="0.25">
      <c r="A54" s="69" t="s">
        <v>221</v>
      </c>
      <c r="B54" s="12"/>
      <c r="C54" s="50" t="s">
        <v>55</v>
      </c>
      <c r="D54" s="74"/>
      <c r="E54" s="4"/>
    </row>
    <row r="55" spans="1:5" ht="15" customHeight="1" x14ac:dyDescent="0.25">
      <c r="A55" s="68" t="s">
        <v>234</v>
      </c>
      <c r="B55" s="103" t="s">
        <v>56</v>
      </c>
      <c r="C55" s="103"/>
      <c r="D55" s="76">
        <f>SUM(D56:D57)</f>
        <v>14160000</v>
      </c>
      <c r="E55" s="4" t="s">
        <v>19</v>
      </c>
    </row>
    <row r="56" spans="1:5" ht="15" customHeight="1" x14ac:dyDescent="0.25">
      <c r="A56" s="69" t="s">
        <v>221</v>
      </c>
      <c r="B56" s="12"/>
      <c r="C56" s="49" t="s">
        <v>57</v>
      </c>
      <c r="D56" s="74">
        <v>3960000</v>
      </c>
      <c r="E56" s="4" t="s">
        <v>19</v>
      </c>
    </row>
    <row r="57" spans="1:5" ht="15" customHeight="1" x14ac:dyDescent="0.25">
      <c r="A57" s="69" t="s">
        <v>221</v>
      </c>
      <c r="B57" s="12"/>
      <c r="C57" s="49" t="s">
        <v>58</v>
      </c>
      <c r="D57" s="74">
        <v>10200000</v>
      </c>
      <c r="E57" s="4" t="s">
        <v>19</v>
      </c>
    </row>
    <row r="58" spans="1:5" ht="15" customHeight="1" x14ac:dyDescent="0.25">
      <c r="A58" s="69" t="s">
        <v>221</v>
      </c>
      <c r="B58" s="12"/>
      <c r="C58" s="50"/>
      <c r="D58" s="74"/>
      <c r="E58" s="4"/>
    </row>
    <row r="59" spans="1:5" ht="15" customHeight="1" x14ac:dyDescent="0.25">
      <c r="A59" s="68" t="s">
        <v>235</v>
      </c>
      <c r="B59" s="104" t="s">
        <v>59</v>
      </c>
      <c r="C59" s="104"/>
      <c r="D59" s="76">
        <f>SUM(D60:D60)</f>
        <v>2400000</v>
      </c>
      <c r="E59" s="3" t="s">
        <v>19</v>
      </c>
    </row>
    <row r="60" spans="1:5" ht="15" customHeight="1" x14ac:dyDescent="0.25">
      <c r="A60" s="69" t="s">
        <v>221</v>
      </c>
      <c r="B60" s="24"/>
      <c r="C60" s="55" t="s">
        <v>60</v>
      </c>
      <c r="D60" s="74">
        <v>2400000</v>
      </c>
      <c r="E60" s="4" t="s">
        <v>19</v>
      </c>
    </row>
    <row r="61" spans="1:5" ht="15" customHeight="1" x14ac:dyDescent="0.25">
      <c r="A61" s="69" t="s">
        <v>221</v>
      </c>
      <c r="B61" s="12"/>
      <c r="C61" s="50"/>
      <c r="D61" s="74"/>
      <c r="E61" s="4"/>
    </row>
    <row r="62" spans="1:5" ht="15" customHeight="1" x14ac:dyDescent="0.25">
      <c r="A62" s="68" t="s">
        <v>236</v>
      </c>
      <c r="B62" s="105" t="s">
        <v>61</v>
      </c>
      <c r="C62" s="105"/>
      <c r="D62" s="82">
        <f>D63+D112</f>
        <v>39779000</v>
      </c>
      <c r="E62" s="13" t="s">
        <v>62</v>
      </c>
    </row>
    <row r="63" spans="1:5" ht="15" customHeight="1" x14ac:dyDescent="0.25">
      <c r="A63" s="68" t="s">
        <v>237</v>
      </c>
      <c r="B63" s="103" t="s">
        <v>63</v>
      </c>
      <c r="C63" s="103"/>
      <c r="D63" s="76">
        <f>D64+D68+D88+D92+D95+D98+D102+D105+D109</f>
        <v>17129000</v>
      </c>
      <c r="E63" s="4" t="s">
        <v>62</v>
      </c>
    </row>
    <row r="64" spans="1:5" ht="15" customHeight="1" x14ac:dyDescent="0.25">
      <c r="A64" s="68" t="s">
        <v>237</v>
      </c>
      <c r="B64" s="103" t="s">
        <v>64</v>
      </c>
      <c r="C64" s="103"/>
      <c r="D64" s="76">
        <f>D65+D66</f>
        <v>1760000</v>
      </c>
      <c r="E64" s="4" t="s">
        <v>17</v>
      </c>
    </row>
    <row r="65" spans="1:5" ht="15" customHeight="1" x14ac:dyDescent="0.25">
      <c r="A65" s="69" t="s">
        <v>221</v>
      </c>
      <c r="B65" s="12"/>
      <c r="C65" s="49" t="s">
        <v>65</v>
      </c>
      <c r="D65" s="74">
        <v>760000</v>
      </c>
      <c r="E65" s="4" t="s">
        <v>17</v>
      </c>
    </row>
    <row r="66" spans="1:5" ht="15" customHeight="1" x14ac:dyDescent="0.25">
      <c r="A66" s="69" t="s">
        <v>221</v>
      </c>
      <c r="B66" s="12"/>
      <c r="C66" s="49" t="s">
        <v>66</v>
      </c>
      <c r="D66" s="74">
        <v>1000000</v>
      </c>
      <c r="E66" s="4" t="s">
        <v>17</v>
      </c>
    </row>
    <row r="67" spans="1:5" ht="15" customHeight="1" x14ac:dyDescent="0.25">
      <c r="A67" s="69" t="s">
        <v>221</v>
      </c>
      <c r="B67" s="12"/>
      <c r="C67" s="50"/>
      <c r="D67" s="74"/>
      <c r="E67" s="4"/>
    </row>
    <row r="68" spans="1:5" ht="15" customHeight="1" x14ac:dyDescent="0.25">
      <c r="A68" s="68" t="s">
        <v>238</v>
      </c>
      <c r="B68" s="103" t="s">
        <v>67</v>
      </c>
      <c r="C68" s="103"/>
      <c r="D68" s="76">
        <f>SUM(D69:D86)</f>
        <v>2675500</v>
      </c>
      <c r="E68" s="3" t="s">
        <v>17</v>
      </c>
    </row>
    <row r="69" spans="1:5" ht="15" customHeight="1" x14ac:dyDescent="0.25">
      <c r="A69" s="69" t="s">
        <v>221</v>
      </c>
      <c r="B69" s="12"/>
      <c r="C69" s="49" t="s">
        <v>68</v>
      </c>
      <c r="D69" s="74">
        <f>[1]Rencana_APBDES!Q76</f>
        <v>765000</v>
      </c>
      <c r="E69" s="4" t="s">
        <v>17</v>
      </c>
    </row>
    <row r="70" spans="1:5" ht="15" customHeight="1" x14ac:dyDescent="0.25">
      <c r="A70" s="69" t="s">
        <v>221</v>
      </c>
      <c r="B70" s="12"/>
      <c r="C70" s="49" t="s">
        <v>69</v>
      </c>
      <c r="D70" s="74">
        <f>[1]Rencana_APBDES!Q77</f>
        <v>600000</v>
      </c>
      <c r="E70" s="4" t="s">
        <v>17</v>
      </c>
    </row>
    <row r="71" spans="1:5" ht="15" customHeight="1" x14ac:dyDescent="0.25">
      <c r="A71" s="69" t="s">
        <v>221</v>
      </c>
      <c r="B71" s="12"/>
      <c r="C71" s="49" t="s">
        <v>70</v>
      </c>
      <c r="D71" s="74">
        <f>[1]Rencana_APBDES!Q78</f>
        <v>140000</v>
      </c>
      <c r="E71" s="4" t="s">
        <v>17</v>
      </c>
    </row>
    <row r="72" spans="1:5" ht="15" customHeight="1" x14ac:dyDescent="0.25">
      <c r="A72" s="69" t="s">
        <v>221</v>
      </c>
      <c r="B72" s="12"/>
      <c r="C72" s="49" t="s">
        <v>71</v>
      </c>
      <c r="D72" s="74">
        <f>[1]Rencana_APBDES!Q79</f>
        <v>175000</v>
      </c>
      <c r="E72" s="4" t="s">
        <v>17</v>
      </c>
    </row>
    <row r="73" spans="1:5" ht="15" customHeight="1" x14ac:dyDescent="0.25">
      <c r="A73" s="69" t="s">
        <v>221</v>
      </c>
      <c r="B73" s="12"/>
      <c r="C73" s="49" t="s">
        <v>72</v>
      </c>
      <c r="D73" s="74">
        <f>[1]Rencana_APBDES!Q80</f>
        <v>50000</v>
      </c>
      <c r="E73" s="4" t="s">
        <v>17</v>
      </c>
    </row>
    <row r="74" spans="1:5" ht="15" customHeight="1" x14ac:dyDescent="0.25">
      <c r="A74" s="69" t="s">
        <v>221</v>
      </c>
      <c r="B74" s="12"/>
      <c r="C74" s="49" t="s">
        <v>73</v>
      </c>
      <c r="D74" s="74">
        <f>[1]Rencana_APBDES!Q81</f>
        <v>75000</v>
      </c>
      <c r="E74" s="4" t="s">
        <v>17</v>
      </c>
    </row>
    <row r="75" spans="1:5" ht="15" customHeight="1" x14ac:dyDescent="0.25">
      <c r="A75" s="69" t="s">
        <v>221</v>
      </c>
      <c r="B75" s="12"/>
      <c r="C75" s="49" t="s">
        <v>74</v>
      </c>
      <c r="D75" s="74">
        <f>[1]Rencana_APBDES!Q82</f>
        <v>40000</v>
      </c>
      <c r="E75" s="4" t="s">
        <v>17</v>
      </c>
    </row>
    <row r="76" spans="1:5" ht="15" customHeight="1" x14ac:dyDescent="0.25">
      <c r="A76" s="69" t="s">
        <v>221</v>
      </c>
      <c r="B76" s="12"/>
      <c r="C76" s="49" t="s">
        <v>75</v>
      </c>
      <c r="D76" s="74">
        <f>[1]Rencana_APBDES!Q83</f>
        <v>75000</v>
      </c>
      <c r="E76" s="4" t="s">
        <v>17</v>
      </c>
    </row>
    <row r="77" spans="1:5" ht="15" customHeight="1" x14ac:dyDescent="0.25">
      <c r="A77" s="69" t="s">
        <v>221</v>
      </c>
      <c r="B77" s="12"/>
      <c r="C77" s="49" t="s">
        <v>76</v>
      </c>
      <c r="D77" s="74">
        <f>[1]Rencana_APBDES!Q84</f>
        <v>45000</v>
      </c>
      <c r="E77" s="4" t="s">
        <v>17</v>
      </c>
    </row>
    <row r="78" spans="1:5" ht="15" customHeight="1" x14ac:dyDescent="0.25">
      <c r="A78" s="69" t="s">
        <v>221</v>
      </c>
      <c r="B78" s="12"/>
      <c r="C78" s="49" t="s">
        <v>77</v>
      </c>
      <c r="D78" s="74">
        <f>[1]Rencana_APBDES!Q85</f>
        <v>40000</v>
      </c>
      <c r="E78" s="4" t="s">
        <v>17</v>
      </c>
    </row>
    <row r="79" spans="1:5" ht="15" customHeight="1" x14ac:dyDescent="0.25">
      <c r="A79" s="69" t="s">
        <v>221</v>
      </c>
      <c r="B79" s="12"/>
      <c r="C79" s="49" t="s">
        <v>78</v>
      </c>
      <c r="D79" s="74">
        <f>[1]Rencana_APBDES!Q86</f>
        <v>420000</v>
      </c>
      <c r="E79" s="4" t="s">
        <v>17</v>
      </c>
    </row>
    <row r="80" spans="1:5" ht="15" customHeight="1" x14ac:dyDescent="0.25">
      <c r="A80" s="69" t="s">
        <v>221</v>
      </c>
      <c r="B80" s="12"/>
      <c r="C80" s="49" t="s">
        <v>79</v>
      </c>
      <c r="D80" s="74">
        <f>[1]Rencana_APBDES!Q87</f>
        <v>70000</v>
      </c>
      <c r="E80" s="4" t="s">
        <v>17</v>
      </c>
    </row>
    <row r="81" spans="1:5" ht="15" customHeight="1" x14ac:dyDescent="0.25">
      <c r="A81" s="69" t="s">
        <v>221</v>
      </c>
      <c r="B81" s="12"/>
      <c r="C81" s="49" t="s">
        <v>80</v>
      </c>
      <c r="D81" s="74">
        <f>[1]Rencana_APBDES!Q88</f>
        <v>24000</v>
      </c>
      <c r="E81" s="4" t="s">
        <v>17</v>
      </c>
    </row>
    <row r="82" spans="1:5" ht="15" customHeight="1" x14ac:dyDescent="0.25">
      <c r="A82" s="69" t="s">
        <v>221</v>
      </c>
      <c r="B82" s="12"/>
      <c r="C82" s="49" t="s">
        <v>81</v>
      </c>
      <c r="D82" s="74">
        <f>[1]Rencana_APBDES!Q89</f>
        <v>30000</v>
      </c>
      <c r="E82" s="4" t="s">
        <v>17</v>
      </c>
    </row>
    <row r="83" spans="1:5" ht="15" customHeight="1" x14ac:dyDescent="0.25">
      <c r="A83" s="69" t="s">
        <v>221</v>
      </c>
      <c r="B83" s="12"/>
      <c r="C83" s="49" t="s">
        <v>82</v>
      </c>
      <c r="D83" s="74">
        <f>[1]Rencana_APBDES!Q90</f>
        <v>24000</v>
      </c>
      <c r="E83" s="4" t="s">
        <v>17</v>
      </c>
    </row>
    <row r="84" spans="1:5" ht="15" customHeight="1" x14ac:dyDescent="0.25">
      <c r="A84" s="69" t="s">
        <v>221</v>
      </c>
      <c r="B84" s="12"/>
      <c r="C84" s="49" t="s">
        <v>83</v>
      </c>
      <c r="D84" s="74">
        <f>[1]Rencana_APBDES!Q91</f>
        <v>30000</v>
      </c>
      <c r="E84" s="4" t="s">
        <v>17</v>
      </c>
    </row>
    <row r="85" spans="1:5" ht="15" customHeight="1" x14ac:dyDescent="0.25">
      <c r="A85" s="69" t="s">
        <v>221</v>
      </c>
      <c r="B85" s="12"/>
      <c r="C85" s="49" t="s">
        <v>84</v>
      </c>
      <c r="D85" s="74">
        <f>[1]Rencana_APBDES!Q92</f>
        <v>22500</v>
      </c>
      <c r="E85" s="4" t="s">
        <v>17</v>
      </c>
    </row>
    <row r="86" spans="1:5" ht="15" customHeight="1" x14ac:dyDescent="0.25">
      <c r="A86" s="69" t="s">
        <v>221</v>
      </c>
      <c r="B86" s="12"/>
      <c r="C86" s="49" t="s">
        <v>85</v>
      </c>
      <c r="D86" s="74">
        <f>[1]Rencana_APBDES!Q93</f>
        <v>50000</v>
      </c>
      <c r="E86" s="4" t="s">
        <v>17</v>
      </c>
    </row>
    <row r="87" spans="1:5" ht="15" customHeight="1" x14ac:dyDescent="0.25">
      <c r="A87" s="69" t="s">
        <v>221</v>
      </c>
      <c r="B87" s="12"/>
      <c r="C87" s="50"/>
      <c r="D87" s="74"/>
      <c r="E87" s="4"/>
    </row>
    <row r="88" spans="1:5" ht="15" customHeight="1" x14ac:dyDescent="0.25">
      <c r="A88" s="68" t="s">
        <v>239</v>
      </c>
      <c r="B88" s="103" t="s">
        <v>86</v>
      </c>
      <c r="C88" s="103"/>
      <c r="D88" s="76">
        <f>D89+D90</f>
        <v>1350000</v>
      </c>
      <c r="E88" s="3" t="s">
        <v>87</v>
      </c>
    </row>
    <row r="89" spans="1:5" ht="15" customHeight="1" x14ac:dyDescent="0.25">
      <c r="A89" s="69" t="s">
        <v>221</v>
      </c>
      <c r="B89" s="12"/>
      <c r="C89" s="49" t="s">
        <v>88</v>
      </c>
      <c r="D89" s="74">
        <v>600000</v>
      </c>
      <c r="E89" s="4" t="s">
        <v>19</v>
      </c>
    </row>
    <row r="90" spans="1:5" ht="15" customHeight="1" x14ac:dyDescent="0.25">
      <c r="A90" s="69" t="s">
        <v>221</v>
      </c>
      <c r="B90" s="12"/>
      <c r="C90" s="49" t="s">
        <v>89</v>
      </c>
      <c r="D90" s="74">
        <v>750000</v>
      </c>
      <c r="E90" s="4" t="s">
        <v>17</v>
      </c>
    </row>
    <row r="91" spans="1:5" ht="15" customHeight="1" x14ac:dyDescent="0.25">
      <c r="A91" s="69" t="s">
        <v>221</v>
      </c>
      <c r="B91" s="12"/>
      <c r="C91" s="50"/>
      <c r="D91" s="74"/>
      <c r="E91" s="4"/>
    </row>
    <row r="92" spans="1:5" ht="15" customHeight="1" x14ac:dyDescent="0.25">
      <c r="A92" s="68" t="s">
        <v>240</v>
      </c>
      <c r="B92" s="103" t="s">
        <v>90</v>
      </c>
      <c r="C92" s="103"/>
      <c r="D92" s="76">
        <f>[1]Rencana_APBDES!Q99</f>
        <v>1500000</v>
      </c>
      <c r="E92" s="3" t="s">
        <v>19</v>
      </c>
    </row>
    <row r="93" spans="1:5" ht="15" customHeight="1" x14ac:dyDescent="0.25">
      <c r="A93" s="69" t="s">
        <v>221</v>
      </c>
      <c r="B93" s="12"/>
      <c r="C93" s="49" t="s">
        <v>91</v>
      </c>
      <c r="D93" s="74">
        <f>[1]Rencana_APBDES!Q100</f>
        <v>1500000</v>
      </c>
      <c r="E93" s="4" t="s">
        <v>19</v>
      </c>
    </row>
    <row r="94" spans="1:5" ht="15" customHeight="1" x14ac:dyDescent="0.25">
      <c r="A94" s="69" t="s">
        <v>221</v>
      </c>
      <c r="B94" s="12"/>
      <c r="C94" s="50"/>
      <c r="D94" s="74"/>
      <c r="E94" s="4"/>
    </row>
    <row r="95" spans="1:5" ht="15" customHeight="1" x14ac:dyDescent="0.25">
      <c r="A95" s="68" t="s">
        <v>241</v>
      </c>
      <c r="B95" s="103" t="s">
        <v>92</v>
      </c>
      <c r="C95" s="103"/>
      <c r="D95" s="76">
        <f>D96</f>
        <v>1800000</v>
      </c>
      <c r="E95" s="3" t="s">
        <v>17</v>
      </c>
    </row>
    <row r="96" spans="1:5" ht="15" customHeight="1" x14ac:dyDescent="0.25">
      <c r="A96" s="69" t="s">
        <v>221</v>
      </c>
      <c r="B96" s="12"/>
      <c r="C96" s="49" t="s">
        <v>93</v>
      </c>
      <c r="D96" s="74">
        <v>1800000</v>
      </c>
      <c r="E96" s="4" t="s">
        <v>17</v>
      </c>
    </row>
    <row r="97" spans="1:5" ht="15" customHeight="1" x14ac:dyDescent="0.25">
      <c r="A97" s="69" t="s">
        <v>221</v>
      </c>
      <c r="B97" s="12"/>
      <c r="C97" s="50"/>
      <c r="D97" s="74"/>
      <c r="E97" s="4"/>
    </row>
    <row r="98" spans="1:5" ht="15" customHeight="1" x14ac:dyDescent="0.25">
      <c r="A98" s="68" t="s">
        <v>242</v>
      </c>
      <c r="B98" s="103" t="s">
        <v>94</v>
      </c>
      <c r="C98" s="103"/>
      <c r="D98" s="76">
        <f>SUM(D99:D100)</f>
        <v>1743500</v>
      </c>
      <c r="E98" s="3" t="s">
        <v>17</v>
      </c>
    </row>
    <row r="99" spans="1:5" ht="15" customHeight="1" x14ac:dyDescent="0.25">
      <c r="A99" s="69" t="s">
        <v>221</v>
      </c>
      <c r="B99" s="12"/>
      <c r="C99" s="49" t="s">
        <v>95</v>
      </c>
      <c r="D99" s="74">
        <v>1743500</v>
      </c>
      <c r="E99" s="4" t="s">
        <v>17</v>
      </c>
    </row>
    <row r="100" spans="1:5" ht="15" customHeight="1" x14ac:dyDescent="0.25">
      <c r="A100" s="69" t="s">
        <v>221</v>
      </c>
      <c r="B100" s="12"/>
      <c r="C100" s="49"/>
      <c r="D100" s="74"/>
      <c r="E100" s="4"/>
    </row>
    <row r="101" spans="1:5" ht="15" customHeight="1" x14ac:dyDescent="0.25">
      <c r="A101" s="69" t="s">
        <v>221</v>
      </c>
      <c r="B101" s="12"/>
      <c r="C101" s="50"/>
      <c r="D101" s="74"/>
      <c r="E101" s="4"/>
    </row>
    <row r="102" spans="1:5" ht="15" customHeight="1" x14ac:dyDescent="0.25">
      <c r="A102" s="68" t="s">
        <v>243</v>
      </c>
      <c r="B102" s="104" t="s">
        <v>96</v>
      </c>
      <c r="C102" s="104"/>
      <c r="D102" s="76">
        <f>D103</f>
        <v>1800000</v>
      </c>
      <c r="E102" s="4" t="s">
        <v>19</v>
      </c>
    </row>
    <row r="103" spans="1:5" ht="15" customHeight="1" x14ac:dyDescent="0.25">
      <c r="A103" s="69" t="s">
        <v>221</v>
      </c>
      <c r="B103" s="12"/>
      <c r="C103" s="49" t="s">
        <v>97</v>
      </c>
      <c r="D103" s="74">
        <v>1800000</v>
      </c>
      <c r="E103" s="4" t="s">
        <v>19</v>
      </c>
    </row>
    <row r="104" spans="1:5" ht="15" customHeight="1" x14ac:dyDescent="0.25">
      <c r="A104" s="69" t="s">
        <v>221</v>
      </c>
      <c r="B104" s="12"/>
      <c r="C104" s="50"/>
      <c r="D104" s="74"/>
      <c r="E104" s="4"/>
    </row>
    <row r="105" spans="1:5" ht="15" customHeight="1" x14ac:dyDescent="0.25">
      <c r="A105" s="68" t="s">
        <v>244</v>
      </c>
      <c r="B105" s="104" t="s">
        <v>98</v>
      </c>
      <c r="C105" s="104"/>
      <c r="D105" s="76">
        <f>[1]Rencana_APBDES!Q108</f>
        <v>2700000</v>
      </c>
      <c r="E105" s="3" t="s">
        <v>19</v>
      </c>
    </row>
    <row r="106" spans="1:5" ht="15" customHeight="1" x14ac:dyDescent="0.25">
      <c r="A106" s="69" t="s">
        <v>221</v>
      </c>
      <c r="B106" s="12"/>
      <c r="C106" s="49" t="s">
        <v>99</v>
      </c>
      <c r="D106" s="74">
        <f>[1]Rencana_APBDES!Q109</f>
        <v>1200000</v>
      </c>
      <c r="E106" s="4" t="s">
        <v>19</v>
      </c>
    </row>
    <row r="107" spans="1:5" ht="15" customHeight="1" x14ac:dyDescent="0.25">
      <c r="A107" s="69" t="s">
        <v>221</v>
      </c>
      <c r="B107" s="12"/>
      <c r="C107" s="49" t="s">
        <v>100</v>
      </c>
      <c r="D107" s="74">
        <f>[1]Rencana_APBDES!Q110</f>
        <v>1500000</v>
      </c>
      <c r="E107" s="4" t="s">
        <v>19</v>
      </c>
    </row>
    <row r="108" spans="1:5" ht="15" customHeight="1" x14ac:dyDescent="0.25">
      <c r="A108" s="69" t="s">
        <v>221</v>
      </c>
      <c r="B108" s="12"/>
      <c r="C108" s="50"/>
      <c r="D108" s="74"/>
      <c r="E108" s="4"/>
    </row>
    <row r="109" spans="1:5" ht="15" customHeight="1" x14ac:dyDescent="0.25">
      <c r="A109" s="68" t="s">
        <v>245</v>
      </c>
      <c r="B109" s="103" t="s">
        <v>101</v>
      </c>
      <c r="C109" s="103"/>
      <c r="D109" s="76">
        <f>[1]Rencana_APBDES!Q115</f>
        <v>1800000</v>
      </c>
      <c r="E109" s="3" t="s">
        <v>19</v>
      </c>
    </row>
    <row r="110" spans="1:5" ht="15" customHeight="1" x14ac:dyDescent="0.25">
      <c r="A110" s="69" t="s">
        <v>221</v>
      </c>
      <c r="B110" s="12"/>
      <c r="C110" s="49" t="s">
        <v>102</v>
      </c>
      <c r="D110" s="74">
        <v>1800000</v>
      </c>
      <c r="E110" s="4" t="s">
        <v>19</v>
      </c>
    </row>
    <row r="111" spans="1:5" ht="15" customHeight="1" x14ac:dyDescent="0.25">
      <c r="A111" s="69" t="s">
        <v>221</v>
      </c>
      <c r="B111" s="12"/>
      <c r="C111" s="50"/>
      <c r="D111" s="74"/>
      <c r="E111" s="4"/>
    </row>
    <row r="112" spans="1:5" ht="15" customHeight="1" x14ac:dyDescent="0.25">
      <c r="A112" s="68" t="s">
        <v>238</v>
      </c>
      <c r="B112" s="103" t="s">
        <v>103</v>
      </c>
      <c r="C112" s="103"/>
      <c r="D112" s="76">
        <f>D113+D119</f>
        <v>22650000</v>
      </c>
      <c r="E112" s="3" t="s">
        <v>19</v>
      </c>
    </row>
    <row r="113" spans="1:5" ht="15" customHeight="1" x14ac:dyDescent="0.25">
      <c r="A113" s="68" t="s">
        <v>238</v>
      </c>
      <c r="B113" s="102" t="s">
        <v>104</v>
      </c>
      <c r="C113" s="102"/>
      <c r="D113" s="80">
        <f>D114+D115+D116+D117</f>
        <v>10400000</v>
      </c>
      <c r="E113" s="5" t="s">
        <v>19</v>
      </c>
    </row>
    <row r="114" spans="1:5" ht="15" customHeight="1" x14ac:dyDescent="0.25">
      <c r="A114" s="69" t="s">
        <v>221</v>
      </c>
      <c r="B114" s="12"/>
      <c r="C114" s="49" t="s">
        <v>105</v>
      </c>
      <c r="D114" s="74">
        <v>4500000</v>
      </c>
      <c r="E114" s="4" t="s">
        <v>19</v>
      </c>
    </row>
    <row r="115" spans="1:5" ht="15" customHeight="1" x14ac:dyDescent="0.25">
      <c r="A115" s="69" t="s">
        <v>221</v>
      </c>
      <c r="B115" s="12"/>
      <c r="C115" s="49" t="s">
        <v>106</v>
      </c>
      <c r="D115" s="74">
        <v>1400000</v>
      </c>
      <c r="E115" s="4" t="s">
        <v>19</v>
      </c>
    </row>
    <row r="116" spans="1:5" ht="15" customHeight="1" x14ac:dyDescent="0.25">
      <c r="A116" s="69" t="s">
        <v>221</v>
      </c>
      <c r="B116" s="12"/>
      <c r="C116" s="49" t="s">
        <v>107</v>
      </c>
      <c r="D116" s="74">
        <v>1000000</v>
      </c>
      <c r="E116" s="4" t="s">
        <v>19</v>
      </c>
    </row>
    <row r="117" spans="1:5" ht="15" customHeight="1" x14ac:dyDescent="0.25">
      <c r="A117" s="69" t="s">
        <v>221</v>
      </c>
      <c r="B117" s="12"/>
      <c r="C117" s="49" t="s">
        <v>108</v>
      </c>
      <c r="D117" s="74">
        <v>3500000</v>
      </c>
      <c r="E117" s="4" t="s">
        <v>19</v>
      </c>
    </row>
    <row r="118" spans="1:5" ht="15" customHeight="1" x14ac:dyDescent="0.25">
      <c r="A118" s="69" t="s">
        <v>221</v>
      </c>
      <c r="B118" s="12"/>
      <c r="C118" s="50"/>
      <c r="D118" s="74"/>
      <c r="E118" s="3"/>
    </row>
    <row r="119" spans="1:5" ht="15" customHeight="1" x14ac:dyDescent="0.25">
      <c r="A119" s="68" t="s">
        <v>239</v>
      </c>
      <c r="B119" s="104" t="s">
        <v>109</v>
      </c>
      <c r="C119" s="104"/>
      <c r="D119" s="76">
        <f>D120+D121+D122+D123+D124+D125+D126</f>
        <v>12250000</v>
      </c>
      <c r="E119" s="4" t="s">
        <v>19</v>
      </c>
    </row>
    <row r="120" spans="1:5" ht="15" customHeight="1" x14ac:dyDescent="0.25">
      <c r="A120" s="69" t="s">
        <v>221</v>
      </c>
      <c r="B120" s="25"/>
      <c r="C120" s="56" t="s">
        <v>110</v>
      </c>
      <c r="D120" s="74">
        <v>500000</v>
      </c>
      <c r="E120" s="4" t="s">
        <v>19</v>
      </c>
    </row>
    <row r="121" spans="1:5" ht="15" customHeight="1" x14ac:dyDescent="0.25">
      <c r="A121" s="69" t="s">
        <v>221</v>
      </c>
      <c r="B121" s="25"/>
      <c r="C121" s="56" t="s">
        <v>111</v>
      </c>
      <c r="D121" s="74">
        <v>750000</v>
      </c>
      <c r="E121" s="4" t="s">
        <v>19</v>
      </c>
    </row>
    <row r="122" spans="1:5" ht="15" customHeight="1" x14ac:dyDescent="0.25">
      <c r="A122" s="69" t="s">
        <v>221</v>
      </c>
      <c r="B122" s="25"/>
      <c r="C122" s="56" t="s">
        <v>112</v>
      </c>
      <c r="D122" s="74">
        <v>500000</v>
      </c>
      <c r="E122" s="4" t="s">
        <v>19</v>
      </c>
    </row>
    <row r="123" spans="1:5" ht="15" customHeight="1" x14ac:dyDescent="0.25">
      <c r="A123" s="69" t="s">
        <v>221</v>
      </c>
      <c r="B123" s="25"/>
      <c r="C123" s="56" t="s">
        <v>113</v>
      </c>
      <c r="D123" s="74">
        <v>2800000</v>
      </c>
      <c r="E123" s="4" t="s">
        <v>19</v>
      </c>
    </row>
    <row r="124" spans="1:5" ht="15" customHeight="1" x14ac:dyDescent="0.25">
      <c r="A124" s="69" t="s">
        <v>221</v>
      </c>
      <c r="B124" s="25"/>
      <c r="C124" s="56" t="s">
        <v>114</v>
      </c>
      <c r="D124" s="74">
        <v>6000000</v>
      </c>
      <c r="E124" s="4" t="s">
        <v>19</v>
      </c>
    </row>
    <row r="125" spans="1:5" ht="15" customHeight="1" x14ac:dyDescent="0.25">
      <c r="A125" s="69" t="s">
        <v>221</v>
      </c>
      <c r="B125" s="12"/>
      <c r="C125" s="49" t="s">
        <v>115</v>
      </c>
      <c r="D125" s="74">
        <v>1500000</v>
      </c>
      <c r="E125" s="4" t="s">
        <v>19</v>
      </c>
    </row>
    <row r="126" spans="1:5" ht="15" customHeight="1" x14ac:dyDescent="0.25">
      <c r="A126" s="69" t="s">
        <v>221</v>
      </c>
      <c r="B126" s="12"/>
      <c r="C126" s="49" t="s">
        <v>116</v>
      </c>
      <c r="D126" s="74">
        <v>200000</v>
      </c>
      <c r="E126" s="4" t="s">
        <v>19</v>
      </c>
    </row>
    <row r="127" spans="1:5" ht="15" customHeight="1" x14ac:dyDescent="0.25">
      <c r="A127" s="69" t="s">
        <v>221</v>
      </c>
      <c r="B127" s="12"/>
      <c r="C127" s="50"/>
      <c r="D127" s="74"/>
      <c r="E127" s="4"/>
    </row>
    <row r="128" spans="1:5" ht="15" customHeight="1" x14ac:dyDescent="0.25">
      <c r="A128" s="68" t="s">
        <v>246</v>
      </c>
      <c r="B128" s="99" t="s">
        <v>117</v>
      </c>
      <c r="C128" s="99"/>
      <c r="D128" s="79">
        <f>D129+D147+D168+D191+D214+D235+D254+D273+D292+D302+D321+D340</f>
        <v>661980000</v>
      </c>
      <c r="E128" s="14" t="s">
        <v>118</v>
      </c>
    </row>
    <row r="129" spans="1:5" ht="15" customHeight="1" x14ac:dyDescent="0.25">
      <c r="A129" s="68" t="s">
        <v>247</v>
      </c>
      <c r="B129" s="102" t="s">
        <v>119</v>
      </c>
      <c r="C129" s="102"/>
      <c r="D129" s="76">
        <f>D130+D137</f>
        <v>34980000</v>
      </c>
      <c r="E129" s="4" t="s">
        <v>19</v>
      </c>
    </row>
    <row r="130" spans="1:5" ht="15" customHeight="1" x14ac:dyDescent="0.25">
      <c r="A130" s="68" t="s">
        <v>248</v>
      </c>
      <c r="B130" s="103" t="s">
        <v>63</v>
      </c>
      <c r="C130" s="103"/>
      <c r="D130" s="76">
        <f>D131+D132+D133+D134+D135+D136</f>
        <v>8670000</v>
      </c>
      <c r="E130" s="4" t="s">
        <v>19</v>
      </c>
    </row>
    <row r="131" spans="1:5" ht="15" customHeight="1" x14ac:dyDescent="0.25">
      <c r="A131" s="69" t="s">
        <v>221</v>
      </c>
      <c r="B131" s="12"/>
      <c r="C131" s="49" t="s">
        <v>120</v>
      </c>
      <c r="D131" s="74">
        <v>1120000</v>
      </c>
      <c r="E131" s="4" t="s">
        <v>19</v>
      </c>
    </row>
    <row r="132" spans="1:5" ht="15" customHeight="1" x14ac:dyDescent="0.25">
      <c r="A132" s="69" t="s">
        <v>221</v>
      </c>
      <c r="B132" s="12"/>
      <c r="C132" s="49" t="s">
        <v>121</v>
      </c>
      <c r="D132" s="74">
        <v>3200000</v>
      </c>
      <c r="E132" s="4" t="s">
        <v>19</v>
      </c>
    </row>
    <row r="133" spans="1:5" ht="15" customHeight="1" x14ac:dyDescent="0.25">
      <c r="A133" s="69" t="s">
        <v>221</v>
      </c>
      <c r="B133" s="12"/>
      <c r="C133" s="49" t="s">
        <v>122</v>
      </c>
      <c r="D133" s="74">
        <v>600000</v>
      </c>
      <c r="E133" s="4" t="s">
        <v>19</v>
      </c>
    </row>
    <row r="134" spans="1:5" ht="15" customHeight="1" x14ac:dyDescent="0.25">
      <c r="A134" s="69" t="s">
        <v>221</v>
      </c>
      <c r="B134" s="12"/>
      <c r="C134" s="49" t="s">
        <v>123</v>
      </c>
      <c r="D134" s="74">
        <v>2400000</v>
      </c>
      <c r="E134" s="4" t="s">
        <v>19</v>
      </c>
    </row>
    <row r="135" spans="1:5" ht="15" customHeight="1" x14ac:dyDescent="0.25">
      <c r="A135" s="69" t="s">
        <v>221</v>
      </c>
      <c r="B135" s="12"/>
      <c r="C135" s="49" t="s">
        <v>124</v>
      </c>
      <c r="D135" s="74">
        <v>500000</v>
      </c>
      <c r="E135" s="4" t="s">
        <v>19</v>
      </c>
    </row>
    <row r="136" spans="1:5" ht="15" customHeight="1" x14ac:dyDescent="0.25">
      <c r="A136" s="69" t="s">
        <v>221</v>
      </c>
      <c r="B136" s="12"/>
      <c r="C136" s="49" t="s">
        <v>125</v>
      </c>
      <c r="D136" s="74">
        <v>850000</v>
      </c>
      <c r="E136" s="4" t="s">
        <v>19</v>
      </c>
    </row>
    <row r="137" spans="1:5" ht="15" customHeight="1" x14ac:dyDescent="0.25">
      <c r="A137" s="68" t="s">
        <v>249</v>
      </c>
      <c r="B137" s="103" t="s">
        <v>126</v>
      </c>
      <c r="C137" s="103"/>
      <c r="D137" s="76">
        <f>D138+D139+D140+D141+D142+D143+D144+D145</f>
        <v>26310000</v>
      </c>
      <c r="E137" s="3" t="s">
        <v>19</v>
      </c>
    </row>
    <row r="138" spans="1:5" ht="15" customHeight="1" x14ac:dyDescent="0.25">
      <c r="A138" s="69" t="s">
        <v>221</v>
      </c>
      <c r="B138" s="12"/>
      <c r="C138" s="57" t="s">
        <v>127</v>
      </c>
      <c r="D138" s="74">
        <v>5580000</v>
      </c>
      <c r="E138" s="4" t="s">
        <v>19</v>
      </c>
    </row>
    <row r="139" spans="1:5" ht="15" customHeight="1" x14ac:dyDescent="0.25">
      <c r="A139" s="69" t="s">
        <v>221</v>
      </c>
      <c r="B139" s="12"/>
      <c r="C139" s="57" t="s">
        <v>128</v>
      </c>
      <c r="D139" s="74">
        <v>4440000</v>
      </c>
      <c r="E139" s="4" t="s">
        <v>19</v>
      </c>
    </row>
    <row r="140" spans="1:5" ht="15" customHeight="1" x14ac:dyDescent="0.25">
      <c r="A140" s="69" t="s">
        <v>221</v>
      </c>
      <c r="B140" s="12"/>
      <c r="C140" s="57" t="s">
        <v>129</v>
      </c>
      <c r="D140" s="74">
        <v>8200000</v>
      </c>
      <c r="E140" s="4" t="s">
        <v>19</v>
      </c>
    </row>
    <row r="141" spans="1:5" ht="15" customHeight="1" x14ac:dyDescent="0.25">
      <c r="A141" s="69" t="s">
        <v>221</v>
      </c>
      <c r="B141" s="12"/>
      <c r="C141" s="57" t="s">
        <v>130</v>
      </c>
      <c r="D141" s="74">
        <v>600000</v>
      </c>
      <c r="E141" s="4" t="s">
        <v>19</v>
      </c>
    </row>
    <row r="142" spans="1:5" ht="15" customHeight="1" x14ac:dyDescent="0.25">
      <c r="A142" s="69" t="s">
        <v>221</v>
      </c>
      <c r="B142" s="12"/>
      <c r="C142" s="57" t="s">
        <v>131</v>
      </c>
      <c r="D142" s="83">
        <v>4900000</v>
      </c>
      <c r="E142" s="4" t="s">
        <v>19</v>
      </c>
    </row>
    <row r="143" spans="1:5" ht="15" customHeight="1" x14ac:dyDescent="0.25">
      <c r="A143" s="69" t="s">
        <v>221</v>
      </c>
      <c r="B143" s="28"/>
      <c r="C143" s="57" t="s">
        <v>132</v>
      </c>
      <c r="D143" s="74">
        <v>1500000</v>
      </c>
      <c r="E143" s="4" t="s">
        <v>19</v>
      </c>
    </row>
    <row r="144" spans="1:5" ht="15" customHeight="1" x14ac:dyDescent="0.25">
      <c r="A144" s="69" t="s">
        <v>221</v>
      </c>
      <c r="B144" s="28"/>
      <c r="C144" s="57" t="s">
        <v>133</v>
      </c>
      <c r="D144" s="74">
        <v>850000</v>
      </c>
      <c r="E144" s="4" t="s">
        <v>19</v>
      </c>
    </row>
    <row r="145" spans="1:5" ht="15" customHeight="1" x14ac:dyDescent="0.25">
      <c r="A145" s="69" t="s">
        <v>221</v>
      </c>
      <c r="B145" s="12"/>
      <c r="C145" s="57" t="s">
        <v>134</v>
      </c>
      <c r="D145" s="74">
        <v>240000</v>
      </c>
      <c r="E145" s="4" t="s">
        <v>19</v>
      </c>
    </row>
    <row r="146" spans="1:5" ht="15" customHeight="1" x14ac:dyDescent="0.25">
      <c r="A146" s="69" t="s">
        <v>221</v>
      </c>
      <c r="B146" s="28"/>
      <c r="C146" s="61"/>
      <c r="D146" s="76"/>
      <c r="E146" s="3"/>
    </row>
    <row r="147" spans="1:5" ht="15" customHeight="1" x14ac:dyDescent="0.25">
      <c r="A147" s="68" t="s">
        <v>250</v>
      </c>
      <c r="B147" s="106" t="s">
        <v>135</v>
      </c>
      <c r="C147" s="106"/>
      <c r="D147" s="80">
        <v>108000000</v>
      </c>
      <c r="E147" s="3" t="s">
        <v>15</v>
      </c>
    </row>
    <row r="148" spans="1:5" ht="15" customHeight="1" x14ac:dyDescent="0.25">
      <c r="A148" s="69" t="s">
        <v>221</v>
      </c>
      <c r="B148" s="15"/>
      <c r="C148" s="59" t="s">
        <v>63</v>
      </c>
      <c r="D148" s="80">
        <f>SUM(D149:D153)</f>
        <v>24960000</v>
      </c>
      <c r="E148" s="4"/>
    </row>
    <row r="149" spans="1:5" ht="15" customHeight="1" x14ac:dyDescent="0.25">
      <c r="A149" s="69" t="s">
        <v>221</v>
      </c>
      <c r="B149" s="15"/>
      <c r="C149" s="26" t="s">
        <v>136</v>
      </c>
      <c r="D149" s="75">
        <v>12700000</v>
      </c>
      <c r="E149" s="4"/>
    </row>
    <row r="150" spans="1:5" ht="15" customHeight="1" x14ac:dyDescent="0.25">
      <c r="A150" s="69" t="s">
        <v>221</v>
      </c>
      <c r="B150" s="15"/>
      <c r="C150" s="26" t="s">
        <v>137</v>
      </c>
      <c r="D150" s="75">
        <v>4970000</v>
      </c>
      <c r="E150" s="4"/>
    </row>
    <row r="151" spans="1:5" ht="15" customHeight="1" x14ac:dyDescent="0.25">
      <c r="A151" s="69" t="s">
        <v>221</v>
      </c>
      <c r="B151" s="15"/>
      <c r="C151" s="26" t="s">
        <v>138</v>
      </c>
      <c r="D151" s="75">
        <v>1440000</v>
      </c>
      <c r="E151" s="4"/>
    </row>
    <row r="152" spans="1:5" ht="15" customHeight="1" x14ac:dyDescent="0.25">
      <c r="A152" s="69" t="s">
        <v>221</v>
      </c>
      <c r="B152" s="15"/>
      <c r="C152" s="26" t="s">
        <v>139</v>
      </c>
      <c r="D152" s="75">
        <v>450000</v>
      </c>
      <c r="E152" s="4"/>
    </row>
    <row r="153" spans="1:5" ht="15" customHeight="1" x14ac:dyDescent="0.25">
      <c r="A153" s="69" t="s">
        <v>221</v>
      </c>
      <c r="B153" s="15"/>
      <c r="C153" s="26" t="s">
        <v>140</v>
      </c>
      <c r="D153" s="75">
        <v>5400000</v>
      </c>
      <c r="E153" s="4"/>
    </row>
    <row r="154" spans="1:5" ht="15" customHeight="1" x14ac:dyDescent="0.25">
      <c r="A154" s="69" t="s">
        <v>251</v>
      </c>
      <c r="B154" s="16">
        <v>0</v>
      </c>
      <c r="C154" s="27" t="s">
        <v>141</v>
      </c>
      <c r="D154" s="80">
        <f>SUM(D155:D166)</f>
        <v>83040000</v>
      </c>
      <c r="E154" s="4"/>
    </row>
    <row r="155" spans="1:5" ht="15" customHeight="1" x14ac:dyDescent="0.25">
      <c r="A155" s="69" t="s">
        <v>221</v>
      </c>
      <c r="B155" s="15"/>
      <c r="C155" s="26" t="s">
        <v>142</v>
      </c>
      <c r="D155" s="75">
        <v>20187500</v>
      </c>
      <c r="E155" s="4"/>
    </row>
    <row r="156" spans="1:5" ht="15" customHeight="1" x14ac:dyDescent="0.25">
      <c r="A156" s="69" t="s">
        <v>221</v>
      </c>
      <c r="B156" s="15"/>
      <c r="C156" s="26" t="s">
        <v>143</v>
      </c>
      <c r="D156" s="75">
        <v>12112500</v>
      </c>
      <c r="E156" s="4"/>
    </row>
    <row r="157" spans="1:5" ht="15" customHeight="1" x14ac:dyDescent="0.25">
      <c r="A157" s="69" t="s">
        <v>221</v>
      </c>
      <c r="B157" s="15"/>
      <c r="C157" s="26" t="s">
        <v>144</v>
      </c>
      <c r="D157" s="75">
        <v>35850000</v>
      </c>
      <c r="E157" s="4"/>
    </row>
    <row r="158" spans="1:5" ht="15" customHeight="1" x14ac:dyDescent="0.25">
      <c r="A158" s="69" t="s">
        <v>221</v>
      </c>
      <c r="B158" s="15"/>
      <c r="C158" s="26" t="s">
        <v>145</v>
      </c>
      <c r="D158" s="75">
        <v>6187500</v>
      </c>
      <c r="E158" s="4"/>
    </row>
    <row r="159" spans="1:5" ht="15" customHeight="1" x14ac:dyDescent="0.25">
      <c r="A159" s="69" t="s">
        <v>221</v>
      </c>
      <c r="B159" s="15"/>
      <c r="C159" s="26" t="s">
        <v>146</v>
      </c>
      <c r="D159" s="75">
        <v>4537500</v>
      </c>
      <c r="E159" s="4"/>
    </row>
    <row r="160" spans="1:5" ht="15" customHeight="1" x14ac:dyDescent="0.25">
      <c r="A160" s="69" t="s">
        <v>221</v>
      </c>
      <c r="B160" s="15"/>
      <c r="C160" s="26" t="s">
        <v>147</v>
      </c>
      <c r="D160" s="75">
        <v>2250000</v>
      </c>
      <c r="E160" s="4"/>
    </row>
    <row r="161" spans="1:5" ht="15" customHeight="1" x14ac:dyDescent="0.25">
      <c r="A161" s="69" t="s">
        <v>221</v>
      </c>
      <c r="B161" s="15"/>
      <c r="C161" s="26" t="s">
        <v>148</v>
      </c>
      <c r="D161" s="75">
        <v>660000</v>
      </c>
      <c r="E161" s="4"/>
    </row>
    <row r="162" spans="1:5" ht="15" customHeight="1" x14ac:dyDescent="0.25">
      <c r="A162" s="69" t="s">
        <v>221</v>
      </c>
      <c r="B162" s="15"/>
      <c r="C162" s="26" t="s">
        <v>149</v>
      </c>
      <c r="D162" s="75">
        <v>450000</v>
      </c>
      <c r="E162" s="4"/>
    </row>
    <row r="163" spans="1:5" ht="15" customHeight="1" x14ac:dyDescent="0.25">
      <c r="A163" s="69" t="s">
        <v>221</v>
      </c>
      <c r="B163" s="15"/>
      <c r="C163" s="26" t="s">
        <v>150</v>
      </c>
      <c r="D163" s="75">
        <v>250000</v>
      </c>
      <c r="E163" s="4"/>
    </row>
    <row r="164" spans="1:5" ht="15" customHeight="1" x14ac:dyDescent="0.25">
      <c r="A164" s="69" t="s">
        <v>221</v>
      </c>
      <c r="B164" s="15"/>
      <c r="C164" s="26" t="s">
        <v>151</v>
      </c>
      <c r="D164" s="75">
        <v>15000</v>
      </c>
      <c r="E164" s="4"/>
    </row>
    <row r="165" spans="1:5" ht="15" customHeight="1" x14ac:dyDescent="0.25">
      <c r="A165" s="69" t="s">
        <v>221</v>
      </c>
      <c r="B165" s="15"/>
      <c r="C165" s="26" t="s">
        <v>152</v>
      </c>
      <c r="D165" s="75">
        <v>450000</v>
      </c>
      <c r="E165" s="4"/>
    </row>
    <row r="166" spans="1:5" ht="15" customHeight="1" x14ac:dyDescent="0.25">
      <c r="A166" s="69" t="s">
        <v>221</v>
      </c>
      <c r="B166" s="15"/>
      <c r="C166" s="26" t="s">
        <v>153</v>
      </c>
      <c r="D166" s="75">
        <v>90000</v>
      </c>
      <c r="E166" s="4"/>
    </row>
    <row r="167" spans="1:5" ht="15" customHeight="1" x14ac:dyDescent="0.25">
      <c r="A167" s="69" t="s">
        <v>221</v>
      </c>
      <c r="B167" s="15"/>
      <c r="C167" s="58"/>
      <c r="D167" s="75"/>
      <c r="E167" s="4"/>
    </row>
    <row r="168" spans="1:5" ht="15" customHeight="1" x14ac:dyDescent="0.25">
      <c r="A168" s="68" t="s">
        <v>252</v>
      </c>
      <c r="B168" s="106" t="s">
        <v>154</v>
      </c>
      <c r="C168" s="106"/>
      <c r="D168" s="80">
        <v>108000000</v>
      </c>
      <c r="E168" s="11" t="s">
        <v>15</v>
      </c>
    </row>
    <row r="169" spans="1:5" ht="15" customHeight="1" x14ac:dyDescent="0.25">
      <c r="A169" s="69" t="s">
        <v>221</v>
      </c>
      <c r="B169" s="16"/>
      <c r="C169" s="59" t="s">
        <v>63</v>
      </c>
      <c r="D169" s="80">
        <f>SUM(D170:D174)</f>
        <v>23970000</v>
      </c>
      <c r="E169" s="5"/>
    </row>
    <row r="170" spans="1:5" ht="15" customHeight="1" x14ac:dyDescent="0.25">
      <c r="A170" s="69" t="s">
        <v>221</v>
      </c>
      <c r="B170" s="15"/>
      <c r="C170" s="60" t="s">
        <v>136</v>
      </c>
      <c r="D170" s="75">
        <v>13050000</v>
      </c>
      <c r="E170" s="5"/>
    </row>
    <row r="171" spans="1:5" ht="15" customHeight="1" x14ac:dyDescent="0.25">
      <c r="A171" s="69" t="s">
        <v>221</v>
      </c>
      <c r="B171" s="15"/>
      <c r="C171" s="60" t="s">
        <v>137</v>
      </c>
      <c r="D171" s="75">
        <v>5250000</v>
      </c>
      <c r="E171" s="5"/>
    </row>
    <row r="172" spans="1:5" ht="15" customHeight="1" x14ac:dyDescent="0.25">
      <c r="A172" s="69" t="s">
        <v>221</v>
      </c>
      <c r="B172" s="15"/>
      <c r="C172" s="60" t="s">
        <v>138</v>
      </c>
      <c r="D172" s="75">
        <v>1120000</v>
      </c>
      <c r="E172" s="5"/>
    </row>
    <row r="173" spans="1:5" ht="15" customHeight="1" x14ac:dyDescent="0.25">
      <c r="A173" s="69" t="s">
        <v>221</v>
      </c>
      <c r="B173" s="15"/>
      <c r="C173" s="60" t="s">
        <v>139</v>
      </c>
      <c r="D173" s="75">
        <v>350000</v>
      </c>
      <c r="E173" s="5"/>
    </row>
    <row r="174" spans="1:5" ht="15" customHeight="1" x14ac:dyDescent="0.25">
      <c r="A174" s="69" t="s">
        <v>221</v>
      </c>
      <c r="B174" s="15"/>
      <c r="C174" s="63" t="s">
        <v>140</v>
      </c>
      <c r="D174" s="75">
        <v>4200000</v>
      </c>
      <c r="E174" s="5"/>
    </row>
    <row r="175" spans="1:5" ht="15" customHeight="1" x14ac:dyDescent="0.25">
      <c r="A175" s="69" t="s">
        <v>253</v>
      </c>
      <c r="B175" s="16">
        <f>B242</f>
        <v>0</v>
      </c>
      <c r="C175" s="59" t="str">
        <f>C242</f>
        <v xml:space="preserve">Belanja Modal </v>
      </c>
      <c r="D175" s="80">
        <f>SUM(D176:D189)</f>
        <v>84030000</v>
      </c>
      <c r="E175" s="5"/>
    </row>
    <row r="176" spans="1:5" ht="15" customHeight="1" x14ac:dyDescent="0.25">
      <c r="A176" s="69" t="s">
        <v>221</v>
      </c>
      <c r="B176" s="16"/>
      <c r="C176" s="26" t="str">
        <f>'[2]RAB. RABAT'!C14</f>
        <v>Batu Split 2/3</v>
      </c>
      <c r="D176" s="75">
        <v>15937500</v>
      </c>
      <c r="E176" s="5"/>
    </row>
    <row r="177" spans="1:5" ht="15" customHeight="1" x14ac:dyDescent="0.25">
      <c r="A177" s="69" t="s">
        <v>221</v>
      </c>
      <c r="B177" s="16"/>
      <c r="C177" s="26" t="str">
        <f>'[2]RAB. RABAT'!C15</f>
        <v>Pasir Beton</v>
      </c>
      <c r="D177" s="75">
        <v>9562500</v>
      </c>
      <c r="E177" s="5"/>
    </row>
    <row r="178" spans="1:5" ht="15" customHeight="1" x14ac:dyDescent="0.25">
      <c r="A178" s="69" t="s">
        <v>221</v>
      </c>
      <c r="B178" s="16"/>
      <c r="C178" s="26" t="str">
        <f>'[2]RAB. RABAT'!C16</f>
        <v>Semen (@50Kg)</v>
      </c>
      <c r="D178" s="75">
        <v>34650000</v>
      </c>
      <c r="E178" s="5"/>
    </row>
    <row r="179" spans="1:5" ht="15" customHeight="1" x14ac:dyDescent="0.25">
      <c r="A179" s="69" t="s">
        <v>221</v>
      </c>
      <c r="B179" s="16"/>
      <c r="C179" s="26" t="str">
        <f>'[2]RAB. RABAT'!C17</f>
        <v>Pasir Urug</v>
      </c>
      <c r="D179" s="75">
        <v>5250000</v>
      </c>
      <c r="E179" s="5"/>
    </row>
    <row r="180" spans="1:5" ht="15" customHeight="1" x14ac:dyDescent="0.25">
      <c r="A180" s="69" t="s">
        <v>221</v>
      </c>
      <c r="B180" s="16"/>
      <c r="C180" s="26" t="str">
        <f>'[2]RAB. RABAT'!C18</f>
        <v>Sirtu</v>
      </c>
      <c r="D180" s="75">
        <v>6325000</v>
      </c>
      <c r="E180" s="5"/>
    </row>
    <row r="181" spans="1:5" ht="15" customHeight="1" x14ac:dyDescent="0.25">
      <c r="A181" s="69" t="s">
        <v>221</v>
      </c>
      <c r="B181" s="16"/>
      <c r="C181" s="26" t="str">
        <f>'[2]RAB. RABAT'!C19</f>
        <v>Papan Bekisting</v>
      </c>
      <c r="D181" s="75">
        <v>1750000</v>
      </c>
      <c r="E181" s="5"/>
    </row>
    <row r="182" spans="1:5" ht="15" customHeight="1" x14ac:dyDescent="0.25">
      <c r="A182" s="69" t="s">
        <v>221</v>
      </c>
      <c r="B182" s="16"/>
      <c r="C182" s="26" t="str">
        <f>'[2]RAB. RABAT'!C20</f>
        <v>Paku</v>
      </c>
      <c r="D182" s="75">
        <v>520000</v>
      </c>
      <c r="E182" s="5"/>
    </row>
    <row r="183" spans="1:5" ht="15" customHeight="1" x14ac:dyDescent="0.25">
      <c r="A183" s="69" t="s">
        <v>221</v>
      </c>
      <c r="B183" s="15"/>
      <c r="C183" s="60" t="str">
        <f>'[2]RAB. RABAT'!C21</f>
        <v>Batu Belah</v>
      </c>
      <c r="D183" s="75">
        <v>6375000</v>
      </c>
      <c r="E183" s="5"/>
    </row>
    <row r="184" spans="1:5" ht="15" customHeight="1" x14ac:dyDescent="0.25">
      <c r="A184" s="69" t="s">
        <v>221</v>
      </c>
      <c r="B184" s="15"/>
      <c r="C184" s="60" t="str">
        <f>'[2]RAB. RABAT'!C22</f>
        <v>Pasir Pasang</v>
      </c>
      <c r="D184" s="75">
        <v>2625000</v>
      </c>
      <c r="E184" s="5"/>
    </row>
    <row r="185" spans="1:5" ht="15" customHeight="1" x14ac:dyDescent="0.25">
      <c r="A185" s="69" t="s">
        <v>221</v>
      </c>
      <c r="B185" s="15"/>
      <c r="C185" s="60" t="s">
        <v>149</v>
      </c>
      <c r="D185" s="75">
        <v>400000</v>
      </c>
      <c r="E185" s="5"/>
    </row>
    <row r="186" spans="1:5" ht="15" customHeight="1" x14ac:dyDescent="0.25">
      <c r="A186" s="69" t="s">
        <v>221</v>
      </c>
      <c r="B186" s="15"/>
      <c r="C186" s="26" t="s">
        <v>150</v>
      </c>
      <c r="D186" s="75">
        <v>200000</v>
      </c>
      <c r="E186" s="5"/>
    </row>
    <row r="187" spans="1:5" ht="15" customHeight="1" x14ac:dyDescent="0.25">
      <c r="A187" s="69" t="s">
        <v>221</v>
      </c>
      <c r="B187" s="15"/>
      <c r="C187" s="26" t="s">
        <v>151</v>
      </c>
      <c r="D187" s="75">
        <v>15000</v>
      </c>
      <c r="E187" s="5"/>
    </row>
    <row r="188" spans="1:5" ht="15" customHeight="1" x14ac:dyDescent="0.25">
      <c r="A188" s="69" t="s">
        <v>221</v>
      </c>
      <c r="B188" s="15"/>
      <c r="C188" s="60" t="s">
        <v>152</v>
      </c>
      <c r="D188" s="75">
        <v>360000</v>
      </c>
      <c r="E188" s="5"/>
    </row>
    <row r="189" spans="1:5" ht="15" customHeight="1" x14ac:dyDescent="0.25">
      <c r="A189" s="69" t="s">
        <v>221</v>
      </c>
      <c r="B189" s="15"/>
      <c r="C189" s="60" t="s">
        <v>153</v>
      </c>
      <c r="D189" s="75">
        <v>60000</v>
      </c>
      <c r="E189" s="5"/>
    </row>
    <row r="190" spans="1:5" ht="15" customHeight="1" x14ac:dyDescent="0.25">
      <c r="A190" s="69" t="s">
        <v>221</v>
      </c>
      <c r="B190" s="15"/>
      <c r="C190" s="26"/>
      <c r="D190" s="75"/>
      <c r="E190" s="5"/>
    </row>
    <row r="191" spans="1:5" ht="15" customHeight="1" x14ac:dyDescent="0.25">
      <c r="A191" s="68" t="s">
        <v>254</v>
      </c>
      <c r="B191" s="106" t="s">
        <v>155</v>
      </c>
      <c r="C191" s="106"/>
      <c r="D191" s="80">
        <v>158000000</v>
      </c>
      <c r="E191" s="11" t="s">
        <v>15</v>
      </c>
    </row>
    <row r="192" spans="1:5" ht="15" customHeight="1" x14ac:dyDescent="0.25">
      <c r="A192" s="69" t="s">
        <v>221</v>
      </c>
      <c r="B192" s="16"/>
      <c r="C192" s="59" t="s">
        <v>63</v>
      </c>
      <c r="D192" s="80">
        <f>SUM(D193:D197)</f>
        <v>35250000</v>
      </c>
      <c r="E192" s="11"/>
    </row>
    <row r="193" spans="1:5" ht="15" customHeight="1" x14ac:dyDescent="0.25">
      <c r="A193" s="69" t="s">
        <v>221</v>
      </c>
      <c r="B193" s="16"/>
      <c r="C193" s="27" t="s">
        <v>136</v>
      </c>
      <c r="D193" s="84">
        <v>18850000</v>
      </c>
      <c r="E193" s="11"/>
    </row>
    <row r="194" spans="1:5" ht="15" customHeight="1" x14ac:dyDescent="0.25">
      <c r="A194" s="69" t="s">
        <v>221</v>
      </c>
      <c r="B194" s="16"/>
      <c r="C194" s="26" t="s">
        <v>137</v>
      </c>
      <c r="D194" s="84">
        <v>7490000</v>
      </c>
      <c r="E194" s="11"/>
    </row>
    <row r="195" spans="1:5" ht="15" customHeight="1" x14ac:dyDescent="0.25">
      <c r="A195" s="69" t="s">
        <v>221</v>
      </c>
      <c r="B195" s="16"/>
      <c r="C195" s="26" t="s">
        <v>138</v>
      </c>
      <c r="D195" s="84">
        <v>1760000</v>
      </c>
      <c r="E195" s="11"/>
    </row>
    <row r="196" spans="1:5" ht="15" customHeight="1" x14ac:dyDescent="0.25">
      <c r="A196" s="69" t="s">
        <v>221</v>
      </c>
      <c r="B196" s="16"/>
      <c r="C196" s="26" t="s">
        <v>139</v>
      </c>
      <c r="D196" s="85">
        <v>550000</v>
      </c>
      <c r="E196" s="11"/>
    </row>
    <row r="197" spans="1:5" ht="15" customHeight="1" x14ac:dyDescent="0.25">
      <c r="A197" s="69" t="s">
        <v>221</v>
      </c>
      <c r="B197" s="16"/>
      <c r="C197" s="26" t="s">
        <v>140</v>
      </c>
      <c r="D197" s="84">
        <v>6600000</v>
      </c>
      <c r="E197" s="11"/>
    </row>
    <row r="198" spans="1:5" ht="15" customHeight="1" x14ac:dyDescent="0.25">
      <c r="A198" s="69" t="s">
        <v>255</v>
      </c>
      <c r="B198" s="16">
        <v>0</v>
      </c>
      <c r="C198" s="27" t="s">
        <v>141</v>
      </c>
      <c r="D198" s="80">
        <f>SUM(D199:D212)</f>
        <v>122750000</v>
      </c>
      <c r="E198" s="11"/>
    </row>
    <row r="199" spans="1:5" ht="15" customHeight="1" x14ac:dyDescent="0.25">
      <c r="A199" s="69" t="s">
        <v>221</v>
      </c>
      <c r="B199" s="16"/>
      <c r="C199" s="26" t="s">
        <v>142</v>
      </c>
      <c r="D199" s="75">
        <v>28262500</v>
      </c>
      <c r="E199" s="11"/>
    </row>
    <row r="200" spans="1:5" ht="15" customHeight="1" x14ac:dyDescent="0.25">
      <c r="A200" s="69" t="s">
        <v>221</v>
      </c>
      <c r="B200" s="16"/>
      <c r="C200" s="26" t="s">
        <v>143</v>
      </c>
      <c r="D200" s="75">
        <v>16575000</v>
      </c>
      <c r="E200" s="11"/>
    </row>
    <row r="201" spans="1:5" ht="15" customHeight="1" x14ac:dyDescent="0.25">
      <c r="A201" s="69" t="s">
        <v>221</v>
      </c>
      <c r="B201" s="16"/>
      <c r="C201" s="26" t="s">
        <v>144</v>
      </c>
      <c r="D201" s="75">
        <v>53250000</v>
      </c>
      <c r="E201" s="11"/>
    </row>
    <row r="202" spans="1:5" ht="15" customHeight="1" x14ac:dyDescent="0.25">
      <c r="A202" s="69" t="s">
        <v>221</v>
      </c>
      <c r="B202" s="16"/>
      <c r="C202" s="26" t="s">
        <v>145</v>
      </c>
      <c r="D202" s="75">
        <v>8625000</v>
      </c>
      <c r="E202" s="11"/>
    </row>
    <row r="203" spans="1:5" ht="15" customHeight="1" x14ac:dyDescent="0.25">
      <c r="A203" s="69" t="s">
        <v>221</v>
      </c>
      <c r="B203" s="16"/>
      <c r="C203" s="26" t="s">
        <v>146</v>
      </c>
      <c r="D203" s="75">
        <v>6050000</v>
      </c>
      <c r="E203" s="11"/>
    </row>
    <row r="204" spans="1:5" ht="15" customHeight="1" x14ac:dyDescent="0.25">
      <c r="A204" s="69" t="s">
        <v>221</v>
      </c>
      <c r="B204" s="16"/>
      <c r="C204" s="26" t="s">
        <v>147</v>
      </c>
      <c r="D204" s="75">
        <v>3125000</v>
      </c>
      <c r="E204" s="11"/>
    </row>
    <row r="205" spans="1:5" ht="15" customHeight="1" x14ac:dyDescent="0.25">
      <c r="A205" s="69" t="s">
        <v>221</v>
      </c>
      <c r="B205" s="16"/>
      <c r="C205" s="26" t="s">
        <v>148</v>
      </c>
      <c r="D205" s="75">
        <v>940000</v>
      </c>
      <c r="E205" s="11"/>
    </row>
    <row r="206" spans="1:5" ht="15" customHeight="1" x14ac:dyDescent="0.25">
      <c r="A206" s="69" t="s">
        <v>221</v>
      </c>
      <c r="B206" s="16"/>
      <c r="C206" s="26" t="s">
        <v>156</v>
      </c>
      <c r="D206" s="75">
        <v>3400000</v>
      </c>
      <c r="E206" s="11"/>
    </row>
    <row r="207" spans="1:5" ht="15" customHeight="1" x14ac:dyDescent="0.25">
      <c r="A207" s="69" t="s">
        <v>221</v>
      </c>
      <c r="B207" s="16"/>
      <c r="C207" s="26" t="s">
        <v>157</v>
      </c>
      <c r="D207" s="75">
        <v>1312500</v>
      </c>
      <c r="E207" s="11"/>
    </row>
    <row r="208" spans="1:5" ht="15" customHeight="1" x14ac:dyDescent="0.25">
      <c r="A208" s="69" t="s">
        <v>221</v>
      </c>
      <c r="B208" s="16"/>
      <c r="C208" s="26" t="s">
        <v>149</v>
      </c>
      <c r="D208" s="75">
        <v>400000</v>
      </c>
      <c r="E208" s="11"/>
    </row>
    <row r="209" spans="1:5" ht="15" customHeight="1" x14ac:dyDescent="0.25">
      <c r="A209" s="69" t="s">
        <v>221</v>
      </c>
      <c r="B209" s="16"/>
      <c r="C209" s="26" t="s">
        <v>150</v>
      </c>
      <c r="D209" s="75">
        <v>250000</v>
      </c>
      <c r="E209" s="11"/>
    </row>
    <row r="210" spans="1:5" ht="15" customHeight="1" x14ac:dyDescent="0.25">
      <c r="A210" s="69" t="s">
        <v>221</v>
      </c>
      <c r="B210" s="16"/>
      <c r="C210" s="26" t="s">
        <v>151</v>
      </c>
      <c r="D210" s="75">
        <v>30000</v>
      </c>
      <c r="E210" s="11"/>
    </row>
    <row r="211" spans="1:5" ht="15" customHeight="1" x14ac:dyDescent="0.25">
      <c r="A211" s="69" t="s">
        <v>221</v>
      </c>
      <c r="B211" s="16"/>
      <c r="C211" s="26" t="s">
        <v>152</v>
      </c>
      <c r="D211" s="75">
        <v>450000</v>
      </c>
      <c r="E211" s="11"/>
    </row>
    <row r="212" spans="1:5" ht="15" customHeight="1" x14ac:dyDescent="0.25">
      <c r="A212" s="69" t="s">
        <v>221</v>
      </c>
      <c r="B212" s="16"/>
      <c r="C212" s="26" t="s">
        <v>153</v>
      </c>
      <c r="D212" s="75">
        <v>80000</v>
      </c>
      <c r="E212" s="11"/>
    </row>
    <row r="213" spans="1:5" ht="15" customHeight="1" x14ac:dyDescent="0.25">
      <c r="A213" s="69" t="s">
        <v>221</v>
      </c>
      <c r="B213" s="16"/>
      <c r="C213" s="27"/>
      <c r="D213" s="80"/>
      <c r="E213" s="11"/>
    </row>
    <row r="214" spans="1:5" ht="15" customHeight="1" x14ac:dyDescent="0.25">
      <c r="A214" s="68" t="s">
        <v>256</v>
      </c>
      <c r="B214" s="106" t="s">
        <v>158</v>
      </c>
      <c r="C214" s="106"/>
      <c r="D214" s="80">
        <v>108000000</v>
      </c>
      <c r="E214" s="11" t="s">
        <v>15</v>
      </c>
    </row>
    <row r="215" spans="1:5" ht="15" customHeight="1" x14ac:dyDescent="0.25">
      <c r="A215" s="69" t="s">
        <v>221</v>
      </c>
      <c r="B215" s="15"/>
      <c r="C215" s="59" t="s">
        <v>63</v>
      </c>
      <c r="D215" s="80">
        <f>SUM(D216:D220)</f>
        <v>24960000</v>
      </c>
      <c r="E215" s="5"/>
    </row>
    <row r="216" spans="1:5" ht="15" customHeight="1" x14ac:dyDescent="0.25">
      <c r="A216" s="69" t="s">
        <v>221</v>
      </c>
      <c r="B216" s="15"/>
      <c r="C216" s="26" t="s">
        <v>136</v>
      </c>
      <c r="D216" s="75">
        <v>12700000</v>
      </c>
      <c r="E216" s="5"/>
    </row>
    <row r="217" spans="1:5" ht="15" customHeight="1" x14ac:dyDescent="0.25">
      <c r="A217" s="69" t="s">
        <v>221</v>
      </c>
      <c r="B217" s="15"/>
      <c r="C217" s="26" t="s">
        <v>137</v>
      </c>
      <c r="D217" s="75">
        <v>4970000</v>
      </c>
      <c r="E217" s="5"/>
    </row>
    <row r="218" spans="1:5" ht="15" customHeight="1" x14ac:dyDescent="0.25">
      <c r="A218" s="69" t="s">
        <v>221</v>
      </c>
      <c r="B218" s="15"/>
      <c r="C218" s="26" t="s">
        <v>138</v>
      </c>
      <c r="D218" s="75">
        <v>1440000</v>
      </c>
      <c r="E218" s="5"/>
    </row>
    <row r="219" spans="1:5" ht="15" customHeight="1" x14ac:dyDescent="0.25">
      <c r="A219" s="69" t="s">
        <v>221</v>
      </c>
      <c r="B219" s="15"/>
      <c r="C219" s="26" t="s">
        <v>139</v>
      </c>
      <c r="D219" s="75">
        <v>450000</v>
      </c>
      <c r="E219" s="5"/>
    </row>
    <row r="220" spans="1:5" ht="15" customHeight="1" x14ac:dyDescent="0.25">
      <c r="A220" s="69" t="s">
        <v>221</v>
      </c>
      <c r="B220" s="15"/>
      <c r="C220" s="26" t="s">
        <v>140</v>
      </c>
      <c r="D220" s="75">
        <v>5400000</v>
      </c>
      <c r="E220" s="5"/>
    </row>
    <row r="221" spans="1:5" ht="15" customHeight="1" x14ac:dyDescent="0.25">
      <c r="A221" s="69" t="s">
        <v>257</v>
      </c>
      <c r="B221" s="16"/>
      <c r="C221" s="27" t="s">
        <v>141</v>
      </c>
      <c r="D221" s="80">
        <f>SUM(D222:D233)</f>
        <v>83040000</v>
      </c>
      <c r="E221" s="5"/>
    </row>
    <row r="222" spans="1:5" ht="15" customHeight="1" x14ac:dyDescent="0.25">
      <c r="A222" s="69" t="s">
        <v>221</v>
      </c>
      <c r="B222" s="15"/>
      <c r="C222" s="26" t="s">
        <v>142</v>
      </c>
      <c r="D222" s="75">
        <v>20187500</v>
      </c>
      <c r="E222" s="5"/>
    </row>
    <row r="223" spans="1:5" ht="15" customHeight="1" x14ac:dyDescent="0.25">
      <c r="A223" s="69" t="s">
        <v>221</v>
      </c>
      <c r="B223" s="15"/>
      <c r="C223" s="26" t="s">
        <v>143</v>
      </c>
      <c r="D223" s="75">
        <v>12112500</v>
      </c>
      <c r="E223" s="5"/>
    </row>
    <row r="224" spans="1:5" ht="15" customHeight="1" x14ac:dyDescent="0.25">
      <c r="A224" s="69" t="s">
        <v>221</v>
      </c>
      <c r="B224" s="15"/>
      <c r="C224" s="26" t="s">
        <v>144</v>
      </c>
      <c r="D224" s="75">
        <v>35850000</v>
      </c>
      <c r="E224" s="5"/>
    </row>
    <row r="225" spans="1:5" ht="15" customHeight="1" x14ac:dyDescent="0.25">
      <c r="A225" s="69" t="s">
        <v>221</v>
      </c>
      <c r="B225" s="15"/>
      <c r="C225" s="26" t="s">
        <v>145</v>
      </c>
      <c r="D225" s="75">
        <v>6187500</v>
      </c>
      <c r="E225" s="5"/>
    </row>
    <row r="226" spans="1:5" ht="15" customHeight="1" x14ac:dyDescent="0.25">
      <c r="A226" s="69" t="s">
        <v>221</v>
      </c>
      <c r="B226" s="15"/>
      <c r="C226" s="26" t="s">
        <v>146</v>
      </c>
      <c r="D226" s="75">
        <v>4537500</v>
      </c>
      <c r="E226" s="5"/>
    </row>
    <row r="227" spans="1:5" ht="15" customHeight="1" x14ac:dyDescent="0.25">
      <c r="A227" s="69" t="s">
        <v>221</v>
      </c>
      <c r="B227" s="15"/>
      <c r="C227" s="26" t="s">
        <v>147</v>
      </c>
      <c r="D227" s="75">
        <v>2250000</v>
      </c>
      <c r="E227" s="5"/>
    </row>
    <row r="228" spans="1:5" ht="15" customHeight="1" x14ac:dyDescent="0.25">
      <c r="A228" s="69" t="s">
        <v>221</v>
      </c>
      <c r="B228" s="15"/>
      <c r="C228" s="26" t="s">
        <v>148</v>
      </c>
      <c r="D228" s="75">
        <v>660000</v>
      </c>
      <c r="E228" s="5"/>
    </row>
    <row r="229" spans="1:5" ht="15" customHeight="1" x14ac:dyDescent="0.25">
      <c r="A229" s="69" t="s">
        <v>221</v>
      </c>
      <c r="B229" s="15"/>
      <c r="C229" s="26" t="s">
        <v>149</v>
      </c>
      <c r="D229" s="75">
        <v>450000</v>
      </c>
      <c r="E229" s="5"/>
    </row>
    <row r="230" spans="1:5" ht="15" customHeight="1" x14ac:dyDescent="0.25">
      <c r="A230" s="69" t="s">
        <v>221</v>
      </c>
      <c r="B230" s="15"/>
      <c r="C230" s="26" t="s">
        <v>150</v>
      </c>
      <c r="D230" s="75">
        <v>250000</v>
      </c>
      <c r="E230" s="5"/>
    </row>
    <row r="231" spans="1:5" ht="15" customHeight="1" x14ac:dyDescent="0.25">
      <c r="A231" s="69" t="s">
        <v>221</v>
      </c>
      <c r="B231" s="15"/>
      <c r="C231" s="26" t="s">
        <v>151</v>
      </c>
      <c r="D231" s="75">
        <v>15000</v>
      </c>
      <c r="E231" s="5"/>
    </row>
    <row r="232" spans="1:5" ht="15" customHeight="1" x14ac:dyDescent="0.25">
      <c r="A232" s="69" t="s">
        <v>221</v>
      </c>
      <c r="B232" s="15"/>
      <c r="C232" s="26" t="s">
        <v>152</v>
      </c>
      <c r="D232" s="75">
        <v>450000</v>
      </c>
      <c r="E232" s="5"/>
    </row>
    <row r="233" spans="1:5" ht="15" customHeight="1" x14ac:dyDescent="0.25">
      <c r="A233" s="69" t="s">
        <v>221</v>
      </c>
      <c r="B233" s="15"/>
      <c r="C233" s="26" t="s">
        <v>153</v>
      </c>
      <c r="D233" s="75">
        <v>90000</v>
      </c>
      <c r="E233" s="5"/>
    </row>
    <row r="234" spans="1:5" ht="15" customHeight="1" x14ac:dyDescent="0.25">
      <c r="A234" s="69" t="s">
        <v>221</v>
      </c>
      <c r="B234" s="15"/>
      <c r="C234" s="58"/>
      <c r="D234" s="75"/>
      <c r="E234" s="5"/>
    </row>
    <row r="235" spans="1:5" ht="15" customHeight="1" x14ac:dyDescent="0.25">
      <c r="A235" s="68" t="s">
        <v>258</v>
      </c>
      <c r="B235" s="106" t="s">
        <v>159</v>
      </c>
      <c r="C235" s="106"/>
      <c r="D235" s="80">
        <v>23000000</v>
      </c>
      <c r="E235" s="11" t="s">
        <v>15</v>
      </c>
    </row>
    <row r="236" spans="1:5" ht="15" customHeight="1" x14ac:dyDescent="0.25">
      <c r="A236" s="69" t="s">
        <v>221</v>
      </c>
      <c r="B236" s="16"/>
      <c r="C236" s="59" t="s">
        <v>63</v>
      </c>
      <c r="D236" s="80">
        <f>D255</f>
        <v>5145000</v>
      </c>
      <c r="E236" s="11"/>
    </row>
    <row r="237" spans="1:5" ht="15" customHeight="1" x14ac:dyDescent="0.25">
      <c r="A237" s="69" t="s">
        <v>221</v>
      </c>
      <c r="B237" s="15"/>
      <c r="C237" s="26" t="s">
        <v>136</v>
      </c>
      <c r="D237" s="75">
        <v>2350000</v>
      </c>
      <c r="E237" s="5"/>
    </row>
    <row r="238" spans="1:5" ht="15" customHeight="1" x14ac:dyDescent="0.25">
      <c r="A238" s="69" t="s">
        <v>221</v>
      </c>
      <c r="B238" s="15"/>
      <c r="C238" s="26" t="s">
        <v>137</v>
      </c>
      <c r="D238" s="75">
        <v>770000</v>
      </c>
      <c r="E238" s="5"/>
    </row>
    <row r="239" spans="1:5" ht="15" customHeight="1" x14ac:dyDescent="0.25">
      <c r="A239" s="69" t="s">
        <v>221</v>
      </c>
      <c r="B239" s="15"/>
      <c r="C239" s="26" t="s">
        <v>138</v>
      </c>
      <c r="D239" s="75">
        <v>400000</v>
      </c>
      <c r="E239" s="5"/>
    </row>
    <row r="240" spans="1:5" ht="15" customHeight="1" x14ac:dyDescent="0.25">
      <c r="A240" s="69" t="s">
        <v>221</v>
      </c>
      <c r="B240" s="15"/>
      <c r="C240" s="26" t="s">
        <v>139</v>
      </c>
      <c r="D240" s="75">
        <v>125000</v>
      </c>
      <c r="E240" s="5"/>
    </row>
    <row r="241" spans="1:5" ht="15" customHeight="1" x14ac:dyDescent="0.25">
      <c r="A241" s="69" t="s">
        <v>221</v>
      </c>
      <c r="B241" s="15"/>
      <c r="C241" s="26" t="s">
        <v>140</v>
      </c>
      <c r="D241" s="75">
        <v>1500000</v>
      </c>
      <c r="E241" s="5"/>
    </row>
    <row r="242" spans="1:5" ht="15" customHeight="1" x14ac:dyDescent="0.25">
      <c r="A242" s="69" t="s">
        <v>259</v>
      </c>
      <c r="B242" s="16"/>
      <c r="C242" s="27" t="s">
        <v>141</v>
      </c>
      <c r="D242" s="80">
        <f>D261</f>
        <v>17855000</v>
      </c>
      <c r="E242" s="11"/>
    </row>
    <row r="243" spans="1:5" ht="15" customHeight="1" x14ac:dyDescent="0.25">
      <c r="A243" s="69" t="s">
        <v>221</v>
      </c>
      <c r="B243" s="15"/>
      <c r="C243" s="26" t="s">
        <v>160</v>
      </c>
      <c r="D243" s="75">
        <v>4675000</v>
      </c>
      <c r="E243" s="5"/>
    </row>
    <row r="244" spans="1:5" ht="15" customHeight="1" x14ac:dyDescent="0.25">
      <c r="A244" s="69" t="s">
        <v>221</v>
      </c>
      <c r="B244" s="15"/>
      <c r="C244" s="60" t="s">
        <v>143</v>
      </c>
      <c r="D244" s="75">
        <v>2975000</v>
      </c>
      <c r="E244" s="5"/>
    </row>
    <row r="245" spans="1:5" ht="15" customHeight="1" x14ac:dyDescent="0.25">
      <c r="A245" s="69" t="s">
        <v>221</v>
      </c>
      <c r="B245" s="15"/>
      <c r="C245" s="60" t="s">
        <v>144</v>
      </c>
      <c r="D245" s="75">
        <v>8550000</v>
      </c>
      <c r="E245" s="5"/>
    </row>
    <row r="246" spans="1:5" ht="17.25" customHeight="1" x14ac:dyDescent="0.25">
      <c r="A246" s="69" t="s">
        <v>221</v>
      </c>
      <c r="B246" s="15"/>
      <c r="C246" s="60" t="s">
        <v>147</v>
      </c>
      <c r="D246" s="75">
        <v>500000</v>
      </c>
      <c r="E246" s="5"/>
    </row>
    <row r="247" spans="1:5" ht="15" customHeight="1" x14ac:dyDescent="0.25">
      <c r="A247" s="69" t="s">
        <v>221</v>
      </c>
      <c r="B247" s="15"/>
      <c r="C247" s="26" t="s">
        <v>148</v>
      </c>
      <c r="D247" s="75">
        <v>120000</v>
      </c>
      <c r="E247" s="5"/>
    </row>
    <row r="248" spans="1:5" ht="15" customHeight="1" x14ac:dyDescent="0.25">
      <c r="A248" s="69" t="s">
        <v>221</v>
      </c>
      <c r="B248" s="15"/>
      <c r="C248" s="26" t="s">
        <v>149</v>
      </c>
      <c r="D248" s="75">
        <v>350000</v>
      </c>
      <c r="E248" s="5"/>
    </row>
    <row r="249" spans="1:5" ht="15" customHeight="1" x14ac:dyDescent="0.25">
      <c r="A249" s="69" t="s">
        <v>221</v>
      </c>
      <c r="B249" s="15"/>
      <c r="C249" s="26" t="s">
        <v>150</v>
      </c>
      <c r="D249" s="75">
        <v>250000</v>
      </c>
      <c r="E249" s="5"/>
    </row>
    <row r="250" spans="1:5" ht="15" customHeight="1" x14ac:dyDescent="0.25">
      <c r="A250" s="69" t="s">
        <v>221</v>
      </c>
      <c r="B250" s="15"/>
      <c r="C250" s="26" t="s">
        <v>151</v>
      </c>
      <c r="D250" s="75">
        <v>15000</v>
      </c>
      <c r="E250" s="5"/>
    </row>
    <row r="251" spans="1:5" ht="15" customHeight="1" x14ac:dyDescent="0.25">
      <c r="A251" s="69" t="s">
        <v>221</v>
      </c>
      <c r="B251" s="15"/>
      <c r="C251" s="26" t="s">
        <v>152</v>
      </c>
      <c r="D251" s="75">
        <v>360000</v>
      </c>
      <c r="E251" s="5"/>
    </row>
    <row r="252" spans="1:5" ht="15" customHeight="1" x14ac:dyDescent="0.25">
      <c r="A252" s="69" t="s">
        <v>221</v>
      </c>
      <c r="B252" s="15"/>
      <c r="C252" s="26" t="s">
        <v>153</v>
      </c>
      <c r="D252" s="75">
        <v>60000</v>
      </c>
      <c r="E252" s="5"/>
    </row>
    <row r="253" spans="1:5" ht="15" customHeight="1" x14ac:dyDescent="0.25">
      <c r="A253" s="69" t="s">
        <v>221</v>
      </c>
      <c r="B253" s="15"/>
      <c r="C253" s="26"/>
      <c r="D253" s="75"/>
      <c r="E253" s="5"/>
    </row>
    <row r="254" spans="1:5" ht="15" customHeight="1" x14ac:dyDescent="0.25">
      <c r="A254" s="68" t="s">
        <v>260</v>
      </c>
      <c r="B254" s="106" t="s">
        <v>161</v>
      </c>
      <c r="C254" s="106"/>
      <c r="D254" s="80">
        <v>23000000</v>
      </c>
      <c r="E254" s="11" t="s">
        <v>15</v>
      </c>
    </row>
    <row r="255" spans="1:5" ht="15" customHeight="1" x14ac:dyDescent="0.25">
      <c r="A255" s="69" t="s">
        <v>221</v>
      </c>
      <c r="B255" s="16"/>
      <c r="C255" s="59" t="s">
        <v>63</v>
      </c>
      <c r="D255" s="80">
        <f>SUM(D256:D260)</f>
        <v>5145000</v>
      </c>
      <c r="E255" s="11"/>
    </row>
    <row r="256" spans="1:5" ht="15" customHeight="1" x14ac:dyDescent="0.25">
      <c r="A256" s="69" t="s">
        <v>221</v>
      </c>
      <c r="B256" s="15"/>
      <c r="C256" s="26" t="s">
        <v>136</v>
      </c>
      <c r="D256" s="75">
        <v>2350000</v>
      </c>
      <c r="E256" s="5"/>
    </row>
    <row r="257" spans="1:5" ht="15" customHeight="1" x14ac:dyDescent="0.25">
      <c r="A257" s="69" t="s">
        <v>221</v>
      </c>
      <c r="B257" s="15"/>
      <c r="C257" s="26" t="s">
        <v>137</v>
      </c>
      <c r="D257" s="75">
        <v>770000</v>
      </c>
      <c r="E257" s="5"/>
    </row>
    <row r="258" spans="1:5" ht="15" customHeight="1" x14ac:dyDescent="0.25">
      <c r="A258" s="69" t="s">
        <v>221</v>
      </c>
      <c r="B258" s="15"/>
      <c r="C258" s="26" t="s">
        <v>138</v>
      </c>
      <c r="D258" s="75">
        <v>400000</v>
      </c>
      <c r="E258" s="5"/>
    </row>
    <row r="259" spans="1:5" ht="15" customHeight="1" x14ac:dyDescent="0.25">
      <c r="A259" s="69" t="s">
        <v>221</v>
      </c>
      <c r="B259" s="15"/>
      <c r="C259" s="26" t="s">
        <v>139</v>
      </c>
      <c r="D259" s="75">
        <v>125000</v>
      </c>
      <c r="E259" s="5"/>
    </row>
    <row r="260" spans="1:5" ht="15" customHeight="1" x14ac:dyDescent="0.25">
      <c r="A260" s="69" t="s">
        <v>221</v>
      </c>
      <c r="B260" s="15"/>
      <c r="C260" s="26" t="s">
        <v>140</v>
      </c>
      <c r="D260" s="75">
        <v>1500000</v>
      </c>
      <c r="E260" s="5"/>
    </row>
    <row r="261" spans="1:5" ht="15" customHeight="1" x14ac:dyDescent="0.25">
      <c r="A261" s="69" t="s">
        <v>261</v>
      </c>
      <c r="B261" s="15"/>
      <c r="C261" s="64" t="s">
        <v>141</v>
      </c>
      <c r="D261" s="80">
        <f>SUM(D262:D271)</f>
        <v>17855000</v>
      </c>
      <c r="E261" s="5"/>
    </row>
    <row r="262" spans="1:5" ht="15" customHeight="1" x14ac:dyDescent="0.25">
      <c r="A262" s="69" t="s">
        <v>221</v>
      </c>
      <c r="B262" s="15"/>
      <c r="C262" s="26" t="s">
        <v>160</v>
      </c>
      <c r="D262" s="75">
        <v>4675000</v>
      </c>
      <c r="E262" s="5"/>
    </row>
    <row r="263" spans="1:5" ht="15" customHeight="1" x14ac:dyDescent="0.25">
      <c r="A263" s="69" t="s">
        <v>221</v>
      </c>
      <c r="B263" s="15"/>
      <c r="C263" s="26" t="s">
        <v>143</v>
      </c>
      <c r="D263" s="75">
        <v>2975000</v>
      </c>
      <c r="E263" s="5"/>
    </row>
    <row r="264" spans="1:5" ht="15" customHeight="1" x14ac:dyDescent="0.25">
      <c r="A264" s="69" t="s">
        <v>221</v>
      </c>
      <c r="B264" s="15"/>
      <c r="C264" s="26" t="s">
        <v>144</v>
      </c>
      <c r="D264" s="75">
        <v>8550000</v>
      </c>
      <c r="E264" s="5"/>
    </row>
    <row r="265" spans="1:5" ht="15" customHeight="1" x14ac:dyDescent="0.25">
      <c r="A265" s="69" t="s">
        <v>221</v>
      </c>
      <c r="B265" s="15"/>
      <c r="C265" s="26" t="s">
        <v>147</v>
      </c>
      <c r="D265" s="75">
        <v>500000</v>
      </c>
      <c r="E265" s="5"/>
    </row>
    <row r="266" spans="1:5" ht="15" customHeight="1" x14ac:dyDescent="0.25">
      <c r="A266" s="69" t="s">
        <v>221</v>
      </c>
      <c r="B266" s="15"/>
      <c r="C266" s="26" t="s">
        <v>148</v>
      </c>
      <c r="D266" s="75">
        <v>120000</v>
      </c>
      <c r="E266" s="5"/>
    </row>
    <row r="267" spans="1:5" ht="15" customHeight="1" x14ac:dyDescent="0.25">
      <c r="A267" s="69" t="s">
        <v>221</v>
      </c>
      <c r="B267" s="15"/>
      <c r="C267" s="26" t="s">
        <v>149</v>
      </c>
      <c r="D267" s="75">
        <v>350000</v>
      </c>
      <c r="E267" s="5"/>
    </row>
    <row r="268" spans="1:5" ht="15" customHeight="1" x14ac:dyDescent="0.25">
      <c r="A268" s="69" t="s">
        <v>221</v>
      </c>
      <c r="B268" s="15"/>
      <c r="C268" s="26" t="s">
        <v>150</v>
      </c>
      <c r="D268" s="75">
        <v>250000</v>
      </c>
      <c r="E268" s="5"/>
    </row>
    <row r="269" spans="1:5" ht="15" customHeight="1" x14ac:dyDescent="0.25">
      <c r="A269" s="69" t="s">
        <v>221</v>
      </c>
      <c r="B269" s="15"/>
      <c r="C269" s="26" t="s">
        <v>151</v>
      </c>
      <c r="D269" s="75">
        <v>15000</v>
      </c>
      <c r="E269" s="5"/>
    </row>
    <row r="270" spans="1:5" ht="15" customHeight="1" x14ac:dyDescent="0.25">
      <c r="A270" s="69" t="s">
        <v>221</v>
      </c>
      <c r="B270" s="15"/>
      <c r="C270" s="26" t="s">
        <v>152</v>
      </c>
      <c r="D270" s="75">
        <v>360000</v>
      </c>
      <c r="E270" s="5"/>
    </row>
    <row r="271" spans="1:5" ht="15" customHeight="1" x14ac:dyDescent="0.25">
      <c r="A271" s="69" t="s">
        <v>221</v>
      </c>
      <c r="B271" s="15"/>
      <c r="C271" s="26" t="s">
        <v>153</v>
      </c>
      <c r="D271" s="75">
        <v>60000</v>
      </c>
      <c r="E271" s="5"/>
    </row>
    <row r="272" spans="1:5" ht="15" customHeight="1" x14ac:dyDescent="0.25">
      <c r="A272" s="69" t="s">
        <v>221</v>
      </c>
      <c r="B272" s="15"/>
      <c r="C272" s="58"/>
      <c r="D272" s="75"/>
      <c r="E272" s="5"/>
    </row>
    <row r="273" spans="1:5" ht="15" customHeight="1" x14ac:dyDescent="0.25">
      <c r="A273" s="68" t="s">
        <v>262</v>
      </c>
      <c r="B273" s="106" t="s">
        <v>162</v>
      </c>
      <c r="C273" s="106"/>
      <c r="D273" s="80">
        <v>38000000</v>
      </c>
      <c r="E273" s="11" t="s">
        <v>15</v>
      </c>
    </row>
    <row r="274" spans="1:5" ht="15" customHeight="1" x14ac:dyDescent="0.25">
      <c r="A274" s="69" t="s">
        <v>221</v>
      </c>
      <c r="B274" s="15"/>
      <c r="C274" s="43" t="s">
        <v>63</v>
      </c>
      <c r="D274" s="80">
        <f>SUM(D275:D279)</f>
        <v>9160000</v>
      </c>
      <c r="E274" s="5"/>
    </row>
    <row r="275" spans="1:5" ht="15" customHeight="1" x14ac:dyDescent="0.25">
      <c r="A275" s="69" t="s">
        <v>221</v>
      </c>
      <c r="B275" s="15"/>
      <c r="C275" s="29" t="s">
        <v>136</v>
      </c>
      <c r="D275" s="75">
        <v>3850000</v>
      </c>
      <c r="E275" s="5"/>
    </row>
    <row r="276" spans="1:5" ht="15" customHeight="1" x14ac:dyDescent="0.25">
      <c r="A276" s="69" t="s">
        <v>221</v>
      </c>
      <c r="B276" s="15"/>
      <c r="C276" s="29" t="s">
        <v>137</v>
      </c>
      <c r="D276" s="75">
        <v>1260000</v>
      </c>
      <c r="E276" s="5"/>
    </row>
    <row r="277" spans="1:5" ht="15" customHeight="1" x14ac:dyDescent="0.25">
      <c r="A277" s="69" t="s">
        <v>221</v>
      </c>
      <c r="B277" s="15"/>
      <c r="C277" s="29" t="s">
        <v>138</v>
      </c>
      <c r="D277" s="75">
        <v>800000</v>
      </c>
      <c r="E277" s="5"/>
    </row>
    <row r="278" spans="1:5" ht="15" customHeight="1" x14ac:dyDescent="0.25">
      <c r="A278" s="69" t="s">
        <v>221</v>
      </c>
      <c r="B278" s="15"/>
      <c r="C278" s="30" t="s">
        <v>139</v>
      </c>
      <c r="D278" s="75">
        <v>250000</v>
      </c>
      <c r="E278" s="5"/>
    </row>
    <row r="279" spans="1:5" ht="15" customHeight="1" x14ac:dyDescent="0.25">
      <c r="A279" s="69" t="s">
        <v>221</v>
      </c>
      <c r="B279" s="15"/>
      <c r="C279" s="30" t="s">
        <v>140</v>
      </c>
      <c r="D279" s="75">
        <v>3000000</v>
      </c>
      <c r="E279" s="5"/>
    </row>
    <row r="280" spans="1:5" ht="15" customHeight="1" x14ac:dyDescent="0.25">
      <c r="A280" s="69" t="s">
        <v>263</v>
      </c>
      <c r="B280" s="15"/>
      <c r="C280" s="64" t="s">
        <v>141</v>
      </c>
      <c r="D280" s="80">
        <f>SUM(D281:D290)</f>
        <v>28840000</v>
      </c>
      <c r="E280" s="5"/>
    </row>
    <row r="281" spans="1:5" ht="15" customHeight="1" x14ac:dyDescent="0.25">
      <c r="A281" s="69" t="s">
        <v>221</v>
      </c>
      <c r="B281" s="15"/>
      <c r="C281" s="26" t="s">
        <v>160</v>
      </c>
      <c r="D281" s="75">
        <v>8075000</v>
      </c>
      <c r="E281" s="5"/>
    </row>
    <row r="282" spans="1:5" ht="15" customHeight="1" x14ac:dyDescent="0.25">
      <c r="A282" s="69" t="s">
        <v>221</v>
      </c>
      <c r="B282" s="15"/>
      <c r="C282" s="26" t="s">
        <v>143</v>
      </c>
      <c r="D282" s="75">
        <v>4675000</v>
      </c>
      <c r="E282" s="5"/>
    </row>
    <row r="283" spans="1:5" ht="15" customHeight="1" x14ac:dyDescent="0.25">
      <c r="A283" s="69" t="s">
        <v>221</v>
      </c>
      <c r="B283" s="15"/>
      <c r="C283" s="26" t="s">
        <v>144</v>
      </c>
      <c r="D283" s="75">
        <v>14025000</v>
      </c>
      <c r="E283" s="5"/>
    </row>
    <row r="284" spans="1:5" ht="15" customHeight="1" x14ac:dyDescent="0.25">
      <c r="A284" s="69" t="s">
        <v>221</v>
      </c>
      <c r="B284" s="15"/>
      <c r="C284" s="26" t="s">
        <v>147</v>
      </c>
      <c r="D284" s="75">
        <v>625000</v>
      </c>
      <c r="E284" s="5"/>
    </row>
    <row r="285" spans="1:5" ht="15" customHeight="1" x14ac:dyDescent="0.25">
      <c r="A285" s="69" t="s">
        <v>221</v>
      </c>
      <c r="B285" s="15"/>
      <c r="C285" s="26" t="s">
        <v>148</v>
      </c>
      <c r="D285" s="75">
        <v>180000</v>
      </c>
      <c r="E285" s="5"/>
    </row>
    <row r="286" spans="1:5" ht="15" customHeight="1" x14ac:dyDescent="0.25">
      <c r="A286" s="69" t="s">
        <v>221</v>
      </c>
      <c r="B286" s="15"/>
      <c r="C286" s="26" t="s">
        <v>149</v>
      </c>
      <c r="D286" s="75">
        <v>450000</v>
      </c>
      <c r="E286" s="5"/>
    </row>
    <row r="287" spans="1:5" ht="15" customHeight="1" x14ac:dyDescent="0.25">
      <c r="A287" s="69" t="s">
        <v>221</v>
      </c>
      <c r="B287" s="15"/>
      <c r="C287" s="26" t="s">
        <v>150</v>
      </c>
      <c r="D287" s="75">
        <v>250000</v>
      </c>
      <c r="E287" s="5"/>
    </row>
    <row r="288" spans="1:5" ht="15" customHeight="1" x14ac:dyDescent="0.25">
      <c r="A288" s="69" t="s">
        <v>221</v>
      </c>
      <c r="B288" s="15"/>
      <c r="C288" s="26" t="s">
        <v>151</v>
      </c>
      <c r="D288" s="75">
        <v>30000</v>
      </c>
      <c r="E288" s="5"/>
    </row>
    <row r="289" spans="1:5" ht="15" customHeight="1" x14ac:dyDescent="0.25">
      <c r="A289" s="69" t="s">
        <v>221</v>
      </c>
      <c r="B289" s="15"/>
      <c r="C289" s="26" t="s">
        <v>152</v>
      </c>
      <c r="D289" s="75">
        <v>450000</v>
      </c>
      <c r="E289" s="5"/>
    </row>
    <row r="290" spans="1:5" ht="15" customHeight="1" x14ac:dyDescent="0.25">
      <c r="A290" s="69" t="s">
        <v>221</v>
      </c>
      <c r="B290" s="15"/>
      <c r="C290" s="26" t="s">
        <v>153</v>
      </c>
      <c r="D290" s="75">
        <v>80000</v>
      </c>
      <c r="E290" s="5"/>
    </row>
    <row r="291" spans="1:5" ht="15" customHeight="1" x14ac:dyDescent="0.25">
      <c r="A291" s="69" t="s">
        <v>221</v>
      </c>
      <c r="B291" s="15"/>
      <c r="C291" s="58"/>
      <c r="D291" s="75"/>
      <c r="E291" s="5"/>
    </row>
    <row r="292" spans="1:5" ht="15" customHeight="1" x14ac:dyDescent="0.25">
      <c r="A292" s="68" t="s">
        <v>264</v>
      </c>
      <c r="B292" s="106" t="s">
        <v>163</v>
      </c>
      <c r="C292" s="106"/>
      <c r="D292" s="80">
        <v>38000000</v>
      </c>
      <c r="E292" s="11" t="s">
        <v>15</v>
      </c>
    </row>
    <row r="293" spans="1:5" ht="15" customHeight="1" x14ac:dyDescent="0.25">
      <c r="A293" s="69" t="s">
        <v>221</v>
      </c>
      <c r="B293" s="15"/>
      <c r="C293" s="43" t="s">
        <v>63</v>
      </c>
      <c r="D293" s="86">
        <f>SUM(D294:D295)</f>
        <v>6940000</v>
      </c>
      <c r="E293" s="5"/>
    </row>
    <row r="294" spans="1:5" ht="15" customHeight="1" x14ac:dyDescent="0.25">
      <c r="A294" s="69" t="s">
        <v>221</v>
      </c>
      <c r="B294" s="15"/>
      <c r="C294" s="29" t="s">
        <v>136</v>
      </c>
      <c r="D294" s="75">
        <v>5500000</v>
      </c>
      <c r="E294" s="5"/>
    </row>
    <row r="295" spans="1:5" ht="15" customHeight="1" x14ac:dyDescent="0.25">
      <c r="A295" s="69" t="s">
        <v>221</v>
      </c>
      <c r="B295" s="15"/>
      <c r="C295" s="29" t="s">
        <v>138</v>
      </c>
      <c r="D295" s="75">
        <v>1440000</v>
      </c>
      <c r="E295" s="5"/>
    </row>
    <row r="296" spans="1:5" ht="15" customHeight="1" x14ac:dyDescent="0.25">
      <c r="A296" s="69" t="s">
        <v>265</v>
      </c>
      <c r="B296" s="15"/>
      <c r="C296" s="64" t="s">
        <v>141</v>
      </c>
      <c r="D296" s="86">
        <f>SUM(D297:D300)</f>
        <v>31060000</v>
      </c>
      <c r="E296" s="5"/>
    </row>
    <row r="297" spans="1:5" ht="15" customHeight="1" x14ac:dyDescent="0.25">
      <c r="A297" s="69" t="s">
        <v>221</v>
      </c>
      <c r="B297" s="15"/>
      <c r="C297" s="26" t="s">
        <v>146</v>
      </c>
      <c r="D297" s="75">
        <v>30525000</v>
      </c>
      <c r="E297" s="5"/>
    </row>
    <row r="298" spans="1:5" ht="15" customHeight="1" x14ac:dyDescent="0.25">
      <c r="A298" s="69" t="s">
        <v>221</v>
      </c>
      <c r="B298" s="15"/>
      <c r="C298" s="26" t="s">
        <v>150</v>
      </c>
      <c r="D298" s="75">
        <v>250000</v>
      </c>
      <c r="E298" s="5"/>
    </row>
    <row r="299" spans="1:5" ht="15" customHeight="1" x14ac:dyDescent="0.25">
      <c r="A299" s="69" t="s">
        <v>221</v>
      </c>
      <c r="B299" s="15"/>
      <c r="C299" s="26" t="s">
        <v>151</v>
      </c>
      <c r="D299" s="75">
        <v>15000</v>
      </c>
      <c r="E299" s="5"/>
    </row>
    <row r="300" spans="1:5" ht="15" customHeight="1" x14ac:dyDescent="0.25">
      <c r="A300" s="69" t="s">
        <v>221</v>
      </c>
      <c r="B300" s="15"/>
      <c r="C300" s="26" t="s">
        <v>152</v>
      </c>
      <c r="D300" s="75">
        <v>270000</v>
      </c>
      <c r="E300" s="5"/>
    </row>
    <row r="301" spans="1:5" ht="15" customHeight="1" x14ac:dyDescent="0.25">
      <c r="A301" s="69" t="s">
        <v>221</v>
      </c>
      <c r="B301" s="15"/>
      <c r="C301" s="26"/>
      <c r="D301" s="75"/>
      <c r="E301" s="5"/>
    </row>
    <row r="302" spans="1:5" ht="15" customHeight="1" x14ac:dyDescent="0.25">
      <c r="A302" s="69" t="s">
        <v>266</v>
      </c>
      <c r="B302" s="16"/>
      <c r="C302" s="31" t="s">
        <v>164</v>
      </c>
      <c r="D302" s="87">
        <v>6500000</v>
      </c>
      <c r="E302" s="3" t="s">
        <v>17</v>
      </c>
    </row>
    <row r="303" spans="1:5" ht="15" customHeight="1" x14ac:dyDescent="0.25">
      <c r="A303" s="69" t="s">
        <v>221</v>
      </c>
      <c r="B303" s="15"/>
      <c r="C303" s="31" t="s">
        <v>63</v>
      </c>
      <c r="D303" s="87">
        <f>SUM(D304:D308)</f>
        <v>1425280</v>
      </c>
      <c r="E303" s="4"/>
    </row>
    <row r="304" spans="1:5" ht="15" customHeight="1" x14ac:dyDescent="0.25">
      <c r="A304" s="69" t="s">
        <v>221</v>
      </c>
      <c r="B304" s="15"/>
      <c r="C304" s="32" t="s">
        <v>136</v>
      </c>
      <c r="D304" s="88">
        <v>616000</v>
      </c>
      <c r="E304" s="4"/>
    </row>
    <row r="305" spans="1:5" ht="15" customHeight="1" x14ac:dyDescent="0.25">
      <c r="A305" s="69" t="s">
        <v>221</v>
      </c>
      <c r="B305" s="15"/>
      <c r="C305" s="32" t="s">
        <v>137</v>
      </c>
      <c r="D305" s="88">
        <v>156800</v>
      </c>
      <c r="E305" s="4"/>
    </row>
    <row r="306" spans="1:5" ht="15" customHeight="1" x14ac:dyDescent="0.25">
      <c r="A306" s="69" t="s">
        <v>221</v>
      </c>
      <c r="B306" s="15"/>
      <c r="C306" s="32" t="s">
        <v>139</v>
      </c>
      <c r="D306" s="88">
        <v>84000</v>
      </c>
      <c r="E306" s="4"/>
    </row>
    <row r="307" spans="1:5" ht="15" customHeight="1" x14ac:dyDescent="0.25">
      <c r="A307" s="69" t="s">
        <v>221</v>
      </c>
      <c r="B307" s="15"/>
      <c r="C307" s="32" t="s">
        <v>140</v>
      </c>
      <c r="D307" s="88">
        <v>336000</v>
      </c>
      <c r="E307" s="4"/>
    </row>
    <row r="308" spans="1:5" ht="15" customHeight="1" x14ac:dyDescent="0.25">
      <c r="A308" s="69" t="s">
        <v>221</v>
      </c>
      <c r="B308" s="15"/>
      <c r="C308" s="32" t="s">
        <v>165</v>
      </c>
      <c r="D308" s="88">
        <v>232480</v>
      </c>
      <c r="E308" s="4"/>
    </row>
    <row r="309" spans="1:5" ht="15" customHeight="1" x14ac:dyDescent="0.25">
      <c r="A309" s="69" t="s">
        <v>267</v>
      </c>
      <c r="B309" s="15"/>
      <c r="C309" s="31" t="s">
        <v>141</v>
      </c>
      <c r="D309" s="87">
        <f>SUM(D310:D319)</f>
        <v>5074720</v>
      </c>
      <c r="E309" s="4"/>
    </row>
    <row r="310" spans="1:5" ht="15" customHeight="1" x14ac:dyDescent="0.25">
      <c r="A310" s="69" t="s">
        <v>221</v>
      </c>
      <c r="B310" s="15"/>
      <c r="C310" s="32" t="s">
        <v>160</v>
      </c>
      <c r="D310" s="88">
        <v>1190000</v>
      </c>
      <c r="E310" s="4"/>
    </row>
    <row r="311" spans="1:5" ht="15" customHeight="1" x14ac:dyDescent="0.25">
      <c r="A311" s="69" t="s">
        <v>221</v>
      </c>
      <c r="B311" s="15"/>
      <c r="C311" s="32" t="s">
        <v>143</v>
      </c>
      <c r="D311" s="88">
        <v>714000</v>
      </c>
      <c r="E311" s="4"/>
    </row>
    <row r="312" spans="1:5" ht="15" customHeight="1" x14ac:dyDescent="0.25">
      <c r="A312" s="69" t="s">
        <v>221</v>
      </c>
      <c r="B312" s="15"/>
      <c r="C312" s="32" t="s">
        <v>144</v>
      </c>
      <c r="D312" s="88">
        <v>2352000</v>
      </c>
      <c r="E312" s="4"/>
    </row>
    <row r="313" spans="1:5" ht="15" customHeight="1" x14ac:dyDescent="0.25">
      <c r="A313" s="69" t="s">
        <v>221</v>
      </c>
      <c r="B313" s="15"/>
      <c r="C313" s="32" t="s">
        <v>147</v>
      </c>
      <c r="D313" s="88">
        <v>140000</v>
      </c>
      <c r="E313" s="4"/>
    </row>
    <row r="314" spans="1:5" ht="15" customHeight="1" x14ac:dyDescent="0.25">
      <c r="A314" s="69" t="s">
        <v>221</v>
      </c>
      <c r="B314" s="15"/>
      <c r="C314" s="32" t="s">
        <v>148</v>
      </c>
      <c r="D314" s="88">
        <v>67200</v>
      </c>
      <c r="E314" s="4"/>
    </row>
    <row r="315" spans="1:5" ht="15" customHeight="1" x14ac:dyDescent="0.25">
      <c r="A315" s="69" t="s">
        <v>221</v>
      </c>
      <c r="B315" s="15"/>
      <c r="C315" s="32" t="s">
        <v>149</v>
      </c>
      <c r="D315" s="88">
        <v>78400</v>
      </c>
      <c r="E315" s="4"/>
    </row>
    <row r="316" spans="1:5" ht="15" customHeight="1" x14ac:dyDescent="0.25">
      <c r="A316" s="69" t="s">
        <v>221</v>
      </c>
      <c r="B316" s="15"/>
      <c r="C316" s="32" t="s">
        <v>150</v>
      </c>
      <c r="D316" s="88">
        <v>168000</v>
      </c>
      <c r="E316" s="4"/>
    </row>
    <row r="317" spans="1:5" ht="15" customHeight="1" x14ac:dyDescent="0.25">
      <c r="A317" s="69" t="s">
        <v>221</v>
      </c>
      <c r="B317" s="15"/>
      <c r="C317" s="32" t="s">
        <v>151</v>
      </c>
      <c r="D317" s="88">
        <v>6720</v>
      </c>
      <c r="E317" s="4"/>
    </row>
    <row r="318" spans="1:5" ht="15" customHeight="1" x14ac:dyDescent="0.25">
      <c r="A318" s="69" t="s">
        <v>221</v>
      </c>
      <c r="B318" s="15"/>
      <c r="C318" s="32" t="s">
        <v>152</v>
      </c>
      <c r="D318" s="88">
        <v>302400</v>
      </c>
      <c r="E318" s="4"/>
    </row>
    <row r="319" spans="1:5" ht="15" customHeight="1" x14ac:dyDescent="0.25">
      <c r="A319" s="69" t="s">
        <v>221</v>
      </c>
      <c r="B319" s="15"/>
      <c r="C319" s="32" t="s">
        <v>153</v>
      </c>
      <c r="D319" s="88">
        <v>56000</v>
      </c>
      <c r="E319" s="4"/>
    </row>
    <row r="320" spans="1:5" ht="15" customHeight="1" x14ac:dyDescent="0.25">
      <c r="A320" s="69" t="s">
        <v>221</v>
      </c>
      <c r="B320" s="15"/>
      <c r="C320" s="32"/>
      <c r="D320" s="88"/>
      <c r="E320" s="4"/>
    </row>
    <row r="321" spans="1:5" ht="15" customHeight="1" x14ac:dyDescent="0.25">
      <c r="A321" s="69" t="s">
        <v>268</v>
      </c>
      <c r="B321" s="16"/>
      <c r="C321" s="31" t="s">
        <v>166</v>
      </c>
      <c r="D321" s="87">
        <v>6500000</v>
      </c>
      <c r="E321" s="3" t="s">
        <v>17</v>
      </c>
    </row>
    <row r="322" spans="1:5" ht="15" customHeight="1" x14ac:dyDescent="0.25">
      <c r="A322" s="69" t="s">
        <v>221</v>
      </c>
      <c r="B322" s="15"/>
      <c r="C322" s="31" t="s">
        <v>63</v>
      </c>
      <c r="D322" s="87">
        <v>1425280</v>
      </c>
      <c r="E322" s="3"/>
    </row>
    <row r="323" spans="1:5" ht="15" customHeight="1" x14ac:dyDescent="0.25">
      <c r="A323" s="69" t="s">
        <v>221</v>
      </c>
      <c r="B323" s="15"/>
      <c r="C323" s="32" t="s">
        <v>136</v>
      </c>
      <c r="D323" s="88">
        <v>616000</v>
      </c>
      <c r="E323" s="4"/>
    </row>
    <row r="324" spans="1:5" ht="15" customHeight="1" x14ac:dyDescent="0.25">
      <c r="A324" s="69" t="s">
        <v>221</v>
      </c>
      <c r="B324" s="15"/>
      <c r="C324" s="32" t="s">
        <v>137</v>
      </c>
      <c r="D324" s="88">
        <v>156800</v>
      </c>
      <c r="E324" s="4"/>
    </row>
    <row r="325" spans="1:5" ht="15" customHeight="1" x14ac:dyDescent="0.25">
      <c r="A325" s="69" t="s">
        <v>221</v>
      </c>
      <c r="B325" s="15"/>
      <c r="C325" s="32" t="s">
        <v>139</v>
      </c>
      <c r="D325" s="88">
        <v>84000</v>
      </c>
      <c r="E325" s="4"/>
    </row>
    <row r="326" spans="1:5" ht="15" customHeight="1" x14ac:dyDescent="0.25">
      <c r="A326" s="69" t="s">
        <v>221</v>
      </c>
      <c r="B326" s="15"/>
      <c r="C326" s="32" t="s">
        <v>140</v>
      </c>
      <c r="D326" s="88">
        <v>336000</v>
      </c>
      <c r="E326" s="4"/>
    </row>
    <row r="327" spans="1:5" ht="15" customHeight="1" x14ac:dyDescent="0.25">
      <c r="A327" s="69" t="s">
        <v>221</v>
      </c>
      <c r="B327" s="15"/>
      <c r="C327" s="32" t="s">
        <v>165</v>
      </c>
      <c r="D327" s="88">
        <v>232480</v>
      </c>
      <c r="E327" s="4"/>
    </row>
    <row r="328" spans="1:5" ht="15" customHeight="1" x14ac:dyDescent="0.25">
      <c r="A328" s="69" t="s">
        <v>269</v>
      </c>
      <c r="B328" s="16"/>
      <c r="C328" s="31" t="s">
        <v>141</v>
      </c>
      <c r="D328" s="87">
        <v>5074720</v>
      </c>
      <c r="E328" s="3"/>
    </row>
    <row r="329" spans="1:5" ht="15" customHeight="1" x14ac:dyDescent="0.25">
      <c r="A329" s="69" t="s">
        <v>221</v>
      </c>
      <c r="B329" s="15"/>
      <c r="C329" s="32" t="s">
        <v>160</v>
      </c>
      <c r="D329" s="88">
        <v>1190000</v>
      </c>
      <c r="E329" s="4"/>
    </row>
    <row r="330" spans="1:5" ht="15" customHeight="1" x14ac:dyDescent="0.25">
      <c r="A330" s="69" t="s">
        <v>221</v>
      </c>
      <c r="B330" s="15"/>
      <c r="C330" s="32" t="s">
        <v>143</v>
      </c>
      <c r="D330" s="88">
        <v>714000</v>
      </c>
      <c r="E330" s="4"/>
    </row>
    <row r="331" spans="1:5" ht="15" customHeight="1" x14ac:dyDescent="0.25">
      <c r="A331" s="69" t="s">
        <v>221</v>
      </c>
      <c r="B331" s="15"/>
      <c r="C331" s="32" t="s">
        <v>144</v>
      </c>
      <c r="D331" s="88">
        <v>2352000</v>
      </c>
      <c r="E331" s="4"/>
    </row>
    <row r="332" spans="1:5" ht="15" customHeight="1" x14ac:dyDescent="0.25">
      <c r="A332" s="69" t="s">
        <v>221</v>
      </c>
      <c r="B332" s="15"/>
      <c r="C332" s="32" t="s">
        <v>147</v>
      </c>
      <c r="D332" s="88">
        <v>140000</v>
      </c>
      <c r="E332" s="4"/>
    </row>
    <row r="333" spans="1:5" ht="15" customHeight="1" x14ac:dyDescent="0.25">
      <c r="A333" s="69" t="s">
        <v>221</v>
      </c>
      <c r="B333" s="15"/>
      <c r="C333" s="32" t="s">
        <v>148</v>
      </c>
      <c r="D333" s="88">
        <v>67200</v>
      </c>
      <c r="E333" s="4"/>
    </row>
    <row r="334" spans="1:5" ht="15" customHeight="1" x14ac:dyDescent="0.25">
      <c r="A334" s="69" t="s">
        <v>221</v>
      </c>
      <c r="B334" s="15"/>
      <c r="C334" s="32" t="s">
        <v>149</v>
      </c>
      <c r="D334" s="88">
        <v>78400</v>
      </c>
      <c r="E334" s="4"/>
    </row>
    <row r="335" spans="1:5" ht="15" customHeight="1" x14ac:dyDescent="0.25">
      <c r="A335" s="69" t="s">
        <v>221</v>
      </c>
      <c r="B335" s="15"/>
      <c r="C335" s="32" t="s">
        <v>150</v>
      </c>
      <c r="D335" s="88">
        <v>168000</v>
      </c>
      <c r="E335" s="4"/>
    </row>
    <row r="336" spans="1:5" ht="15" customHeight="1" x14ac:dyDescent="0.25">
      <c r="A336" s="69" t="s">
        <v>221</v>
      </c>
      <c r="B336" s="15"/>
      <c r="C336" s="32" t="s">
        <v>151</v>
      </c>
      <c r="D336" s="88">
        <v>6720</v>
      </c>
      <c r="E336" s="4"/>
    </row>
    <row r="337" spans="1:5" ht="15" customHeight="1" x14ac:dyDescent="0.25">
      <c r="A337" s="69" t="s">
        <v>221</v>
      </c>
      <c r="B337" s="15"/>
      <c r="C337" s="32" t="s">
        <v>152</v>
      </c>
      <c r="D337" s="88">
        <v>302400</v>
      </c>
      <c r="E337" s="4"/>
    </row>
    <row r="338" spans="1:5" ht="15" customHeight="1" x14ac:dyDescent="0.25">
      <c r="A338" s="69" t="s">
        <v>221</v>
      </c>
      <c r="B338" s="15"/>
      <c r="C338" s="32" t="s">
        <v>153</v>
      </c>
      <c r="D338" s="88">
        <v>56000</v>
      </c>
      <c r="E338" s="4"/>
    </row>
    <row r="339" spans="1:5" ht="15" customHeight="1" x14ac:dyDescent="0.25">
      <c r="A339" s="69" t="s">
        <v>221</v>
      </c>
      <c r="B339" s="15"/>
      <c r="C339" s="32"/>
      <c r="D339" s="88"/>
      <c r="E339" s="4"/>
    </row>
    <row r="340" spans="1:5" ht="15" customHeight="1" x14ac:dyDescent="0.25">
      <c r="A340" s="69" t="s">
        <v>270</v>
      </c>
      <c r="B340" s="16"/>
      <c r="C340" s="31" t="s">
        <v>167</v>
      </c>
      <c r="D340" s="87">
        <v>10000000</v>
      </c>
      <c r="E340" s="3" t="s">
        <v>17</v>
      </c>
    </row>
    <row r="341" spans="1:5" ht="15" customHeight="1" x14ac:dyDescent="0.25">
      <c r="A341" s="69" t="s">
        <v>221</v>
      </c>
      <c r="B341" s="15"/>
      <c r="C341" s="31" t="s">
        <v>63</v>
      </c>
      <c r="D341" s="87">
        <f>SUM(D342:D346)</f>
        <v>2161120</v>
      </c>
      <c r="E341" s="3"/>
    </row>
    <row r="342" spans="1:5" ht="15" customHeight="1" x14ac:dyDescent="0.25">
      <c r="A342" s="69" t="s">
        <v>221</v>
      </c>
      <c r="B342" s="15"/>
      <c r="C342" s="32" t="s">
        <v>136</v>
      </c>
      <c r="D342" s="88">
        <v>1008000</v>
      </c>
      <c r="E342" s="4"/>
    </row>
    <row r="343" spans="1:5" ht="15" customHeight="1" x14ac:dyDescent="0.25">
      <c r="A343" s="69" t="s">
        <v>221</v>
      </c>
      <c r="B343" s="15"/>
      <c r="C343" s="32" t="s">
        <v>137</v>
      </c>
      <c r="D343" s="88">
        <v>392000</v>
      </c>
      <c r="E343" s="4"/>
    </row>
    <row r="344" spans="1:5" ht="15" customHeight="1" x14ac:dyDescent="0.25">
      <c r="A344" s="69" t="s">
        <v>221</v>
      </c>
      <c r="B344" s="15"/>
      <c r="C344" s="32" t="s">
        <v>139</v>
      </c>
      <c r="D344" s="88">
        <v>56000</v>
      </c>
      <c r="E344" s="4"/>
    </row>
    <row r="345" spans="1:5" ht="15" customHeight="1" x14ac:dyDescent="0.25">
      <c r="A345" s="69" t="s">
        <v>221</v>
      </c>
      <c r="B345" s="15"/>
      <c r="C345" s="32" t="s">
        <v>140</v>
      </c>
      <c r="D345" s="88">
        <v>336000</v>
      </c>
      <c r="E345" s="4"/>
    </row>
    <row r="346" spans="1:5" ht="15" customHeight="1" x14ac:dyDescent="0.25">
      <c r="A346" s="69" t="s">
        <v>221</v>
      </c>
      <c r="B346" s="15"/>
      <c r="C346" s="32" t="s">
        <v>165</v>
      </c>
      <c r="D346" s="88">
        <v>369120</v>
      </c>
      <c r="E346" s="4"/>
    </row>
    <row r="347" spans="1:5" ht="15" customHeight="1" x14ac:dyDescent="0.25">
      <c r="A347" s="69" t="s">
        <v>271</v>
      </c>
      <c r="B347" s="15"/>
      <c r="C347" s="31" t="s">
        <v>141</v>
      </c>
      <c r="D347" s="87">
        <f>SUM(D348:D357)</f>
        <v>7838880</v>
      </c>
      <c r="E347" s="3"/>
    </row>
    <row r="348" spans="1:5" ht="15" customHeight="1" x14ac:dyDescent="0.25">
      <c r="A348" s="69" t="s">
        <v>221</v>
      </c>
      <c r="B348" s="15"/>
      <c r="C348" s="32" t="s">
        <v>160</v>
      </c>
      <c r="D348" s="88">
        <v>2142000</v>
      </c>
      <c r="E348" s="4"/>
    </row>
    <row r="349" spans="1:5" ht="15" customHeight="1" x14ac:dyDescent="0.25">
      <c r="A349" s="69" t="s">
        <v>221</v>
      </c>
      <c r="B349" s="15"/>
      <c r="C349" s="32" t="s">
        <v>143</v>
      </c>
      <c r="D349" s="88">
        <v>1190000</v>
      </c>
      <c r="E349" s="4"/>
    </row>
    <row r="350" spans="1:5" ht="15" customHeight="1" x14ac:dyDescent="0.25">
      <c r="A350" s="69" t="s">
        <v>221</v>
      </c>
      <c r="B350" s="15"/>
      <c r="C350" s="32" t="s">
        <v>144</v>
      </c>
      <c r="D350" s="88">
        <v>3528000</v>
      </c>
      <c r="E350" s="4"/>
    </row>
    <row r="351" spans="1:5" ht="15" customHeight="1" x14ac:dyDescent="0.25">
      <c r="A351" s="69" t="s">
        <v>221</v>
      </c>
      <c r="B351" s="15"/>
      <c r="C351" s="32" t="s">
        <v>147</v>
      </c>
      <c r="D351" s="88">
        <v>140000</v>
      </c>
      <c r="E351" s="4"/>
    </row>
    <row r="352" spans="1:5" ht="15" customHeight="1" x14ac:dyDescent="0.25">
      <c r="A352" s="69" t="s">
        <v>221</v>
      </c>
      <c r="B352" s="15"/>
      <c r="C352" s="32" t="s">
        <v>148</v>
      </c>
      <c r="D352" s="88">
        <v>44800</v>
      </c>
      <c r="E352" s="4"/>
    </row>
    <row r="353" spans="1:5" ht="15" customHeight="1" x14ac:dyDescent="0.25">
      <c r="A353" s="69" t="s">
        <v>221</v>
      </c>
      <c r="B353" s="15"/>
      <c r="C353" s="32" t="s">
        <v>149</v>
      </c>
      <c r="D353" s="88">
        <v>145600</v>
      </c>
      <c r="E353" s="4"/>
    </row>
    <row r="354" spans="1:5" ht="15" customHeight="1" x14ac:dyDescent="0.25">
      <c r="A354" s="69" t="s">
        <v>221</v>
      </c>
      <c r="B354" s="15"/>
      <c r="C354" s="32" t="s">
        <v>150</v>
      </c>
      <c r="D354" s="88">
        <v>224000</v>
      </c>
      <c r="E354" s="4"/>
    </row>
    <row r="355" spans="1:5" ht="15" customHeight="1" x14ac:dyDescent="0.25">
      <c r="A355" s="69" t="s">
        <v>221</v>
      </c>
      <c r="B355" s="15"/>
      <c r="C355" s="32" t="s">
        <v>151</v>
      </c>
      <c r="D355" s="88">
        <v>10080</v>
      </c>
      <c r="E355" s="4"/>
    </row>
    <row r="356" spans="1:5" ht="15" customHeight="1" x14ac:dyDescent="0.25">
      <c r="A356" s="69" t="s">
        <v>221</v>
      </c>
      <c r="B356" s="15"/>
      <c r="C356" s="32" t="s">
        <v>152</v>
      </c>
      <c r="D356" s="88">
        <v>302400</v>
      </c>
      <c r="E356" s="4"/>
    </row>
    <row r="357" spans="1:5" ht="15" customHeight="1" x14ac:dyDescent="0.25">
      <c r="A357" s="69" t="s">
        <v>221</v>
      </c>
      <c r="B357" s="15"/>
      <c r="C357" s="32" t="s">
        <v>153</v>
      </c>
      <c r="D357" s="88">
        <v>112000</v>
      </c>
      <c r="E357" s="4"/>
    </row>
    <row r="358" spans="1:5" ht="15" customHeight="1" x14ac:dyDescent="0.25">
      <c r="A358" s="69" t="s">
        <v>221</v>
      </c>
      <c r="B358" s="15"/>
      <c r="C358" s="32"/>
      <c r="D358" s="88"/>
      <c r="E358" s="4"/>
    </row>
    <row r="359" spans="1:5" ht="15" customHeight="1" x14ac:dyDescent="0.25">
      <c r="A359" s="68" t="s">
        <v>272</v>
      </c>
      <c r="B359" s="107" t="s">
        <v>168</v>
      </c>
      <c r="C359" s="107"/>
      <c r="D359" s="89">
        <f>D360+D367+D374</f>
        <v>16217785</v>
      </c>
      <c r="E359" s="17" t="s">
        <v>169</v>
      </c>
    </row>
    <row r="360" spans="1:5" ht="15" customHeight="1" x14ac:dyDescent="0.25">
      <c r="A360" s="68" t="s">
        <v>273</v>
      </c>
      <c r="B360" s="108" t="s">
        <v>170</v>
      </c>
      <c r="C360" s="108"/>
      <c r="D360" s="90">
        <f>D362+D363+D364+D365</f>
        <v>6600000</v>
      </c>
      <c r="E360" s="4" t="s">
        <v>169</v>
      </c>
    </row>
    <row r="361" spans="1:5" ht="15" customHeight="1" x14ac:dyDescent="0.25">
      <c r="A361" s="68" t="s">
        <v>274</v>
      </c>
      <c r="B361" s="103" t="s">
        <v>63</v>
      </c>
      <c r="C361" s="103"/>
      <c r="D361" s="90">
        <f>D360</f>
        <v>6600000</v>
      </c>
      <c r="E361" s="4" t="s">
        <v>169</v>
      </c>
    </row>
    <row r="362" spans="1:5" ht="15" customHeight="1" x14ac:dyDescent="0.25">
      <c r="A362" s="69" t="s">
        <v>221</v>
      </c>
      <c r="B362" s="25"/>
      <c r="C362" s="49" t="s">
        <v>171</v>
      </c>
      <c r="D362" s="74">
        <v>1350000</v>
      </c>
      <c r="E362" s="4" t="s">
        <v>169</v>
      </c>
    </row>
    <row r="363" spans="1:5" ht="15" customHeight="1" x14ac:dyDescent="0.25">
      <c r="A363" s="69" t="s">
        <v>221</v>
      </c>
      <c r="B363" s="25"/>
      <c r="C363" s="49" t="s">
        <v>172</v>
      </c>
      <c r="D363" s="74">
        <v>750000</v>
      </c>
      <c r="E363" s="4" t="s">
        <v>169</v>
      </c>
    </row>
    <row r="364" spans="1:5" ht="15" customHeight="1" x14ac:dyDescent="0.25">
      <c r="A364" s="69" t="s">
        <v>221</v>
      </c>
      <c r="B364" s="25"/>
      <c r="C364" s="49" t="s">
        <v>173</v>
      </c>
      <c r="D364" s="74">
        <v>3000000</v>
      </c>
      <c r="E364" s="4" t="s">
        <v>169</v>
      </c>
    </row>
    <row r="365" spans="1:5" ht="15" customHeight="1" x14ac:dyDescent="0.25">
      <c r="A365" s="69" t="s">
        <v>221</v>
      </c>
      <c r="B365" s="25"/>
      <c r="C365" s="49" t="s">
        <v>174</v>
      </c>
      <c r="D365" s="74">
        <v>1500000</v>
      </c>
      <c r="E365" s="4" t="s">
        <v>169</v>
      </c>
    </row>
    <row r="366" spans="1:5" ht="15" customHeight="1" x14ac:dyDescent="0.25">
      <c r="A366" s="69" t="s">
        <v>221</v>
      </c>
      <c r="B366" s="25"/>
      <c r="C366" s="33"/>
      <c r="D366" s="74"/>
      <c r="E366" s="4"/>
    </row>
    <row r="367" spans="1:5" ht="15" customHeight="1" x14ac:dyDescent="0.25">
      <c r="A367" s="69" t="s">
        <v>275</v>
      </c>
      <c r="B367" s="25"/>
      <c r="C367" s="34" t="s">
        <v>175</v>
      </c>
      <c r="D367" s="76">
        <v>1500000</v>
      </c>
      <c r="E367" s="4" t="s">
        <v>19</v>
      </c>
    </row>
    <row r="368" spans="1:5" ht="15" customHeight="1" x14ac:dyDescent="0.25">
      <c r="A368" s="69" t="s">
        <v>276</v>
      </c>
      <c r="B368" s="25"/>
      <c r="C368" s="43" t="s">
        <v>63</v>
      </c>
      <c r="D368" s="86">
        <f>SUM(D369:D372)</f>
        <v>1500000</v>
      </c>
      <c r="E368" s="4" t="s">
        <v>19</v>
      </c>
    </row>
    <row r="369" spans="1:5" ht="15" customHeight="1" x14ac:dyDescent="0.25">
      <c r="A369" s="69" t="s">
        <v>221</v>
      </c>
      <c r="B369" s="25"/>
      <c r="C369" s="49" t="s">
        <v>171</v>
      </c>
      <c r="D369" s="74">
        <v>350000</v>
      </c>
      <c r="E369" s="4" t="s">
        <v>19</v>
      </c>
    </row>
    <row r="370" spans="1:5" ht="15" customHeight="1" x14ac:dyDescent="0.25">
      <c r="A370" s="69" t="s">
        <v>221</v>
      </c>
      <c r="B370" s="25"/>
      <c r="C370" s="49" t="s">
        <v>172</v>
      </c>
      <c r="D370" s="74">
        <v>100000</v>
      </c>
      <c r="E370" s="4" t="s">
        <v>19</v>
      </c>
    </row>
    <row r="371" spans="1:5" ht="15" customHeight="1" x14ac:dyDescent="0.25">
      <c r="A371" s="69" t="s">
        <v>221</v>
      </c>
      <c r="B371" s="25"/>
      <c r="C371" s="49" t="s">
        <v>173</v>
      </c>
      <c r="D371" s="74">
        <v>550000</v>
      </c>
      <c r="E371" s="4" t="s">
        <v>19</v>
      </c>
    </row>
    <row r="372" spans="1:5" ht="15" customHeight="1" x14ac:dyDescent="0.25">
      <c r="A372" s="69" t="s">
        <v>221</v>
      </c>
      <c r="B372" s="25"/>
      <c r="C372" s="49" t="s">
        <v>174</v>
      </c>
      <c r="D372" s="74">
        <v>500000</v>
      </c>
      <c r="E372" s="4" t="s">
        <v>19</v>
      </c>
    </row>
    <row r="373" spans="1:5" ht="15" customHeight="1" x14ac:dyDescent="0.25">
      <c r="A373" s="69" t="s">
        <v>221</v>
      </c>
      <c r="B373" s="25"/>
      <c r="C373" s="51"/>
      <c r="D373" s="74"/>
      <c r="E373" s="4"/>
    </row>
    <row r="374" spans="1:5" ht="15" customHeight="1" x14ac:dyDescent="0.25">
      <c r="A374" s="68" t="s">
        <v>277</v>
      </c>
      <c r="B374" s="103" t="s">
        <v>176</v>
      </c>
      <c r="C374" s="103"/>
      <c r="D374" s="76">
        <f>D376+D377+D378+D379+D380+D381</f>
        <v>8117785</v>
      </c>
      <c r="E374" s="3" t="s">
        <v>19</v>
      </c>
    </row>
    <row r="375" spans="1:5" ht="15" customHeight="1" x14ac:dyDescent="0.25">
      <c r="A375" s="68" t="s">
        <v>278</v>
      </c>
      <c r="B375" s="103" t="s">
        <v>63</v>
      </c>
      <c r="C375" s="103"/>
      <c r="D375" s="76">
        <f>D374</f>
        <v>8117785</v>
      </c>
      <c r="E375" s="4" t="s">
        <v>19</v>
      </c>
    </row>
    <row r="376" spans="1:5" ht="15" customHeight="1" x14ac:dyDescent="0.25">
      <c r="A376" s="69" t="s">
        <v>221</v>
      </c>
      <c r="B376" s="12"/>
      <c r="C376" s="49" t="s">
        <v>177</v>
      </c>
      <c r="D376" s="74">
        <v>2000000</v>
      </c>
      <c r="E376" s="4" t="s">
        <v>19</v>
      </c>
    </row>
    <row r="377" spans="1:5" ht="15" customHeight="1" x14ac:dyDescent="0.25">
      <c r="A377" s="69" t="s">
        <v>221</v>
      </c>
      <c r="B377" s="12"/>
      <c r="C377" s="49" t="s">
        <v>178</v>
      </c>
      <c r="D377" s="74">
        <v>1500000</v>
      </c>
      <c r="E377" s="4" t="s">
        <v>19</v>
      </c>
    </row>
    <row r="378" spans="1:5" ht="15" customHeight="1" x14ac:dyDescent="0.25">
      <c r="A378" s="69" t="s">
        <v>221</v>
      </c>
      <c r="B378" s="12"/>
      <c r="C378" s="49" t="s">
        <v>173</v>
      </c>
      <c r="D378" s="74">
        <v>1500000</v>
      </c>
      <c r="E378" s="4" t="s">
        <v>19</v>
      </c>
    </row>
    <row r="379" spans="1:5" ht="15" customHeight="1" x14ac:dyDescent="0.25">
      <c r="A379" s="69" t="s">
        <v>221</v>
      </c>
      <c r="B379" s="12"/>
      <c r="C379" s="49" t="s">
        <v>179</v>
      </c>
      <c r="D379" s="74">
        <v>400000</v>
      </c>
      <c r="E379" s="4" t="s">
        <v>19</v>
      </c>
    </row>
    <row r="380" spans="1:5" ht="15" customHeight="1" x14ac:dyDescent="0.25">
      <c r="A380" s="69" t="s">
        <v>221</v>
      </c>
      <c r="B380" s="12"/>
      <c r="C380" s="49" t="s">
        <v>180</v>
      </c>
      <c r="D380" s="74">
        <v>2500000</v>
      </c>
      <c r="E380" s="4" t="s">
        <v>19</v>
      </c>
    </row>
    <row r="381" spans="1:5" ht="15" customHeight="1" x14ac:dyDescent="0.25">
      <c r="A381" s="69" t="s">
        <v>221</v>
      </c>
      <c r="B381" s="12"/>
      <c r="C381" s="49" t="s">
        <v>181</v>
      </c>
      <c r="D381" s="74">
        <v>217785</v>
      </c>
      <c r="E381" s="4" t="s">
        <v>19</v>
      </c>
    </row>
    <row r="382" spans="1:5" ht="15" customHeight="1" x14ac:dyDescent="0.25">
      <c r="A382" s="69" t="s">
        <v>221</v>
      </c>
      <c r="B382" s="12"/>
      <c r="C382" s="50"/>
      <c r="D382" s="74"/>
      <c r="E382" s="4"/>
    </row>
    <row r="383" spans="1:5" ht="15" customHeight="1" x14ac:dyDescent="0.25">
      <c r="A383" s="68" t="s">
        <v>279</v>
      </c>
      <c r="B383" s="99" t="s">
        <v>182</v>
      </c>
      <c r="C383" s="99"/>
      <c r="D383" s="79">
        <f>D384+D391+D398+D405+D412</f>
        <v>60955012</v>
      </c>
      <c r="E383" s="14" t="s">
        <v>19</v>
      </c>
    </row>
    <row r="384" spans="1:5" ht="15" customHeight="1" x14ac:dyDescent="0.25">
      <c r="A384" s="68" t="s">
        <v>280</v>
      </c>
      <c r="B384" s="103" t="s">
        <v>183</v>
      </c>
      <c r="C384" s="103"/>
      <c r="D384" s="76">
        <f>D385</f>
        <v>5000000</v>
      </c>
      <c r="E384" s="4" t="s">
        <v>19</v>
      </c>
    </row>
    <row r="385" spans="1:5" ht="15" customHeight="1" x14ac:dyDescent="0.25">
      <c r="A385" s="68" t="s">
        <v>281</v>
      </c>
      <c r="B385" s="103" t="s">
        <v>63</v>
      </c>
      <c r="C385" s="103"/>
      <c r="D385" s="76">
        <f>D386+D387+D388+D389</f>
        <v>5000000</v>
      </c>
      <c r="E385" s="4" t="s">
        <v>19</v>
      </c>
    </row>
    <row r="386" spans="1:5" ht="15" customHeight="1" x14ac:dyDescent="0.25">
      <c r="A386" s="69" t="s">
        <v>221</v>
      </c>
      <c r="B386" s="18"/>
      <c r="C386" s="49" t="s">
        <v>171</v>
      </c>
      <c r="D386" s="74">
        <v>2500000</v>
      </c>
      <c r="E386" s="4" t="s">
        <v>19</v>
      </c>
    </row>
    <row r="387" spans="1:5" ht="15" customHeight="1" x14ac:dyDescent="0.25">
      <c r="A387" s="69" t="s">
        <v>221</v>
      </c>
      <c r="B387" s="18"/>
      <c r="C387" s="49" t="s">
        <v>172</v>
      </c>
      <c r="D387" s="74">
        <v>500000</v>
      </c>
      <c r="E387" s="4" t="s">
        <v>19</v>
      </c>
    </row>
    <row r="388" spans="1:5" ht="15" customHeight="1" x14ac:dyDescent="0.25">
      <c r="A388" s="69" t="s">
        <v>282</v>
      </c>
      <c r="B388" s="18"/>
      <c r="C388" s="49" t="s">
        <v>173</v>
      </c>
      <c r="D388" s="74">
        <v>1500000</v>
      </c>
      <c r="E388" s="4" t="s">
        <v>19</v>
      </c>
    </row>
    <row r="389" spans="1:5" ht="15" customHeight="1" x14ac:dyDescent="0.25">
      <c r="A389" s="69" t="s">
        <v>221</v>
      </c>
      <c r="B389" s="12"/>
      <c r="C389" s="49" t="s">
        <v>174</v>
      </c>
      <c r="D389" s="74">
        <v>500000</v>
      </c>
      <c r="E389" s="4" t="s">
        <v>19</v>
      </c>
    </row>
    <row r="390" spans="1:5" ht="15" customHeight="1" x14ac:dyDescent="0.25">
      <c r="A390" s="69" t="s">
        <v>221</v>
      </c>
      <c r="B390" s="12"/>
      <c r="C390" s="50"/>
      <c r="D390" s="74"/>
      <c r="E390" s="4"/>
    </row>
    <row r="391" spans="1:5" ht="15" customHeight="1" x14ac:dyDescent="0.25">
      <c r="A391" s="68" t="s">
        <v>283</v>
      </c>
      <c r="B391" s="103" t="s">
        <v>184</v>
      </c>
      <c r="C391" s="103"/>
      <c r="D391" s="76">
        <f>[1]Rencana_APBDES!Q220</f>
        <v>5400000</v>
      </c>
      <c r="E391" s="3" t="s">
        <v>185</v>
      </c>
    </row>
    <row r="392" spans="1:5" ht="15" customHeight="1" x14ac:dyDescent="0.25">
      <c r="A392" s="68" t="s">
        <v>284</v>
      </c>
      <c r="B392" s="103" t="s">
        <v>63</v>
      </c>
      <c r="C392" s="103"/>
      <c r="D392" s="76">
        <f>D391</f>
        <v>5400000</v>
      </c>
      <c r="E392" s="4" t="s">
        <v>185</v>
      </c>
    </row>
    <row r="393" spans="1:5" ht="15" customHeight="1" x14ac:dyDescent="0.25">
      <c r="A393" s="69" t="s">
        <v>221</v>
      </c>
      <c r="B393" s="37"/>
      <c r="C393" s="49" t="s">
        <v>171</v>
      </c>
      <c r="D393" s="74">
        <v>3000000</v>
      </c>
      <c r="E393" s="4" t="s">
        <v>185</v>
      </c>
    </row>
    <row r="394" spans="1:5" ht="15" customHeight="1" x14ac:dyDescent="0.25">
      <c r="A394" s="69" t="s">
        <v>221</v>
      </c>
      <c r="B394" s="37"/>
      <c r="C394" s="49" t="s">
        <v>172</v>
      </c>
      <c r="D394" s="74">
        <f>[1]Rencana_APBDES!Q223</f>
        <v>1200000</v>
      </c>
      <c r="E394" s="4" t="s">
        <v>185</v>
      </c>
    </row>
    <row r="395" spans="1:5" ht="15" customHeight="1" x14ac:dyDescent="0.25">
      <c r="A395" s="69" t="s">
        <v>221</v>
      </c>
      <c r="B395" s="37"/>
      <c r="C395" s="49" t="s">
        <v>173</v>
      </c>
      <c r="D395" s="74">
        <v>700000</v>
      </c>
      <c r="E395" s="4" t="s">
        <v>185</v>
      </c>
    </row>
    <row r="396" spans="1:5" ht="15" customHeight="1" x14ac:dyDescent="0.25">
      <c r="A396" s="69" t="s">
        <v>221</v>
      </c>
      <c r="B396" s="37"/>
      <c r="C396" s="49" t="s">
        <v>174</v>
      </c>
      <c r="D396" s="74">
        <v>500000</v>
      </c>
      <c r="E396" s="4" t="s">
        <v>17</v>
      </c>
    </row>
    <row r="397" spans="1:5" ht="15" customHeight="1" x14ac:dyDescent="0.25">
      <c r="A397" s="69" t="s">
        <v>221</v>
      </c>
      <c r="B397" s="37"/>
      <c r="C397" s="50"/>
      <c r="D397" s="74"/>
      <c r="E397" s="4"/>
    </row>
    <row r="398" spans="1:5" ht="15" customHeight="1" x14ac:dyDescent="0.25">
      <c r="A398" s="69" t="s">
        <v>285</v>
      </c>
      <c r="B398" s="38" t="s">
        <v>186</v>
      </c>
      <c r="C398" s="62" t="s">
        <v>187</v>
      </c>
      <c r="D398" s="76">
        <f>D399</f>
        <v>5000000</v>
      </c>
      <c r="E398" s="3" t="s">
        <v>188</v>
      </c>
    </row>
    <row r="399" spans="1:5" ht="15" customHeight="1" x14ac:dyDescent="0.25">
      <c r="A399" s="68" t="s">
        <v>286</v>
      </c>
      <c r="B399" s="103" t="s">
        <v>63</v>
      </c>
      <c r="C399" s="103"/>
      <c r="D399" s="76">
        <f>D400+D401+D402+D403</f>
        <v>5000000</v>
      </c>
      <c r="E399" s="4" t="s">
        <v>19</v>
      </c>
    </row>
    <row r="400" spans="1:5" ht="15" customHeight="1" x14ac:dyDescent="0.25">
      <c r="A400" s="69" t="s">
        <v>221</v>
      </c>
      <c r="B400" s="37"/>
      <c r="C400" s="49" t="s">
        <v>171</v>
      </c>
      <c r="D400" s="74">
        <v>2250000</v>
      </c>
      <c r="E400" s="4" t="s">
        <v>19</v>
      </c>
    </row>
    <row r="401" spans="1:5" ht="15" customHeight="1" x14ac:dyDescent="0.25">
      <c r="A401" s="69" t="s">
        <v>221</v>
      </c>
      <c r="B401" s="37"/>
      <c r="C401" s="49" t="s">
        <v>172</v>
      </c>
      <c r="D401" s="74">
        <v>750000</v>
      </c>
      <c r="E401" s="4" t="s">
        <v>19</v>
      </c>
    </row>
    <row r="402" spans="1:5" ht="15" customHeight="1" x14ac:dyDescent="0.25">
      <c r="A402" s="69" t="s">
        <v>221</v>
      </c>
      <c r="B402" s="37"/>
      <c r="C402" s="49" t="s">
        <v>173</v>
      </c>
      <c r="D402" s="74">
        <v>1400000</v>
      </c>
      <c r="E402" s="4" t="s">
        <v>19</v>
      </c>
    </row>
    <row r="403" spans="1:5" ht="15" customHeight="1" x14ac:dyDescent="0.25">
      <c r="A403" s="69" t="s">
        <v>221</v>
      </c>
      <c r="B403" s="37"/>
      <c r="C403" s="49" t="s">
        <v>174</v>
      </c>
      <c r="D403" s="74">
        <v>600000</v>
      </c>
      <c r="E403" s="4" t="s">
        <v>17</v>
      </c>
    </row>
    <row r="404" spans="1:5" ht="15" customHeight="1" x14ac:dyDescent="0.25">
      <c r="A404" s="69" t="s">
        <v>221</v>
      </c>
      <c r="B404" s="37"/>
      <c r="C404" s="50"/>
      <c r="D404" s="74"/>
      <c r="E404" s="4"/>
    </row>
    <row r="405" spans="1:5" ht="15" customHeight="1" x14ac:dyDescent="0.25">
      <c r="A405" s="68" t="s">
        <v>287</v>
      </c>
      <c r="B405" s="97" t="s">
        <v>189</v>
      </c>
      <c r="C405" s="97"/>
      <c r="D405" s="76">
        <f>D407+D408+D409+D410</f>
        <v>7500000</v>
      </c>
      <c r="E405" s="3" t="s">
        <v>7</v>
      </c>
    </row>
    <row r="406" spans="1:5" ht="15" customHeight="1" x14ac:dyDescent="0.25">
      <c r="A406" s="68" t="s">
        <v>288</v>
      </c>
      <c r="B406" s="103" t="s">
        <v>63</v>
      </c>
      <c r="C406" s="103"/>
      <c r="D406" s="76">
        <f>D405</f>
        <v>7500000</v>
      </c>
      <c r="E406" s="4" t="s">
        <v>7</v>
      </c>
    </row>
    <row r="407" spans="1:5" ht="15" customHeight="1" x14ac:dyDescent="0.25">
      <c r="A407" s="69" t="s">
        <v>221</v>
      </c>
      <c r="B407" s="37"/>
      <c r="C407" s="49" t="s">
        <v>171</v>
      </c>
      <c r="D407" s="74">
        <v>2500000</v>
      </c>
      <c r="E407" s="4" t="s">
        <v>7</v>
      </c>
    </row>
    <row r="408" spans="1:5" ht="15" customHeight="1" x14ac:dyDescent="0.25">
      <c r="A408" s="69" t="s">
        <v>221</v>
      </c>
      <c r="B408" s="37"/>
      <c r="C408" s="49" t="s">
        <v>172</v>
      </c>
      <c r="D408" s="74">
        <v>500000</v>
      </c>
      <c r="E408" s="4" t="s">
        <v>7</v>
      </c>
    </row>
    <row r="409" spans="1:5" ht="15" customHeight="1" x14ac:dyDescent="0.25">
      <c r="A409" s="69" t="s">
        <v>221</v>
      </c>
      <c r="B409" s="37"/>
      <c r="C409" s="49" t="s">
        <v>173</v>
      </c>
      <c r="D409" s="74">
        <v>3000000</v>
      </c>
      <c r="E409" s="4" t="s">
        <v>7</v>
      </c>
    </row>
    <row r="410" spans="1:5" ht="15" customHeight="1" x14ac:dyDescent="0.25">
      <c r="A410" s="69" t="s">
        <v>221</v>
      </c>
      <c r="B410" s="37"/>
      <c r="C410" s="49" t="s">
        <v>174</v>
      </c>
      <c r="D410" s="74">
        <v>1500000</v>
      </c>
      <c r="E410" s="4" t="s">
        <v>7</v>
      </c>
    </row>
    <row r="411" spans="1:5" ht="15" customHeight="1" x14ac:dyDescent="0.25">
      <c r="A411" s="69" t="s">
        <v>221</v>
      </c>
      <c r="B411" s="37"/>
      <c r="C411" s="33"/>
      <c r="D411" s="74"/>
      <c r="E411" s="4"/>
    </row>
    <row r="412" spans="1:5" ht="15" customHeight="1" x14ac:dyDescent="0.25">
      <c r="A412" s="69" t="s">
        <v>287</v>
      </c>
      <c r="B412" s="22"/>
      <c r="C412" s="34" t="s">
        <v>190</v>
      </c>
      <c r="D412" s="76">
        <v>38055012</v>
      </c>
      <c r="E412" s="4" t="s">
        <v>15</v>
      </c>
    </row>
    <row r="413" spans="1:5" ht="15" customHeight="1" x14ac:dyDescent="0.25">
      <c r="A413" s="69" t="s">
        <v>288</v>
      </c>
      <c r="B413" s="37"/>
      <c r="C413" s="33" t="s">
        <v>191</v>
      </c>
      <c r="D413" s="74">
        <v>10055012</v>
      </c>
      <c r="E413" s="4"/>
    </row>
    <row r="414" spans="1:5" ht="15" customHeight="1" x14ac:dyDescent="0.25">
      <c r="A414" s="69" t="s">
        <v>289</v>
      </c>
      <c r="B414" s="37"/>
      <c r="C414" s="33" t="s">
        <v>192</v>
      </c>
      <c r="D414" s="74">
        <v>28000000</v>
      </c>
      <c r="E414" s="4"/>
    </row>
    <row r="415" spans="1:5" ht="15" customHeight="1" x14ac:dyDescent="0.25">
      <c r="A415" s="69" t="s">
        <v>221</v>
      </c>
      <c r="B415" s="37"/>
      <c r="C415" s="33"/>
      <c r="D415" s="74"/>
      <c r="E415" s="4"/>
    </row>
    <row r="416" spans="1:5" ht="15" customHeight="1" x14ac:dyDescent="0.25">
      <c r="A416" s="69" t="s">
        <v>290</v>
      </c>
      <c r="B416" s="39"/>
      <c r="C416" s="35" t="s">
        <v>193</v>
      </c>
      <c r="D416" s="91">
        <f>0+0</f>
        <v>0</v>
      </c>
      <c r="E416" s="19"/>
    </row>
    <row r="417" spans="1:5" ht="15" customHeight="1" x14ac:dyDescent="0.25">
      <c r="A417" s="69" t="s">
        <v>291</v>
      </c>
      <c r="B417" s="40"/>
      <c r="C417" s="36" t="s">
        <v>194</v>
      </c>
      <c r="D417" s="91">
        <f t="shared" ref="D417:D421" si="0">0+0</f>
        <v>0</v>
      </c>
      <c r="E417" s="14"/>
    </row>
    <row r="418" spans="1:5" ht="15" customHeight="1" x14ac:dyDescent="0.25">
      <c r="A418" s="69" t="s">
        <v>292</v>
      </c>
      <c r="B418" s="37"/>
      <c r="C418" s="33" t="s">
        <v>195</v>
      </c>
      <c r="D418" s="92">
        <f t="shared" si="0"/>
        <v>0</v>
      </c>
      <c r="E418" s="4"/>
    </row>
    <row r="419" spans="1:5" ht="15" customHeight="1" x14ac:dyDescent="0.25">
      <c r="A419" s="69" t="s">
        <v>221</v>
      </c>
      <c r="B419" s="37"/>
      <c r="C419" s="33" t="s">
        <v>196</v>
      </c>
      <c r="D419" s="92">
        <f t="shared" si="0"/>
        <v>0</v>
      </c>
      <c r="E419" s="4"/>
    </row>
    <row r="420" spans="1:5" ht="15" customHeight="1" x14ac:dyDescent="0.25">
      <c r="A420" s="69" t="s">
        <v>221</v>
      </c>
      <c r="B420" s="37"/>
      <c r="C420" s="33" t="s">
        <v>197</v>
      </c>
      <c r="D420" s="92">
        <f t="shared" si="0"/>
        <v>0</v>
      </c>
      <c r="E420" s="4"/>
    </row>
    <row r="421" spans="1:5" ht="15" customHeight="1" x14ac:dyDescent="0.25">
      <c r="A421" s="69" t="s">
        <v>221</v>
      </c>
      <c r="B421" s="37"/>
      <c r="C421" s="33" t="s">
        <v>198</v>
      </c>
      <c r="D421" s="92">
        <f t="shared" si="0"/>
        <v>0</v>
      </c>
      <c r="E421" s="4"/>
    </row>
    <row r="422" spans="1:5" ht="15" customHeight="1" x14ac:dyDescent="0.25">
      <c r="A422" s="69" t="s">
        <v>221</v>
      </c>
      <c r="B422" s="37"/>
      <c r="C422" s="51"/>
      <c r="D422" s="74"/>
      <c r="E422" s="4"/>
    </row>
    <row r="423" spans="1:5" ht="15" customHeight="1" x14ac:dyDescent="0.25">
      <c r="A423" s="69" t="s">
        <v>221</v>
      </c>
      <c r="B423" s="41"/>
      <c r="C423" s="65"/>
      <c r="D423" s="76"/>
      <c r="E423" s="3"/>
    </row>
    <row r="424" spans="1:5" ht="15" customHeight="1" x14ac:dyDescent="0.25">
      <c r="A424" s="68" t="s">
        <v>4</v>
      </c>
      <c r="B424" s="103" t="s">
        <v>199</v>
      </c>
      <c r="C424" s="103"/>
      <c r="D424" s="76"/>
      <c r="E424" s="3"/>
    </row>
    <row r="425" spans="1:5" ht="15" customHeight="1" x14ac:dyDescent="0.25">
      <c r="A425" s="68" t="s">
        <v>293</v>
      </c>
      <c r="B425" s="94" t="s">
        <v>200</v>
      </c>
      <c r="C425" s="94"/>
      <c r="D425" s="74"/>
      <c r="E425" s="3"/>
    </row>
    <row r="426" spans="1:5" ht="15" customHeight="1" x14ac:dyDescent="0.25">
      <c r="A426" s="68" t="s">
        <v>294</v>
      </c>
      <c r="B426" s="103" t="s">
        <v>201</v>
      </c>
      <c r="C426" s="103"/>
      <c r="D426" s="76"/>
      <c r="E426" s="3"/>
    </row>
    <row r="427" spans="1:5" ht="15" customHeight="1" x14ac:dyDescent="0.25">
      <c r="A427" s="68" t="s">
        <v>295</v>
      </c>
      <c r="B427" s="94" t="s">
        <v>202</v>
      </c>
      <c r="C427" s="94"/>
      <c r="D427" s="76"/>
      <c r="E427" s="3"/>
    </row>
    <row r="428" spans="1:5" ht="15" customHeight="1" x14ac:dyDescent="0.25">
      <c r="A428" s="68" t="s">
        <v>296</v>
      </c>
      <c r="B428" s="94" t="s">
        <v>203</v>
      </c>
      <c r="C428" s="94"/>
      <c r="D428" s="76"/>
      <c r="E428" s="3"/>
    </row>
    <row r="429" spans="1:5" ht="15" customHeight="1" x14ac:dyDescent="0.25">
      <c r="A429" s="68" t="s">
        <v>221</v>
      </c>
      <c r="B429" s="116" t="s">
        <v>204</v>
      </c>
      <c r="C429" s="116"/>
      <c r="D429" s="77">
        <f>D424</f>
        <v>0</v>
      </c>
      <c r="E429" s="8"/>
    </row>
    <row r="430" spans="1:5" ht="15" customHeight="1" x14ac:dyDescent="0.25">
      <c r="A430" s="68" t="s">
        <v>297</v>
      </c>
      <c r="B430" s="104" t="s">
        <v>205</v>
      </c>
      <c r="C430" s="104"/>
      <c r="D430" s="76"/>
      <c r="E430" s="20"/>
    </row>
    <row r="431" spans="1:5" ht="15" customHeight="1" x14ac:dyDescent="0.25">
      <c r="A431" s="68" t="s">
        <v>298</v>
      </c>
      <c r="B431" s="109" t="s">
        <v>206</v>
      </c>
      <c r="C431" s="109"/>
      <c r="D431" s="74"/>
      <c r="E431" s="3"/>
    </row>
    <row r="432" spans="1:5" ht="15" customHeight="1" x14ac:dyDescent="0.25">
      <c r="A432" s="68" t="s">
        <v>299</v>
      </c>
      <c r="B432" s="109" t="s">
        <v>207</v>
      </c>
      <c r="C432" s="109"/>
      <c r="D432" s="74"/>
      <c r="E432" s="21"/>
    </row>
  </sheetData>
  <mergeCells count="74">
    <mergeCell ref="B431:C431"/>
    <mergeCell ref="B432:C432"/>
    <mergeCell ref="B4:C4"/>
    <mergeCell ref="B5:C5"/>
    <mergeCell ref="B18:C18"/>
    <mergeCell ref="B424:C424"/>
    <mergeCell ref="B425:C425"/>
    <mergeCell ref="B426:C426"/>
    <mergeCell ref="B427:C427"/>
    <mergeCell ref="B428:C428"/>
    <mergeCell ref="B429:C429"/>
    <mergeCell ref="B405:C405"/>
    <mergeCell ref="B392:C392"/>
    <mergeCell ref="B391:C391"/>
    <mergeCell ref="B406:C406"/>
    <mergeCell ref="B399:C399"/>
    <mergeCell ref="B430:C430"/>
    <mergeCell ref="B361:C361"/>
    <mergeCell ref="B383:C383"/>
    <mergeCell ref="B384:C384"/>
    <mergeCell ref="B385:C385"/>
    <mergeCell ref="B374:C374"/>
    <mergeCell ref="B375:C375"/>
    <mergeCell ref="B292:C292"/>
    <mergeCell ref="B235:C235"/>
    <mergeCell ref="B254:C254"/>
    <mergeCell ref="B359:C359"/>
    <mergeCell ref="B360:C360"/>
    <mergeCell ref="B168:C168"/>
    <mergeCell ref="B147:C147"/>
    <mergeCell ref="B191:C191"/>
    <mergeCell ref="B214:C214"/>
    <mergeCell ref="B273:C273"/>
    <mergeCell ref="B128:C128"/>
    <mergeCell ref="B129:C129"/>
    <mergeCell ref="B130:C130"/>
    <mergeCell ref="B119:C119"/>
    <mergeCell ref="B137:C137"/>
    <mergeCell ref="B102:C102"/>
    <mergeCell ref="B105:C105"/>
    <mergeCell ref="B95:C95"/>
    <mergeCell ref="B98:C98"/>
    <mergeCell ref="B113:C113"/>
    <mergeCell ref="B109:C109"/>
    <mergeCell ref="B112:C112"/>
    <mergeCell ref="B62:C62"/>
    <mergeCell ref="B63:C63"/>
    <mergeCell ref="B64:C64"/>
    <mergeCell ref="B92:C92"/>
    <mergeCell ref="B88:C88"/>
    <mergeCell ref="B2:C2"/>
    <mergeCell ref="B3:C3"/>
    <mergeCell ref="B19:C19"/>
    <mergeCell ref="B20:C20"/>
    <mergeCell ref="B12:C12"/>
    <mergeCell ref="B13:C13"/>
    <mergeCell ref="B14:C14"/>
    <mergeCell ref="B15:C15"/>
    <mergeCell ref="B16:C16"/>
    <mergeCell ref="B6:C6"/>
    <mergeCell ref="B7:C7"/>
    <mergeCell ref="B8:C8"/>
    <mergeCell ref="B9:C9"/>
    <mergeCell ref="B10:C10"/>
    <mergeCell ref="B11:C11"/>
    <mergeCell ref="B21:C21"/>
    <mergeCell ref="B22:C22"/>
    <mergeCell ref="B23:C23"/>
    <mergeCell ref="B42:C42"/>
    <mergeCell ref="B35:C35"/>
    <mergeCell ref="B55:C55"/>
    <mergeCell ref="B47:C47"/>
    <mergeCell ref="B68:C68"/>
    <mergeCell ref="B59:C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 SUKMA</dc:creator>
  <cp:lastModifiedBy>F</cp:lastModifiedBy>
  <dcterms:created xsi:type="dcterms:W3CDTF">2016-09-25T21:29:48Z</dcterms:created>
  <dcterms:modified xsi:type="dcterms:W3CDTF">2016-10-15T08:01:35Z</dcterms:modified>
</cp:coreProperties>
</file>