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S" sheetId="1" r:id="rId4"/>
    <sheet state="visible" name="Gust" sheetId="2" r:id="rId5"/>
    <sheet state="visible" name="Dir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Group #4
	-Anton Melnychuk</t>
      </text>
    </comment>
    <comment authorId="0" ref="E1">
      <text>
        <t xml:space="preserve">Group #3
	-Anton Melnychuk</t>
      </text>
    </comment>
    <comment authorId="0" ref="D1">
      <text>
        <t xml:space="preserve">Group #2
	-Anton Melnychuk</t>
      </text>
    </comment>
    <comment authorId="0" ref="C1">
      <text>
        <t xml:space="preserve">Group #1
	-Anton Melnychuk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Group #4
	-Anton Melnychuk</t>
      </text>
    </comment>
    <comment authorId="0" ref="E1">
      <text>
        <t xml:space="preserve">Group #3
	-Anton Melnychuk</t>
      </text>
    </comment>
    <comment authorId="0" ref="D1">
      <text>
        <t xml:space="preserve">Group #2
	-Anton Melnychuk</t>
      </text>
    </comment>
    <comment authorId="0" ref="C1">
      <text>
        <t xml:space="preserve">Group #1
	-Anton Melnychuk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Group #4
	-Anton Melnychuk</t>
      </text>
    </comment>
    <comment authorId="0" ref="E1">
      <text>
        <t xml:space="preserve">Group #3
	-Anton Melnychuk</t>
      </text>
    </comment>
    <comment authorId="0" ref="D1">
      <text>
        <t xml:space="preserve">Group #2
	-Anton Melnychuk</t>
      </text>
    </comment>
    <comment authorId="0" ref="C1">
      <text>
        <t xml:space="preserve">Group #1
	-Anton Melnychuk</t>
      </text>
    </comment>
  </commentList>
</comments>
</file>

<file path=xl/sharedStrings.xml><?xml version="1.0" encoding="utf-8"?>
<sst xmlns="http://schemas.openxmlformats.org/spreadsheetml/2006/main" count="12801" uniqueCount="61">
  <si>
    <t>May 20, Predicted 19th BEST:</t>
  </si>
  <si>
    <t>PWG</t>
  </si>
  <si>
    <t>AVARAGE</t>
  </si>
  <si>
    <t>PWE</t>
  </si>
  <si>
    <t>ECMWF</t>
  </si>
  <si>
    <t>GFS</t>
  </si>
  <si>
    <t>SPIRE</t>
  </si>
  <si>
    <t>UKMO</t>
  </si>
  <si>
    <t>Center Name/ Time</t>
  </si>
  <si>
    <t>W29</t>
  </si>
  <si>
    <t>TPLM2</t>
  </si>
  <si>
    <t>Gooses Reef, MD</t>
  </si>
  <si>
    <t>NHK</t>
  </si>
  <si>
    <t>Bishops Head, MD</t>
  </si>
  <si>
    <t>Potomac, MD</t>
  </si>
  <si>
    <t>TGI</t>
  </si>
  <si>
    <t>Rappahannock Light</t>
  </si>
  <si>
    <t>Kiptopeke, VA</t>
  </si>
  <si>
    <t>Chesapeake Bay</t>
  </si>
  <si>
    <t>Wachapreague, VA</t>
  </si>
  <si>
    <t>DELAWARE BAY 26</t>
  </si>
  <si>
    <t>ATLANTICCITYINNJ</t>
  </si>
  <si>
    <t>Texas Tower #4 - 75</t>
  </si>
  <si>
    <t>Nick</t>
  </si>
  <si>
    <t>ISP</t>
  </si>
  <si>
    <t>BLOCKISLANDRI</t>
  </si>
  <si>
    <t>May 21, Predicted 19th BEST:</t>
  </si>
  <si>
    <t>May 21, Predicted 20th BEST:</t>
  </si>
  <si>
    <t>May 22, Predicted 19th BEST:</t>
  </si>
  <si>
    <t>May 22, Predicted 20th BEST:</t>
  </si>
  <si>
    <t>May 22, Predicted 21th BEST:</t>
  </si>
  <si>
    <t>May 23, Predicted 20th BEST:</t>
  </si>
  <si>
    <t>May 23, Predicted 21st BEST:</t>
  </si>
  <si>
    <t>May 23, Predicted 22nd BEST:</t>
  </si>
  <si>
    <t>May 24, Predicted 21nd BEST:</t>
  </si>
  <si>
    <t>May 24, Predicted 22nd BEST:</t>
  </si>
  <si>
    <t>May 24, Predicted 23nd BEST:</t>
  </si>
  <si>
    <t>May 25, Predicted 22nd BEST:</t>
  </si>
  <si>
    <t>May 25, Predicted 23nd BEST:</t>
  </si>
  <si>
    <t>May 25, Predicted 24nd BEST:</t>
  </si>
  <si>
    <t>May 26, Predicted 23nd BEST:</t>
  </si>
  <si>
    <t>May 26, Predicted 24nd BEST:</t>
  </si>
  <si>
    <t>May 26, Predicted 25nd BEST:</t>
  </si>
  <si>
    <t>May 27, Predicted 24nd BEST:</t>
  </si>
  <si>
    <t>May 27, Predicted 25nd BEST:</t>
  </si>
  <si>
    <t>May 27, Predicted 26nd BEST:</t>
  </si>
  <si>
    <t>May 28, Predicted 25nd BEST:</t>
  </si>
  <si>
    <t>May 28, Predicted 26nd BEST:</t>
  </si>
  <si>
    <t>May 29, Predicted 26nd BEST:</t>
  </si>
  <si>
    <t>LINES #</t>
  </si>
  <si>
    <t>Group #1</t>
  </si>
  <si>
    <t>Group #3</t>
  </si>
  <si>
    <t>Group #2</t>
  </si>
  <si>
    <t>Group #4</t>
  </si>
  <si>
    <t>May 30, Predicted 2ND BEST:</t>
  </si>
  <si>
    <t>May 31, Predicted 2ND BEST:</t>
  </si>
  <si>
    <t>June 1ST, Predicted 2ND BEST:</t>
  </si>
  <si>
    <t>May 23, Predicted 21th BEST:</t>
  </si>
  <si>
    <t>May 23, Predicted 22th BEST:</t>
  </si>
  <si>
    <t>May 28, Predicted 27nd BEST:</t>
  </si>
  <si>
    <t>Jube 1ST, Predicted 2ND BEST: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</si>
</sst>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0.0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2F2F2"/>
      <name val="Arial"/>
      <scheme val="minor"/>
    </font>
    <font>
      <i/>
      <color theme="1"/>
      <name val="Arial"/>
    </font>
    <font>
      <color theme="1"/>
      <name val="Arial"/>
      <scheme val="minor"/>
    </font>
    <font>
      <sz val="11.0"/>
      <color rgb="FF1F1F1F"/>
      <name val="&quot;Google Sans&quot;"/>
    </font>
    <font>
      <b/>
      <color theme="1"/>
      <name val="Arial"/>
      <scheme val="minor"/>
    </font>
    <font>
      <sz val="9.0"/>
      <color rgb="FF000000"/>
      <name val="&quot;Google Sans Mono&quot;"/>
    </font>
    <font>
      <color rgb="FFF2F2F2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7" fontId="1" numFmtId="0" xfId="0" applyAlignment="1" applyFill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center" vertical="bottom"/>
    </xf>
    <xf borderId="0" fillId="7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7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8" fontId="3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4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9" fontId="1" numFmtId="0" xfId="0" applyAlignment="1" applyFill="1" applyFont="1">
      <alignment vertical="bottom"/>
    </xf>
    <xf borderId="0" fillId="9" fontId="4" numFmtId="10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9" fontId="5" numFmtId="0" xfId="0" applyFont="1"/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right" vertical="bottom"/>
    </xf>
    <xf borderId="0" fillId="9" fontId="2" numFmtId="0" xfId="0" applyAlignment="1" applyFont="1">
      <alignment vertical="bottom"/>
    </xf>
    <xf borderId="0" fillId="8" fontId="3" numFmtId="0" xfId="0" applyAlignment="1" applyFill="1" applyFont="1">
      <alignment readingOrder="0"/>
    </xf>
    <xf borderId="0" fillId="0" fontId="2" numFmtId="4" xfId="0" applyAlignment="1" applyFont="1" applyNumberFormat="1">
      <alignment horizontal="right" vertical="bottom"/>
    </xf>
    <xf borderId="0" fillId="8" fontId="3" numFmtId="4" xfId="0" applyAlignment="1" applyFont="1" applyNumberFormat="1">
      <alignment readingOrder="0"/>
    </xf>
    <xf borderId="0" fillId="3" fontId="2" numFmtId="4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4" fontId="2" numFmtId="4" xfId="0" applyAlignment="1" applyFont="1" applyNumberFormat="1">
      <alignment vertical="bottom"/>
    </xf>
    <xf borderId="0" fillId="4" fontId="2" numFmtId="4" xfId="0" applyAlignment="1" applyFont="1" applyNumberFormat="1">
      <alignment horizontal="left" vertical="bottom"/>
    </xf>
    <xf borderId="0" fillId="0" fontId="2" numFmtId="4" xfId="0" applyAlignment="1" applyFont="1" applyNumberFormat="1">
      <alignment horizontal="left" vertical="bottom"/>
    </xf>
    <xf borderId="0" fillId="5" fontId="2" numFmtId="4" xfId="0" applyAlignment="1" applyFont="1" applyNumberFormat="1">
      <alignment vertical="bottom"/>
    </xf>
    <xf borderId="0" fillId="6" fontId="2" numFmtId="4" xfId="0" applyAlignment="1" applyFont="1" applyNumberFormat="1">
      <alignment vertical="bottom"/>
    </xf>
    <xf borderId="0" fillId="9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4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9" fontId="6" numFmtId="0" xfId="0" applyAlignment="1" applyFont="1">
      <alignment readingOrder="0"/>
    </xf>
    <xf borderId="0" fillId="10" fontId="7" numFmtId="0" xfId="0" applyAlignment="1" applyFill="1" applyFont="1">
      <alignment readingOrder="0"/>
    </xf>
    <xf borderId="0" fillId="10" fontId="5" numFmtId="0" xfId="0" applyFont="1"/>
    <xf borderId="0" fillId="3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11" fontId="8" numFmtId="0" xfId="0" applyFill="1" applyFont="1"/>
    <xf borderId="0" fillId="2" fontId="8" numFmtId="0" xfId="0" applyFont="1"/>
    <xf borderId="0" fillId="12" fontId="8" numFmtId="0" xfId="0" applyFill="1" applyFont="1"/>
    <xf borderId="0" fillId="9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2" fontId="5" numFmtId="0" xfId="0" applyFont="1"/>
    <xf borderId="0" fillId="2" fontId="1" numFmtId="49" xfId="0" applyAlignment="1" applyFont="1" applyNumberFormat="1">
      <alignment horizontal="right" vertical="bottom"/>
    </xf>
    <xf borderId="0" fillId="7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8" fontId="9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12" fontId="2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8" fontId="5" numFmtId="0" xfId="0" applyFont="1"/>
    <xf borderId="0" fillId="12" fontId="5" numFmtId="0" xfId="0" applyFont="1"/>
    <xf borderId="0" fillId="0" fontId="8" numFmtId="0" xfId="0" applyFont="1"/>
    <xf borderId="0" fillId="2" fontId="5" numFmtId="0" xfId="0" applyAlignment="1" applyFont="1">
      <alignment readingOrder="0"/>
    </xf>
    <xf borderId="0" fillId="8" fontId="9" numFmtId="0" xfId="0" applyAlignment="1" applyFont="1">
      <alignment horizontal="right" vertical="bottom"/>
    </xf>
    <xf borderId="0" fillId="8" fontId="9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19.25"/>
    <col customWidth="1" min="2" max="2" width="17.75"/>
    <col customWidth="1" min="4" max="4" width="18.63"/>
    <col customWidth="1" min="7" max="7" width="19.5"/>
    <col customWidth="1" min="10" max="10" width="19.38"/>
    <col customWidth="1" min="13" max="13" width="21.0"/>
    <col customWidth="1" min="16" max="16" width="20.25"/>
  </cols>
  <sheetData>
    <row r="1" collapsed="1">
      <c r="A1" s="1" t="s">
        <v>0</v>
      </c>
      <c r="C1" s="2" t="str">
        <f t="array" ref="C1">INDEX(A2:P2, 1, MATCH(MIN(C12,F12,I12,L12,O12,R12), C12:R12, 0))</f>
        <v>SPIRE</v>
      </c>
      <c r="D1" s="3" t="str">
        <f t="array" ref="D1">INDEX(A2:P2, 1, (MATCH(MIN(C16,F16,I16,L16,O16,R16), C16:R16, 0)))</f>
        <v>ECMWF</v>
      </c>
      <c r="E1" s="4" t="str">
        <f t="array" ref="E1">INDEX(A2:P2, 1, MATCH(MIN(F19,I19,L19,O19,R19,C19),C19:R19,0))</f>
        <v>ECMWF</v>
      </c>
      <c r="F1" s="5" t="str">
        <f t="array" ref="F1">INDEX(A2:P2, 1, MATCH(MIN(F21,I21,L21,O21,R21,C21),C21:R21,0))</f>
        <v>ECMWF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idden="1" outlineLevel="1">
      <c r="A2" s="7" t="s">
        <v>1</v>
      </c>
      <c r="B2" s="8" t="s">
        <v>2</v>
      </c>
      <c r="C2" s="9"/>
      <c r="D2" s="10" t="s">
        <v>3</v>
      </c>
      <c r="E2" s="11" t="s">
        <v>2</v>
      </c>
      <c r="F2" s="9"/>
      <c r="G2" s="12" t="s">
        <v>4</v>
      </c>
      <c r="H2" s="8" t="s">
        <v>2</v>
      </c>
      <c r="I2" s="9"/>
      <c r="J2" s="12" t="s">
        <v>5</v>
      </c>
      <c r="K2" s="8" t="s">
        <v>2</v>
      </c>
      <c r="L2" s="9"/>
      <c r="M2" s="12" t="s">
        <v>6</v>
      </c>
      <c r="N2" s="8" t="s">
        <v>2</v>
      </c>
      <c r="O2" s="9"/>
      <c r="P2" s="12" t="s">
        <v>7</v>
      </c>
      <c r="Q2" s="8" t="s">
        <v>2</v>
      </c>
      <c r="R2" s="9"/>
      <c r="S2" s="9"/>
      <c r="T2" s="9"/>
      <c r="U2" s="6"/>
      <c r="V2" s="6"/>
    </row>
    <row r="3" hidden="1" outlineLevel="1">
      <c r="A3" s="13" t="s">
        <v>8</v>
      </c>
      <c r="C3" s="14"/>
      <c r="D3" s="6" t="s">
        <v>8</v>
      </c>
      <c r="F3" s="14"/>
      <c r="G3" s="13" t="s">
        <v>8</v>
      </c>
      <c r="I3" s="15"/>
      <c r="J3" s="13" t="s">
        <v>8</v>
      </c>
      <c r="L3" s="15"/>
      <c r="M3" s="13" t="s">
        <v>8</v>
      </c>
      <c r="O3" s="15"/>
      <c r="P3" s="13" t="s">
        <v>8</v>
      </c>
      <c r="R3" s="15"/>
      <c r="S3" s="15"/>
      <c r="T3" s="15"/>
      <c r="U3" s="16"/>
      <c r="V3" s="6"/>
    </row>
    <row r="4" hidden="1" outlineLevel="1">
      <c r="A4" s="2" t="s">
        <v>9</v>
      </c>
      <c r="B4" s="17">
        <v>6.12</v>
      </c>
      <c r="C4" s="18"/>
      <c r="D4" s="2" t="s">
        <v>9</v>
      </c>
      <c r="E4" s="17">
        <v>6.12</v>
      </c>
      <c r="F4" s="18"/>
      <c r="G4" s="2" t="s">
        <v>9</v>
      </c>
      <c r="H4" s="17">
        <v>1.12</v>
      </c>
      <c r="I4" s="18"/>
      <c r="J4" s="6" t="s">
        <v>9</v>
      </c>
      <c r="K4" s="17">
        <v>0.33</v>
      </c>
      <c r="L4" s="18"/>
      <c r="M4" s="6" t="s">
        <v>9</v>
      </c>
      <c r="N4" s="17">
        <v>2.76</v>
      </c>
      <c r="O4" s="18"/>
      <c r="P4" s="2" t="s">
        <v>9</v>
      </c>
      <c r="Q4" s="17">
        <v>1.48</v>
      </c>
      <c r="R4" s="18"/>
      <c r="S4" s="18"/>
      <c r="T4" s="18"/>
      <c r="U4" s="19"/>
      <c r="V4" s="6"/>
    </row>
    <row r="5" hidden="1" outlineLevel="1">
      <c r="A5" s="2" t="s">
        <v>10</v>
      </c>
      <c r="B5" s="17">
        <v>5.48</v>
      </c>
      <c r="C5" s="18"/>
      <c r="D5" s="2" t="s">
        <v>10</v>
      </c>
      <c r="E5" s="17">
        <v>3.8</v>
      </c>
      <c r="F5" s="18"/>
      <c r="G5" s="2" t="s">
        <v>10</v>
      </c>
      <c r="H5" s="17">
        <v>4.46</v>
      </c>
      <c r="I5" s="18"/>
      <c r="J5" s="6" t="s">
        <v>10</v>
      </c>
      <c r="K5" s="17">
        <v>4.35</v>
      </c>
      <c r="L5" s="18"/>
      <c r="M5" s="6" t="s">
        <v>10</v>
      </c>
      <c r="N5" s="17">
        <v>2.0</v>
      </c>
      <c r="O5" s="18"/>
      <c r="P5" s="2" t="s">
        <v>10</v>
      </c>
      <c r="Q5" s="17">
        <v>4.52</v>
      </c>
      <c r="R5" s="18"/>
      <c r="S5" s="18"/>
      <c r="T5" s="18"/>
      <c r="U5" s="19"/>
      <c r="V5" s="6"/>
    </row>
    <row r="6" hidden="1" outlineLevel="1">
      <c r="A6" s="2" t="s">
        <v>11</v>
      </c>
      <c r="B6" s="17">
        <v>5.62</v>
      </c>
      <c r="C6" s="18"/>
      <c r="D6" s="2" t="s">
        <v>11</v>
      </c>
      <c r="E6" s="17">
        <v>1.3</v>
      </c>
      <c r="F6" s="18"/>
      <c r="G6" s="2" t="s">
        <v>11</v>
      </c>
      <c r="H6" s="17">
        <v>4.88</v>
      </c>
      <c r="I6" s="18"/>
      <c r="J6" s="6" t="s">
        <v>11</v>
      </c>
      <c r="K6" s="17">
        <v>2.72</v>
      </c>
      <c r="L6" s="18"/>
      <c r="M6" s="6" t="s">
        <v>11</v>
      </c>
      <c r="N6" s="17">
        <v>3.62</v>
      </c>
      <c r="O6" s="18"/>
      <c r="P6" s="2" t="s">
        <v>11</v>
      </c>
      <c r="Q6" s="17">
        <v>1.84</v>
      </c>
      <c r="R6" s="18"/>
      <c r="S6" s="18"/>
      <c r="T6" s="18"/>
      <c r="U6" s="19"/>
      <c r="V6" s="6"/>
    </row>
    <row r="7" hidden="1" outlineLevel="1">
      <c r="A7" s="2" t="s">
        <v>12</v>
      </c>
      <c r="B7" s="17">
        <v>4.76</v>
      </c>
      <c r="C7" s="18"/>
      <c r="D7" s="2" t="s">
        <v>12</v>
      </c>
      <c r="E7" s="17">
        <v>4.8</v>
      </c>
      <c r="F7" s="18"/>
      <c r="G7" s="2" t="s">
        <v>12</v>
      </c>
      <c r="H7" s="17">
        <v>2.26</v>
      </c>
      <c r="I7" s="18"/>
      <c r="J7" s="6" t="s">
        <v>12</v>
      </c>
      <c r="K7" s="17">
        <v>1.85</v>
      </c>
      <c r="L7" s="18"/>
      <c r="M7" s="6" t="s">
        <v>12</v>
      </c>
      <c r="N7" s="17">
        <v>2.14</v>
      </c>
      <c r="O7" s="18"/>
      <c r="P7" s="2" t="s">
        <v>12</v>
      </c>
      <c r="Q7" s="17">
        <v>4.42</v>
      </c>
      <c r="R7" s="18"/>
      <c r="S7" s="18"/>
      <c r="T7" s="18"/>
      <c r="U7" s="19"/>
      <c r="V7" s="6"/>
    </row>
    <row r="8" hidden="1" outlineLevel="1">
      <c r="A8" s="2" t="s">
        <v>13</v>
      </c>
      <c r="B8" s="17">
        <v>5.48</v>
      </c>
      <c r="C8" s="18"/>
      <c r="D8" s="2" t="s">
        <v>13</v>
      </c>
      <c r="E8" s="17">
        <v>3.8</v>
      </c>
      <c r="F8" s="18"/>
      <c r="G8" s="2" t="s">
        <v>13</v>
      </c>
      <c r="H8" s="17">
        <v>4.46</v>
      </c>
      <c r="I8" s="18"/>
      <c r="J8" s="6" t="s">
        <v>13</v>
      </c>
      <c r="K8" s="17">
        <v>4.35</v>
      </c>
      <c r="L8" s="18"/>
      <c r="M8" s="6" t="s">
        <v>13</v>
      </c>
      <c r="N8" s="17">
        <v>2.0</v>
      </c>
      <c r="O8" s="18"/>
      <c r="P8" s="2" t="s">
        <v>13</v>
      </c>
      <c r="Q8" s="17">
        <v>4.52</v>
      </c>
      <c r="R8" s="18"/>
      <c r="S8" s="18"/>
      <c r="T8" s="18"/>
      <c r="U8" s="19"/>
      <c r="V8" s="6"/>
    </row>
    <row r="9" hidden="1" outlineLevel="1">
      <c r="A9" s="2" t="s">
        <v>14</v>
      </c>
      <c r="B9" s="17">
        <v>5.22</v>
      </c>
      <c r="C9" s="18"/>
      <c r="D9" s="2" t="s">
        <v>14</v>
      </c>
      <c r="E9" s="17">
        <v>3.4</v>
      </c>
      <c r="F9" s="18"/>
      <c r="G9" s="2" t="s">
        <v>14</v>
      </c>
      <c r="H9" s="17">
        <v>2.24</v>
      </c>
      <c r="I9" s="18"/>
      <c r="J9" s="6" t="s">
        <v>14</v>
      </c>
      <c r="K9" s="17">
        <v>3.42</v>
      </c>
      <c r="L9" s="18"/>
      <c r="M9" s="6" t="s">
        <v>14</v>
      </c>
      <c r="N9" s="17">
        <v>2.14</v>
      </c>
      <c r="O9" s="18"/>
      <c r="P9" s="2" t="s">
        <v>14</v>
      </c>
      <c r="Q9" s="17">
        <v>1.66</v>
      </c>
      <c r="R9" s="18"/>
      <c r="S9" s="18"/>
      <c r="T9" s="18"/>
      <c r="U9" s="19"/>
      <c r="V9" s="6"/>
    </row>
    <row r="10" hidden="1" outlineLevel="1">
      <c r="A10" s="2" t="s">
        <v>15</v>
      </c>
      <c r="B10" s="17">
        <v>4.58</v>
      </c>
      <c r="C10" s="18"/>
      <c r="D10" s="2" t="s">
        <v>15</v>
      </c>
      <c r="E10" s="17">
        <v>1.96</v>
      </c>
      <c r="F10" s="18"/>
      <c r="G10" s="2" t="s">
        <v>15</v>
      </c>
      <c r="H10" s="17">
        <v>3.36</v>
      </c>
      <c r="I10" s="18"/>
      <c r="J10" s="6" t="s">
        <v>15</v>
      </c>
      <c r="K10" s="17">
        <v>3.6</v>
      </c>
      <c r="L10" s="18"/>
      <c r="M10" s="6" t="s">
        <v>15</v>
      </c>
      <c r="N10" s="17">
        <v>2.62</v>
      </c>
      <c r="O10" s="18"/>
      <c r="P10" s="2" t="s">
        <v>15</v>
      </c>
      <c r="Q10" s="17">
        <v>2.2</v>
      </c>
      <c r="R10" s="18"/>
      <c r="S10" s="18"/>
      <c r="T10" s="18"/>
      <c r="U10" s="19"/>
      <c r="V10" s="6"/>
    </row>
    <row r="11" hidden="1" outlineLevel="1">
      <c r="A11" s="2" t="s">
        <v>16</v>
      </c>
      <c r="B11" s="17">
        <v>2.8</v>
      </c>
      <c r="C11" s="18"/>
      <c r="D11" s="2" t="s">
        <v>16</v>
      </c>
      <c r="E11" s="17">
        <v>2.84</v>
      </c>
      <c r="F11" s="18"/>
      <c r="G11" s="2" t="s">
        <v>16</v>
      </c>
      <c r="H11" s="17">
        <v>2.98</v>
      </c>
      <c r="I11" s="18"/>
      <c r="J11" s="6" t="s">
        <v>16</v>
      </c>
      <c r="K11" s="17">
        <v>1.13</v>
      </c>
      <c r="L11" s="18"/>
      <c r="M11" s="6" t="s">
        <v>16</v>
      </c>
      <c r="N11" s="17">
        <v>1.16</v>
      </c>
      <c r="O11" s="18"/>
      <c r="P11" s="2" t="s">
        <v>16</v>
      </c>
      <c r="Q11" s="17">
        <v>1.62</v>
      </c>
      <c r="R11" s="18"/>
      <c r="S11" s="18"/>
      <c r="T11" s="18"/>
      <c r="U11" s="19"/>
      <c r="V11" s="6"/>
    </row>
    <row r="12" hidden="1" outlineLevel="1">
      <c r="A12" s="2" t="s">
        <v>17</v>
      </c>
      <c r="B12" s="17">
        <v>2.96</v>
      </c>
      <c r="C12" s="20">
        <f>(SUM(B4:B12)/9)/100</f>
        <v>0.0478</v>
      </c>
      <c r="D12" s="2" t="s">
        <v>17</v>
      </c>
      <c r="E12" s="17">
        <v>5.3</v>
      </c>
      <c r="F12" s="20">
        <f>(SUM(E4:E12)/9)/100</f>
        <v>0.03702222222</v>
      </c>
      <c r="G12" s="2" t="s">
        <v>17</v>
      </c>
      <c r="H12" s="17">
        <v>2.06</v>
      </c>
      <c r="I12" s="20">
        <f>(SUM(H4:H12)/9)/100</f>
        <v>0.03091111111</v>
      </c>
      <c r="J12" s="6" t="s">
        <v>17</v>
      </c>
      <c r="K12" s="17">
        <v>2.63</v>
      </c>
      <c r="L12" s="20">
        <f>(SUM(K4:K12)/9)/100</f>
        <v>0.02708888889</v>
      </c>
      <c r="M12" s="6" t="s">
        <v>17</v>
      </c>
      <c r="N12" s="17">
        <v>2.88</v>
      </c>
      <c r="O12" s="20">
        <f>(SUM(N4:N12)/9)/100</f>
        <v>0.02368888889</v>
      </c>
      <c r="P12" s="2" t="s">
        <v>17</v>
      </c>
      <c r="Q12" s="17">
        <v>3.8</v>
      </c>
      <c r="R12" s="20">
        <f>(SUM(Q4:Q12)/9)/100</f>
        <v>0.02895555556</v>
      </c>
      <c r="S12" s="18"/>
      <c r="T12" s="18"/>
      <c r="U12" s="19"/>
      <c r="V12" s="18"/>
    </row>
    <row r="13" hidden="1" outlineLevel="1">
      <c r="A13" s="3" t="s">
        <v>18</v>
      </c>
      <c r="B13" s="17">
        <v>6.12</v>
      </c>
      <c r="C13" s="18"/>
      <c r="D13" s="3" t="s">
        <v>18</v>
      </c>
      <c r="E13" s="17">
        <v>6.12</v>
      </c>
      <c r="F13" s="18"/>
      <c r="G13" s="3" t="s">
        <v>18</v>
      </c>
      <c r="H13" s="17">
        <v>1.12</v>
      </c>
      <c r="I13" s="18"/>
      <c r="J13" s="6" t="s">
        <v>18</v>
      </c>
      <c r="K13" s="17">
        <v>0.33</v>
      </c>
      <c r="L13" s="18"/>
      <c r="M13" s="6" t="s">
        <v>18</v>
      </c>
      <c r="N13" s="17">
        <v>2.76</v>
      </c>
      <c r="O13" s="18"/>
      <c r="P13" s="3" t="s">
        <v>18</v>
      </c>
      <c r="Q13" s="17">
        <v>1.48</v>
      </c>
      <c r="R13" s="18"/>
      <c r="S13" s="18"/>
      <c r="T13" s="18"/>
      <c r="U13" s="19"/>
      <c r="V13" s="6"/>
    </row>
    <row r="14" hidden="1" outlineLevel="1">
      <c r="A14" s="3" t="s">
        <v>19</v>
      </c>
      <c r="B14" s="17">
        <v>2.54</v>
      </c>
      <c r="C14" s="18"/>
      <c r="D14" s="3" t="s">
        <v>19</v>
      </c>
      <c r="E14" s="17">
        <v>1.32</v>
      </c>
      <c r="F14" s="18"/>
      <c r="G14" s="3" t="s">
        <v>19</v>
      </c>
      <c r="H14" s="17">
        <v>0.64</v>
      </c>
      <c r="I14" s="18"/>
      <c r="J14" s="6" t="s">
        <v>19</v>
      </c>
      <c r="K14" s="17">
        <v>3.38</v>
      </c>
      <c r="L14" s="18"/>
      <c r="M14" s="6" t="s">
        <v>19</v>
      </c>
      <c r="N14" s="17">
        <v>5.32</v>
      </c>
      <c r="O14" s="18"/>
      <c r="P14" s="3" t="s">
        <v>19</v>
      </c>
      <c r="Q14" s="17">
        <v>3.22</v>
      </c>
      <c r="R14" s="18"/>
      <c r="S14" s="18"/>
      <c r="T14" s="18"/>
      <c r="U14" s="19"/>
      <c r="V14" s="6"/>
    </row>
    <row r="15" hidden="1" outlineLevel="1">
      <c r="A15" s="3" t="s">
        <v>20</v>
      </c>
      <c r="B15" s="17">
        <v>5.48</v>
      </c>
      <c r="C15" s="18"/>
      <c r="D15" s="3" t="s">
        <v>20</v>
      </c>
      <c r="E15" s="17">
        <v>3.8</v>
      </c>
      <c r="F15" s="18"/>
      <c r="G15" s="3" t="s">
        <v>20</v>
      </c>
      <c r="H15" s="17">
        <v>4.46</v>
      </c>
      <c r="I15" s="18"/>
      <c r="J15" s="6" t="s">
        <v>20</v>
      </c>
      <c r="K15" s="17">
        <v>4.35</v>
      </c>
      <c r="L15" s="18"/>
      <c r="M15" s="6" t="s">
        <v>20</v>
      </c>
      <c r="N15" s="17">
        <v>2.0</v>
      </c>
      <c r="O15" s="18"/>
      <c r="P15" s="3" t="s">
        <v>20</v>
      </c>
      <c r="Q15" s="17">
        <v>4.52</v>
      </c>
      <c r="R15" s="18"/>
      <c r="S15" s="18"/>
      <c r="T15" s="18"/>
      <c r="U15" s="19"/>
      <c r="V15" s="6"/>
    </row>
    <row r="16" hidden="1" outlineLevel="1">
      <c r="A16" s="21">
        <v>44066.0</v>
      </c>
      <c r="B16" s="17">
        <v>5.48</v>
      </c>
      <c r="C16" s="20">
        <f>(SUM(B13:B16)/4)/100</f>
        <v>0.04905</v>
      </c>
      <c r="D16" s="21">
        <v>44066.0</v>
      </c>
      <c r="E16" s="17">
        <v>3.8</v>
      </c>
      <c r="F16" s="20">
        <f>(SUM(E13:E16)/4)/100</f>
        <v>0.0376</v>
      </c>
      <c r="G16" s="21">
        <v>44066.0</v>
      </c>
      <c r="H16" s="17">
        <v>4.46</v>
      </c>
      <c r="I16" s="20">
        <f>(SUM(H13:H16)/4)/100</f>
        <v>0.0267</v>
      </c>
      <c r="J16" s="22">
        <v>44066.0</v>
      </c>
      <c r="K16" s="17">
        <v>4.35</v>
      </c>
      <c r="L16" s="20">
        <f>(SUM(K13:K16)/4)/100</f>
        <v>0.031025</v>
      </c>
      <c r="M16" s="22">
        <v>44066.0</v>
      </c>
      <c r="N16" s="17">
        <v>2.0</v>
      </c>
      <c r="O16" s="20">
        <f>(SUM(N13:N16)/4)/100</f>
        <v>0.0302</v>
      </c>
      <c r="P16" s="21">
        <v>44066.0</v>
      </c>
      <c r="Q16" s="17">
        <v>4.52</v>
      </c>
      <c r="R16" s="20">
        <f>(SUM(Q13:Q16)/4)/100</f>
        <v>0.03435</v>
      </c>
      <c r="S16" s="18"/>
      <c r="T16" s="18"/>
      <c r="U16" s="19"/>
      <c r="V16" s="18"/>
    </row>
    <row r="17" hidden="1" outlineLevel="1">
      <c r="A17" s="4" t="s">
        <v>21</v>
      </c>
      <c r="B17" s="17">
        <v>6.12</v>
      </c>
      <c r="C17" s="18"/>
      <c r="D17" s="4" t="s">
        <v>21</v>
      </c>
      <c r="E17" s="17">
        <v>6.12</v>
      </c>
      <c r="F17" s="18"/>
      <c r="G17" s="4" t="s">
        <v>21</v>
      </c>
      <c r="H17" s="17">
        <v>1.12</v>
      </c>
      <c r="I17" s="18"/>
      <c r="J17" s="6" t="s">
        <v>21</v>
      </c>
      <c r="K17" s="17">
        <v>0.33</v>
      </c>
      <c r="L17" s="18"/>
      <c r="M17" s="6" t="s">
        <v>21</v>
      </c>
      <c r="N17" s="17">
        <v>2.76</v>
      </c>
      <c r="O17" s="18"/>
      <c r="P17" s="4" t="s">
        <v>21</v>
      </c>
      <c r="Q17" s="17">
        <v>1.48</v>
      </c>
      <c r="R17" s="18"/>
      <c r="S17" s="18"/>
      <c r="T17" s="18"/>
      <c r="U17" s="19"/>
      <c r="V17" s="6"/>
    </row>
    <row r="18" hidden="1" outlineLevel="1">
      <c r="A18" s="4" t="s">
        <v>22</v>
      </c>
      <c r="B18" s="17">
        <v>2.54</v>
      </c>
      <c r="C18" s="18"/>
      <c r="D18" s="4" t="s">
        <v>22</v>
      </c>
      <c r="E18" s="17">
        <v>1.32</v>
      </c>
      <c r="F18" s="18"/>
      <c r="G18" s="4" t="s">
        <v>22</v>
      </c>
      <c r="H18" s="17">
        <v>0.64</v>
      </c>
      <c r="I18" s="18"/>
      <c r="J18" s="6" t="s">
        <v>22</v>
      </c>
      <c r="K18" s="17">
        <v>3.38</v>
      </c>
      <c r="L18" s="18"/>
      <c r="M18" s="6" t="s">
        <v>22</v>
      </c>
      <c r="N18" s="17">
        <v>5.32</v>
      </c>
      <c r="O18" s="18"/>
      <c r="P18" s="4" t="s">
        <v>22</v>
      </c>
      <c r="Q18" s="17">
        <v>3.22</v>
      </c>
      <c r="R18" s="18"/>
      <c r="S18" s="18"/>
      <c r="T18" s="18"/>
      <c r="U18" s="19"/>
      <c r="V18" s="6"/>
    </row>
    <row r="19" hidden="1" outlineLevel="1">
      <c r="A19" s="4" t="s">
        <v>23</v>
      </c>
      <c r="B19" s="17">
        <v>6.88</v>
      </c>
      <c r="C19" s="20">
        <f>(SUM(B17:B19)/3)/100</f>
        <v>0.0518</v>
      </c>
      <c r="D19" s="4" t="s">
        <v>23</v>
      </c>
      <c r="E19" s="17">
        <v>12.7</v>
      </c>
      <c r="F19" s="20">
        <f>(SUM(E17:E19)/3)/100</f>
        <v>0.06713333333</v>
      </c>
      <c r="G19" s="4" t="s">
        <v>23</v>
      </c>
      <c r="H19" s="17">
        <v>2.22</v>
      </c>
      <c r="I19" s="20">
        <f>(SUM(H17:H19)/3)/100</f>
        <v>0.01326666667</v>
      </c>
      <c r="J19" s="6" t="s">
        <v>23</v>
      </c>
      <c r="K19" s="17">
        <v>2.95</v>
      </c>
      <c r="L19" s="20">
        <f>(SUM(K17:K19)/3)/100</f>
        <v>0.0222</v>
      </c>
      <c r="M19" s="6" t="s">
        <v>23</v>
      </c>
      <c r="N19" s="17">
        <v>1.6</v>
      </c>
      <c r="O19" s="20">
        <f>(SUM(N17:N19)/3)/100</f>
        <v>0.03226666667</v>
      </c>
      <c r="P19" s="4" t="s">
        <v>23</v>
      </c>
      <c r="Q19" s="17">
        <v>3.04</v>
      </c>
      <c r="R19" s="20">
        <f>(SUM(Q17:Q19)/3)/100</f>
        <v>0.0258</v>
      </c>
      <c r="S19" s="18"/>
      <c r="T19" s="18"/>
      <c r="U19" s="19"/>
      <c r="V19" s="18"/>
    </row>
    <row r="20" hidden="1" outlineLevel="1">
      <c r="A20" s="5" t="s">
        <v>24</v>
      </c>
      <c r="B20" s="17">
        <v>4.08</v>
      </c>
      <c r="C20" s="18"/>
      <c r="D20" s="5" t="s">
        <v>24</v>
      </c>
      <c r="E20" s="17">
        <v>7.06</v>
      </c>
      <c r="F20" s="18"/>
      <c r="G20" s="5" t="s">
        <v>24</v>
      </c>
      <c r="H20" s="17">
        <v>0.32</v>
      </c>
      <c r="I20" s="18"/>
      <c r="J20" s="6" t="s">
        <v>24</v>
      </c>
      <c r="K20" s="17">
        <v>4.35</v>
      </c>
      <c r="L20" s="18"/>
      <c r="M20" s="6" t="s">
        <v>24</v>
      </c>
      <c r="N20" s="17">
        <v>3.02</v>
      </c>
      <c r="O20" s="18"/>
      <c r="P20" s="5" t="s">
        <v>24</v>
      </c>
      <c r="Q20" s="17">
        <v>2.26</v>
      </c>
      <c r="R20" s="18"/>
      <c r="S20" s="18"/>
      <c r="T20" s="18"/>
      <c r="U20" s="19"/>
      <c r="V20" s="6"/>
    </row>
    <row r="21" hidden="1" outlineLevel="1">
      <c r="A21" s="5" t="s">
        <v>25</v>
      </c>
      <c r="B21" s="17">
        <v>5.48</v>
      </c>
      <c r="C21" s="20">
        <f>(SUM(B20:B21)/2)/100</f>
        <v>0.0478</v>
      </c>
      <c r="D21" s="5" t="s">
        <v>25</v>
      </c>
      <c r="E21" s="17">
        <v>3.8</v>
      </c>
      <c r="F21" s="20">
        <f>(SUM(E20:E21)/2)/100</f>
        <v>0.0543</v>
      </c>
      <c r="G21" s="5" t="s">
        <v>25</v>
      </c>
      <c r="H21" s="17">
        <v>4.46</v>
      </c>
      <c r="I21" s="20">
        <f>(SUM(H20:H21)/2)/100</f>
        <v>0.0239</v>
      </c>
      <c r="J21" s="6" t="s">
        <v>25</v>
      </c>
      <c r="K21" s="17">
        <v>1.1</v>
      </c>
      <c r="L21" s="20">
        <f>(SUM(K20:K21)/2)/100</f>
        <v>0.02725</v>
      </c>
      <c r="M21" s="6" t="s">
        <v>25</v>
      </c>
      <c r="N21" s="17">
        <v>2.0</v>
      </c>
      <c r="O21" s="20">
        <f>(SUM(N20:N21)/2)/100</f>
        <v>0.0251</v>
      </c>
      <c r="P21" s="5" t="s">
        <v>25</v>
      </c>
      <c r="Q21" s="17">
        <v>4.52</v>
      </c>
      <c r="R21" s="20">
        <f>(SUM(Q20:Q21)/2)/100</f>
        <v>0.0339</v>
      </c>
      <c r="S21" s="18"/>
      <c r="T21" s="18"/>
      <c r="U21" s="19"/>
      <c r="V21" s="18"/>
    </row>
    <row r="22">
      <c r="A22" s="23"/>
      <c r="B22" s="24"/>
      <c r="C22" s="24"/>
      <c r="D22" s="24"/>
      <c r="E22" s="24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0"/>
      <c r="V22" s="6"/>
    </row>
    <row r="23">
      <c r="A23" s="26"/>
      <c r="B23" s="26"/>
      <c r="C23" s="26"/>
      <c r="D23" s="26"/>
      <c r="E23" s="26"/>
      <c r="F23" s="26"/>
    </row>
    <row r="24" collapsed="1">
      <c r="A24" s="1" t="s">
        <v>26</v>
      </c>
      <c r="C24" s="2" t="str">
        <f t="array" ref="C24">INDEX(A25:P25, 1, MATCH(MIN(C35,F35,I35,L35,O35,R35), C35:R35, 0))</f>
        <v>ECMWF</v>
      </c>
      <c r="D24" s="3" t="str">
        <f t="array" ref="D24">INDEX(A25:P25, 1, (MATCH(MIN(C39,F39,I39,L39,O39,R39), C39:R39, 0)))</f>
        <v>ECMWF</v>
      </c>
      <c r="E24" s="4" t="str">
        <f t="array" ref="E24">INDEX(A25:P25, 1, MATCH(MIN(F42,I42,L42,O42,R42,C42),C42:R42,0))</f>
        <v>ECMWF</v>
      </c>
      <c r="F24" s="5" t="str">
        <f t="array" ref="F24">INDEX(A25:P25, 1, MATCH(MIN(F44,I44,L44,O44,R44,C44),C44:R44,0))</f>
        <v>ECMWF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idden="1" outlineLevel="1">
      <c r="A25" s="7" t="s">
        <v>1</v>
      </c>
      <c r="B25" s="8" t="s">
        <v>2</v>
      </c>
      <c r="C25" s="9"/>
      <c r="D25" s="10" t="s">
        <v>3</v>
      </c>
      <c r="E25" s="11" t="s">
        <v>2</v>
      </c>
      <c r="F25" s="9"/>
      <c r="G25" s="27" t="s">
        <v>4</v>
      </c>
      <c r="H25" s="8" t="s">
        <v>2</v>
      </c>
      <c r="I25" s="9"/>
      <c r="J25" s="27" t="s">
        <v>5</v>
      </c>
      <c r="K25" s="8" t="s">
        <v>2</v>
      </c>
      <c r="L25" s="9"/>
      <c r="M25" s="27" t="s">
        <v>6</v>
      </c>
      <c r="N25" s="8" t="s">
        <v>2</v>
      </c>
      <c r="O25" s="9"/>
      <c r="P25" s="12" t="s">
        <v>7</v>
      </c>
      <c r="Q25" s="8" t="s">
        <v>2</v>
      </c>
    </row>
    <row r="26" hidden="1" outlineLevel="1">
      <c r="A26" s="13" t="s">
        <v>8</v>
      </c>
      <c r="C26" s="14"/>
      <c r="D26" s="6" t="s">
        <v>8</v>
      </c>
      <c r="F26" s="14"/>
      <c r="G26" s="13" t="s">
        <v>8</v>
      </c>
      <c r="I26" s="15"/>
      <c r="J26" s="13" t="s">
        <v>8</v>
      </c>
      <c r="L26" s="15"/>
      <c r="M26" s="13" t="s">
        <v>8</v>
      </c>
      <c r="O26" s="15"/>
      <c r="P26" s="13" t="s">
        <v>8</v>
      </c>
    </row>
    <row r="27" hidden="1" outlineLevel="1">
      <c r="A27" s="2" t="s">
        <v>9</v>
      </c>
      <c r="B27" s="17">
        <v>3.5</v>
      </c>
      <c r="C27" s="18"/>
      <c r="D27" s="2" t="s">
        <v>9</v>
      </c>
      <c r="E27" s="17">
        <v>15.57</v>
      </c>
      <c r="F27" s="18"/>
      <c r="G27" s="2" t="s">
        <v>9</v>
      </c>
      <c r="H27" s="17">
        <v>2.68</v>
      </c>
      <c r="I27" s="18"/>
      <c r="J27" s="6" t="s">
        <v>9</v>
      </c>
      <c r="K27" s="17">
        <v>0.52</v>
      </c>
      <c r="L27" s="18"/>
      <c r="M27" s="6" t="s">
        <v>9</v>
      </c>
      <c r="N27" s="17">
        <v>10.75</v>
      </c>
      <c r="O27" s="18"/>
      <c r="P27" s="2" t="s">
        <v>9</v>
      </c>
      <c r="Q27" s="17">
        <v>3.47</v>
      </c>
      <c r="R27" s="18"/>
    </row>
    <row r="28" hidden="1" outlineLevel="1">
      <c r="A28" s="2" t="s">
        <v>10</v>
      </c>
      <c r="B28" s="17">
        <v>1.8</v>
      </c>
      <c r="C28" s="18"/>
      <c r="D28" s="2" t="s">
        <v>10</v>
      </c>
      <c r="E28" s="17">
        <v>10.68</v>
      </c>
      <c r="F28" s="18"/>
      <c r="G28" s="2" t="s">
        <v>10</v>
      </c>
      <c r="H28" s="17">
        <v>2.08</v>
      </c>
      <c r="I28" s="18"/>
      <c r="J28" s="6" t="s">
        <v>10</v>
      </c>
      <c r="K28" s="17">
        <v>4.1</v>
      </c>
      <c r="L28" s="18"/>
      <c r="M28" s="6" t="s">
        <v>10</v>
      </c>
      <c r="N28" s="17">
        <v>3.62</v>
      </c>
      <c r="O28" s="18"/>
      <c r="P28" s="2" t="s">
        <v>10</v>
      </c>
      <c r="Q28" s="17">
        <v>5.58</v>
      </c>
      <c r="R28" s="18"/>
    </row>
    <row r="29" hidden="1" outlineLevel="1">
      <c r="A29" s="2" t="s">
        <v>11</v>
      </c>
      <c r="B29" s="17">
        <v>3.62</v>
      </c>
      <c r="C29" s="18"/>
      <c r="D29" s="2" t="s">
        <v>11</v>
      </c>
      <c r="E29" s="17">
        <v>7.82</v>
      </c>
      <c r="F29" s="18"/>
      <c r="G29" s="2" t="s">
        <v>11</v>
      </c>
      <c r="H29" s="17">
        <v>3.05</v>
      </c>
      <c r="I29" s="18"/>
      <c r="J29" s="6" t="s">
        <v>11</v>
      </c>
      <c r="K29" s="17">
        <v>2.52</v>
      </c>
      <c r="L29" s="18"/>
      <c r="M29" s="6" t="s">
        <v>11</v>
      </c>
      <c r="N29" s="17">
        <v>0.65</v>
      </c>
      <c r="O29" s="18"/>
      <c r="P29" s="2" t="s">
        <v>11</v>
      </c>
      <c r="Q29" s="17">
        <v>1.22</v>
      </c>
      <c r="R29" s="18"/>
    </row>
    <row r="30" hidden="1" outlineLevel="1">
      <c r="A30" s="2" t="s">
        <v>12</v>
      </c>
      <c r="B30" s="17">
        <v>4.45</v>
      </c>
      <c r="C30" s="18"/>
      <c r="D30" s="2" t="s">
        <v>12</v>
      </c>
      <c r="E30" s="17">
        <v>11.12</v>
      </c>
      <c r="F30" s="18"/>
      <c r="G30" s="2" t="s">
        <v>12</v>
      </c>
      <c r="H30" s="17">
        <v>3.33</v>
      </c>
      <c r="I30" s="18"/>
      <c r="J30" s="6" t="s">
        <v>12</v>
      </c>
      <c r="K30" s="17">
        <v>1.9</v>
      </c>
      <c r="L30" s="18"/>
      <c r="M30" s="6" t="s">
        <v>12</v>
      </c>
      <c r="N30" s="17">
        <v>0.92</v>
      </c>
      <c r="O30" s="18"/>
      <c r="P30" s="2" t="s">
        <v>12</v>
      </c>
      <c r="Q30" s="17">
        <v>1.73</v>
      </c>
      <c r="R30" s="18"/>
    </row>
    <row r="31" hidden="1" outlineLevel="1">
      <c r="A31" s="2" t="s">
        <v>13</v>
      </c>
      <c r="B31" s="17">
        <v>1.8</v>
      </c>
      <c r="C31" s="18"/>
      <c r="D31" s="2" t="s">
        <v>13</v>
      </c>
      <c r="E31" s="17">
        <v>10.68</v>
      </c>
      <c r="F31" s="18"/>
      <c r="G31" s="2" t="s">
        <v>13</v>
      </c>
      <c r="H31" s="17">
        <v>2.08</v>
      </c>
      <c r="I31" s="18"/>
      <c r="J31" s="6" t="s">
        <v>13</v>
      </c>
      <c r="K31" s="17">
        <v>4.1</v>
      </c>
      <c r="L31" s="18"/>
      <c r="M31" s="6" t="s">
        <v>13</v>
      </c>
      <c r="N31" s="17">
        <v>3.62</v>
      </c>
      <c r="O31" s="18"/>
      <c r="P31" s="2" t="s">
        <v>13</v>
      </c>
      <c r="Q31" s="17">
        <v>5.58</v>
      </c>
      <c r="R31" s="18"/>
    </row>
    <row r="32" hidden="1" outlineLevel="1">
      <c r="A32" s="2" t="s">
        <v>14</v>
      </c>
      <c r="B32" s="17">
        <v>1.05</v>
      </c>
      <c r="C32" s="18"/>
      <c r="D32" s="2" t="s">
        <v>14</v>
      </c>
      <c r="E32" s="17">
        <v>4.7</v>
      </c>
      <c r="F32" s="18"/>
      <c r="G32" s="2" t="s">
        <v>14</v>
      </c>
      <c r="H32" s="17">
        <v>0.83</v>
      </c>
      <c r="I32" s="18"/>
      <c r="J32" s="6" t="s">
        <v>14</v>
      </c>
      <c r="K32" s="17">
        <v>3.28</v>
      </c>
      <c r="L32" s="18"/>
      <c r="M32" s="6" t="s">
        <v>14</v>
      </c>
      <c r="N32" s="17">
        <v>2.43</v>
      </c>
      <c r="O32" s="18"/>
      <c r="P32" s="2" t="s">
        <v>14</v>
      </c>
      <c r="Q32" s="17">
        <v>1.88</v>
      </c>
      <c r="R32" s="18"/>
    </row>
    <row r="33" hidden="1" outlineLevel="1">
      <c r="A33" s="2" t="s">
        <v>15</v>
      </c>
      <c r="B33" s="17">
        <v>2.22</v>
      </c>
      <c r="C33" s="18"/>
      <c r="D33" s="2" t="s">
        <v>15</v>
      </c>
      <c r="E33" s="17">
        <v>6.9</v>
      </c>
      <c r="F33" s="18"/>
      <c r="G33" s="2" t="s">
        <v>15</v>
      </c>
      <c r="H33" s="17">
        <v>1.25</v>
      </c>
      <c r="I33" s="18"/>
      <c r="J33" s="6" t="s">
        <v>15</v>
      </c>
      <c r="K33" s="17">
        <v>2.48</v>
      </c>
      <c r="L33" s="18"/>
      <c r="M33" s="6" t="s">
        <v>15</v>
      </c>
      <c r="N33" s="17">
        <v>0.35</v>
      </c>
      <c r="O33" s="18"/>
      <c r="P33" s="2" t="s">
        <v>15</v>
      </c>
      <c r="Q33" s="17">
        <v>2.53</v>
      </c>
      <c r="R33" s="18"/>
    </row>
    <row r="34" hidden="1" outlineLevel="1">
      <c r="A34" s="2" t="s">
        <v>16</v>
      </c>
      <c r="B34" s="17">
        <v>8.52</v>
      </c>
      <c r="C34" s="18"/>
      <c r="D34" s="2" t="s">
        <v>16</v>
      </c>
      <c r="E34" s="17">
        <v>11.18</v>
      </c>
      <c r="F34" s="18"/>
      <c r="G34" s="2" t="s">
        <v>16</v>
      </c>
      <c r="H34" s="17">
        <v>0.58</v>
      </c>
      <c r="I34" s="18"/>
      <c r="J34" s="6" t="s">
        <v>16</v>
      </c>
      <c r="K34" s="17">
        <v>1.42</v>
      </c>
      <c r="L34" s="18"/>
      <c r="M34" s="6" t="s">
        <v>16</v>
      </c>
      <c r="N34" s="17">
        <v>7.73</v>
      </c>
      <c r="O34" s="18"/>
      <c r="P34" s="2" t="s">
        <v>16</v>
      </c>
      <c r="Q34" s="17">
        <v>1.23</v>
      </c>
      <c r="R34" s="18"/>
    </row>
    <row r="35" hidden="1" outlineLevel="1">
      <c r="A35" s="2" t="s">
        <v>17</v>
      </c>
      <c r="B35" s="17">
        <v>4.72</v>
      </c>
      <c r="C35" s="20">
        <f>(SUM(B27:B35)/9)/100</f>
        <v>0.0352</v>
      </c>
      <c r="D35" s="2" t="s">
        <v>17</v>
      </c>
      <c r="E35" s="17">
        <v>6.25</v>
      </c>
      <c r="F35" s="20">
        <f>(SUM(E27:E35)/9)/100</f>
        <v>0.09433333333</v>
      </c>
      <c r="G35" s="2" t="s">
        <v>17</v>
      </c>
      <c r="H35" s="17">
        <v>1.1</v>
      </c>
      <c r="I35" s="20">
        <f>(SUM(H27:H35)/9)/100</f>
        <v>0.01886666667</v>
      </c>
      <c r="J35" s="6" t="s">
        <v>17</v>
      </c>
      <c r="K35" s="17">
        <v>1.85</v>
      </c>
      <c r="L35" s="20">
        <f>(SUM(K27:K35)/9)/100</f>
        <v>0.02463333333</v>
      </c>
      <c r="M35" s="6" t="s">
        <v>17</v>
      </c>
      <c r="N35" s="17">
        <v>2.12</v>
      </c>
      <c r="O35" s="20">
        <f>(SUM(N27:N35)/9)/100</f>
        <v>0.03576666667</v>
      </c>
      <c r="P35" s="2" t="s">
        <v>17</v>
      </c>
      <c r="Q35" s="17">
        <v>3.78</v>
      </c>
      <c r="R35" s="20">
        <f>(SUM(Q27:Q35)/9)/100</f>
        <v>0.03</v>
      </c>
    </row>
    <row r="36" hidden="1" outlineLevel="1">
      <c r="A36" s="3" t="s">
        <v>18</v>
      </c>
      <c r="B36" s="17">
        <v>3.5</v>
      </c>
      <c r="C36" s="18"/>
      <c r="D36" s="3" t="s">
        <v>18</v>
      </c>
      <c r="E36" s="17">
        <v>15.57</v>
      </c>
      <c r="F36" s="18"/>
      <c r="G36" s="3" t="s">
        <v>18</v>
      </c>
      <c r="H36" s="17">
        <v>2.68</v>
      </c>
      <c r="I36" s="18"/>
      <c r="J36" s="6" t="s">
        <v>18</v>
      </c>
      <c r="K36" s="17">
        <v>0.52</v>
      </c>
      <c r="L36" s="18"/>
      <c r="M36" s="6" t="s">
        <v>18</v>
      </c>
      <c r="N36" s="17">
        <v>10.75</v>
      </c>
      <c r="O36" s="18"/>
      <c r="P36" s="3" t="s">
        <v>18</v>
      </c>
      <c r="Q36" s="17">
        <v>3.47</v>
      </c>
      <c r="R36" s="18"/>
    </row>
    <row r="37" hidden="1" outlineLevel="1">
      <c r="A37" s="3" t="s">
        <v>19</v>
      </c>
      <c r="B37" s="17">
        <v>8.0</v>
      </c>
      <c r="C37" s="18"/>
      <c r="D37" s="3" t="s">
        <v>19</v>
      </c>
      <c r="E37" s="17">
        <v>13.55</v>
      </c>
      <c r="F37" s="18"/>
      <c r="G37" s="3" t="s">
        <v>19</v>
      </c>
      <c r="H37" s="17">
        <v>0.9</v>
      </c>
      <c r="I37" s="18"/>
      <c r="J37" s="6" t="s">
        <v>19</v>
      </c>
      <c r="K37" s="17">
        <v>5.93</v>
      </c>
      <c r="L37" s="18"/>
      <c r="M37" s="6" t="s">
        <v>19</v>
      </c>
      <c r="N37" s="17">
        <v>3.35</v>
      </c>
      <c r="O37" s="18"/>
      <c r="P37" s="3" t="s">
        <v>19</v>
      </c>
      <c r="Q37" s="17">
        <v>6.07</v>
      </c>
      <c r="R37" s="18"/>
    </row>
    <row r="38" hidden="1" outlineLevel="1">
      <c r="A38" s="3" t="s">
        <v>20</v>
      </c>
      <c r="B38" s="17">
        <v>1.8</v>
      </c>
      <c r="C38" s="18"/>
      <c r="D38" s="3" t="s">
        <v>20</v>
      </c>
      <c r="E38" s="17">
        <v>10.68</v>
      </c>
      <c r="F38" s="18"/>
      <c r="G38" s="3" t="s">
        <v>20</v>
      </c>
      <c r="H38" s="17">
        <v>2.08</v>
      </c>
      <c r="I38" s="18"/>
      <c r="J38" s="6" t="s">
        <v>20</v>
      </c>
      <c r="K38" s="17">
        <v>4.1</v>
      </c>
      <c r="L38" s="18"/>
      <c r="M38" s="6" t="s">
        <v>20</v>
      </c>
      <c r="N38" s="17">
        <v>3.62</v>
      </c>
      <c r="O38" s="18"/>
      <c r="P38" s="3" t="s">
        <v>20</v>
      </c>
      <c r="Q38" s="17">
        <v>5.58</v>
      </c>
      <c r="R38" s="18"/>
    </row>
    <row r="39" hidden="1" outlineLevel="1">
      <c r="A39" s="21">
        <v>44066.0</v>
      </c>
      <c r="B39" s="17">
        <v>1.8</v>
      </c>
      <c r="C39" s="20">
        <f>(SUM(B36:B39)/4)/100</f>
        <v>0.03775</v>
      </c>
      <c r="D39" s="21">
        <v>44066.0</v>
      </c>
      <c r="E39" s="17">
        <v>10.68</v>
      </c>
      <c r="F39" s="20">
        <f>(SUM(E36:E39)/4)/100</f>
        <v>0.1262</v>
      </c>
      <c r="G39" s="21">
        <v>44066.0</v>
      </c>
      <c r="H39" s="17">
        <v>2.08</v>
      </c>
      <c r="I39" s="20">
        <f>(SUM(H36:H39)/4)/100</f>
        <v>0.01935</v>
      </c>
      <c r="J39" s="22">
        <v>44066.0</v>
      </c>
      <c r="K39" s="17">
        <v>4.1</v>
      </c>
      <c r="L39" s="20">
        <f>(SUM(K36:K39)/4)/100</f>
        <v>0.036625</v>
      </c>
      <c r="M39" s="22">
        <v>44066.0</v>
      </c>
      <c r="N39" s="17">
        <v>3.62</v>
      </c>
      <c r="O39" s="20">
        <f>(SUM(N36:N39)/4)/100</f>
        <v>0.05335</v>
      </c>
      <c r="P39" s="21">
        <v>44066.0</v>
      </c>
      <c r="Q39" s="17">
        <v>5.58</v>
      </c>
      <c r="R39" s="20">
        <f>(SUM(Q36:Q39)/4)/100</f>
        <v>0.05175</v>
      </c>
    </row>
    <row r="40" hidden="1" outlineLevel="1">
      <c r="A40" s="4" t="s">
        <v>21</v>
      </c>
      <c r="B40" s="17">
        <v>3.5</v>
      </c>
      <c r="C40" s="18"/>
      <c r="D40" s="4" t="s">
        <v>21</v>
      </c>
      <c r="E40" s="17">
        <v>15.57</v>
      </c>
      <c r="F40" s="18"/>
      <c r="G40" s="4" t="s">
        <v>21</v>
      </c>
      <c r="H40" s="17">
        <v>2.68</v>
      </c>
      <c r="I40" s="18"/>
      <c r="J40" s="6" t="s">
        <v>21</v>
      </c>
      <c r="K40" s="17">
        <v>0.52</v>
      </c>
      <c r="L40" s="18"/>
      <c r="M40" s="6" t="s">
        <v>21</v>
      </c>
      <c r="N40" s="17">
        <v>10.75</v>
      </c>
      <c r="O40" s="18"/>
      <c r="P40" s="4" t="s">
        <v>21</v>
      </c>
      <c r="Q40" s="17">
        <v>3.47</v>
      </c>
      <c r="R40" s="18"/>
    </row>
    <row r="41" hidden="1" outlineLevel="1">
      <c r="A41" s="4" t="s">
        <v>22</v>
      </c>
      <c r="B41" s="17">
        <v>8.0</v>
      </c>
      <c r="C41" s="18"/>
      <c r="D41" s="4" t="s">
        <v>22</v>
      </c>
      <c r="E41" s="17">
        <v>13.55</v>
      </c>
      <c r="F41" s="18"/>
      <c r="G41" s="4" t="s">
        <v>22</v>
      </c>
      <c r="H41" s="17">
        <v>0.9</v>
      </c>
      <c r="I41" s="18"/>
      <c r="J41" s="6" t="s">
        <v>22</v>
      </c>
      <c r="K41" s="17">
        <v>5.93</v>
      </c>
      <c r="L41" s="18"/>
      <c r="M41" s="6" t="s">
        <v>22</v>
      </c>
      <c r="N41" s="17">
        <v>3.35</v>
      </c>
      <c r="O41" s="18"/>
      <c r="P41" s="4" t="s">
        <v>22</v>
      </c>
      <c r="Q41" s="17">
        <v>6.07</v>
      </c>
      <c r="R41" s="18"/>
    </row>
    <row r="42" hidden="1" outlineLevel="1">
      <c r="A42" s="4" t="s">
        <v>23</v>
      </c>
      <c r="B42" s="17">
        <v>2.7</v>
      </c>
      <c r="C42" s="20">
        <f>(SUM(B40:B42)/3)/100</f>
        <v>0.04733333333</v>
      </c>
      <c r="D42" s="4" t="s">
        <v>23</v>
      </c>
      <c r="E42" s="17">
        <v>2.95</v>
      </c>
      <c r="F42" s="20">
        <f>(SUM(E40:E42)/3)/100</f>
        <v>0.1069</v>
      </c>
      <c r="G42" s="4" t="s">
        <v>23</v>
      </c>
      <c r="H42" s="17">
        <v>2.88</v>
      </c>
      <c r="I42" s="20">
        <f>(SUM(H40:H42)/3)/100</f>
        <v>0.02153333333</v>
      </c>
      <c r="J42" s="6" t="s">
        <v>23</v>
      </c>
      <c r="K42" s="17">
        <v>2.83</v>
      </c>
      <c r="L42" s="20">
        <f>(SUM(K40:K42)/3)/100</f>
        <v>0.03093333333</v>
      </c>
      <c r="M42" s="6" t="s">
        <v>23</v>
      </c>
      <c r="N42" s="17">
        <v>0.8</v>
      </c>
      <c r="O42" s="20">
        <f>(SUM(N40:N42)/3)/100</f>
        <v>0.04966666667</v>
      </c>
      <c r="P42" s="4" t="s">
        <v>23</v>
      </c>
      <c r="Q42" s="17">
        <v>1.5</v>
      </c>
      <c r="R42" s="20">
        <f>(SUM(Q40:Q42)/3)/100</f>
        <v>0.0368</v>
      </c>
    </row>
    <row r="43" hidden="1" outlineLevel="1">
      <c r="A43" s="5" t="s">
        <v>24</v>
      </c>
      <c r="B43" s="17">
        <v>8.5</v>
      </c>
      <c r="C43" s="18"/>
      <c r="D43" s="5" t="s">
        <v>24</v>
      </c>
      <c r="E43" s="17">
        <v>15.27</v>
      </c>
      <c r="F43" s="18"/>
      <c r="G43" s="5" t="s">
        <v>24</v>
      </c>
      <c r="H43" s="17">
        <v>2.04</v>
      </c>
      <c r="I43" s="18"/>
      <c r="J43" s="6" t="s">
        <v>24</v>
      </c>
      <c r="K43" s="17">
        <v>0.28</v>
      </c>
      <c r="L43" s="18"/>
      <c r="M43" s="6" t="s">
        <v>24</v>
      </c>
      <c r="N43" s="17">
        <v>9.05</v>
      </c>
      <c r="O43" s="18"/>
      <c r="P43" s="5" t="s">
        <v>24</v>
      </c>
      <c r="Q43" s="17">
        <v>3.28</v>
      </c>
      <c r="R43" s="18"/>
    </row>
    <row r="44" hidden="1" outlineLevel="1">
      <c r="A44" s="5" t="s">
        <v>25</v>
      </c>
      <c r="B44" s="17">
        <v>1.8</v>
      </c>
      <c r="C44" s="20">
        <f>(SUM(B43:B44)/2)/100</f>
        <v>0.0515</v>
      </c>
      <c r="D44" s="5" t="s">
        <v>25</v>
      </c>
      <c r="E44" s="17">
        <v>10.68</v>
      </c>
      <c r="F44" s="20">
        <f>(SUM(E43:E44)/2)/100</f>
        <v>0.12975</v>
      </c>
      <c r="G44" s="5" t="s">
        <v>25</v>
      </c>
      <c r="H44" s="17">
        <v>2.08</v>
      </c>
      <c r="I44" s="20">
        <f>(SUM(H43:H44)/2)/100</f>
        <v>0.0206</v>
      </c>
      <c r="J44" s="6" t="s">
        <v>25</v>
      </c>
      <c r="K44" s="17">
        <v>4.1</v>
      </c>
      <c r="L44" s="20">
        <f>(SUM(K43:K44)/2)/100</f>
        <v>0.0219</v>
      </c>
      <c r="M44" s="6" t="s">
        <v>25</v>
      </c>
      <c r="N44" s="17">
        <v>3.62</v>
      </c>
      <c r="O44" s="20">
        <f>(SUM(N43:N44)/2)/100</f>
        <v>0.06335</v>
      </c>
      <c r="P44" s="5" t="s">
        <v>25</v>
      </c>
      <c r="Q44" s="17">
        <v>5.58</v>
      </c>
      <c r="R44" s="20">
        <f>(SUM(Q43:Q44)/2)/100</f>
        <v>0.0443</v>
      </c>
    </row>
    <row r="45">
      <c r="A45" s="26"/>
      <c r="B45" s="26"/>
      <c r="C45" s="26"/>
      <c r="D45" s="26"/>
      <c r="E45" s="26"/>
      <c r="F45" s="26"/>
    </row>
    <row r="46">
      <c r="A46" s="26"/>
      <c r="B46" s="26"/>
      <c r="C46" s="26"/>
      <c r="D46" s="26"/>
      <c r="E46" s="26"/>
      <c r="F46" s="26"/>
    </row>
    <row r="47" collapsed="1">
      <c r="A47" s="1" t="s">
        <v>27</v>
      </c>
      <c r="C47" s="2" t="str">
        <f t="array" ref="C47">INDEX(A48:P48, 1, MATCH(MIN(C58,F58,I58,L58,O58,R58), C58:R58, 0))</f>
        <v>SPIRE</v>
      </c>
      <c r="D47" s="3" t="str">
        <f t="array" ref="D47">INDEX(A48:P48, 1, (MATCH(MIN(C62,F62,I62,L62,O62,R62), C62:R62, 0)))</f>
        <v>GFS</v>
      </c>
      <c r="E47" s="4" t="str">
        <f t="array" ref="E47">INDEX(A48:P48, 1, MATCH(MIN(F65,I65,L65,O65,R65,C65),C65:R65,0))</f>
        <v>PWG</v>
      </c>
      <c r="F47" s="5" t="str">
        <f t="array" ref="F47">INDEX(A48:P48, 1, MATCH(MIN(F67,I67,L67,O67,R67,C67),C67:R67,0))</f>
        <v>GFS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hidden="1" outlineLevel="1">
      <c r="A48" s="7" t="s">
        <v>1</v>
      </c>
      <c r="B48" s="8" t="s">
        <v>2</v>
      </c>
      <c r="C48" s="9"/>
      <c r="D48" s="10" t="s">
        <v>3</v>
      </c>
      <c r="E48" s="11" t="s">
        <v>2</v>
      </c>
      <c r="F48" s="9"/>
      <c r="G48" s="27" t="s">
        <v>4</v>
      </c>
      <c r="H48" s="8" t="s">
        <v>2</v>
      </c>
      <c r="I48" s="9"/>
      <c r="J48" s="27" t="s">
        <v>5</v>
      </c>
      <c r="K48" s="8" t="s">
        <v>2</v>
      </c>
      <c r="L48" s="9"/>
      <c r="M48" s="27" t="s">
        <v>6</v>
      </c>
      <c r="N48" s="8" t="s">
        <v>2</v>
      </c>
      <c r="O48" s="9"/>
      <c r="P48" s="12" t="s">
        <v>7</v>
      </c>
      <c r="Q48" s="8" t="s">
        <v>2</v>
      </c>
    </row>
    <row r="49" hidden="1" outlineLevel="1">
      <c r="A49" s="13" t="s">
        <v>8</v>
      </c>
      <c r="C49" s="14"/>
      <c r="D49" s="6" t="s">
        <v>8</v>
      </c>
      <c r="F49" s="14"/>
      <c r="G49" s="13" t="s">
        <v>8</v>
      </c>
      <c r="I49" s="15"/>
      <c r="J49" s="13" t="s">
        <v>8</v>
      </c>
      <c r="L49" s="15"/>
      <c r="M49" s="13" t="s">
        <v>8</v>
      </c>
      <c r="O49" s="15"/>
      <c r="P49" s="13" t="s">
        <v>8</v>
      </c>
    </row>
    <row r="50" hidden="1" outlineLevel="1">
      <c r="A50" s="2" t="s">
        <v>9</v>
      </c>
      <c r="B50" s="17">
        <v>1.92</v>
      </c>
      <c r="C50" s="6"/>
      <c r="D50" s="2" t="s">
        <v>9</v>
      </c>
      <c r="E50" s="17">
        <v>5.68</v>
      </c>
      <c r="F50" s="18"/>
      <c r="G50" s="2" t="s">
        <v>9</v>
      </c>
      <c r="H50" s="17">
        <v>3.45</v>
      </c>
      <c r="I50" s="18"/>
      <c r="J50" s="6" t="s">
        <v>9</v>
      </c>
      <c r="K50" s="17">
        <v>1.28</v>
      </c>
      <c r="L50" s="18"/>
      <c r="M50" s="6" t="s">
        <v>9</v>
      </c>
      <c r="N50" s="17">
        <v>3.65</v>
      </c>
      <c r="O50" s="18"/>
      <c r="P50" s="2" t="s">
        <v>9</v>
      </c>
      <c r="Q50" s="17">
        <v>0.9</v>
      </c>
      <c r="R50" s="18"/>
    </row>
    <row r="51" hidden="1" outlineLevel="1">
      <c r="A51" s="2" t="s">
        <v>10</v>
      </c>
      <c r="B51" s="17">
        <v>2.0</v>
      </c>
      <c r="C51" s="6"/>
      <c r="D51" s="2" t="s">
        <v>10</v>
      </c>
      <c r="E51" s="17">
        <v>2.53</v>
      </c>
      <c r="F51" s="18"/>
      <c r="G51" s="2" t="s">
        <v>10</v>
      </c>
      <c r="H51" s="17">
        <v>2.33</v>
      </c>
      <c r="I51" s="18"/>
      <c r="J51" s="6" t="s">
        <v>10</v>
      </c>
      <c r="K51" s="17">
        <v>1.57</v>
      </c>
      <c r="L51" s="18"/>
      <c r="M51" s="6" t="s">
        <v>10</v>
      </c>
      <c r="N51" s="17">
        <v>1.33</v>
      </c>
      <c r="O51" s="18"/>
      <c r="P51" s="2" t="s">
        <v>10</v>
      </c>
      <c r="Q51" s="17">
        <v>7.22</v>
      </c>
      <c r="R51" s="18"/>
    </row>
    <row r="52" hidden="1" outlineLevel="1">
      <c r="A52" s="2" t="s">
        <v>11</v>
      </c>
      <c r="B52" s="17">
        <v>4.22</v>
      </c>
      <c r="C52" s="6"/>
      <c r="D52" s="2" t="s">
        <v>11</v>
      </c>
      <c r="E52" s="17">
        <v>7.57</v>
      </c>
      <c r="F52" s="18"/>
      <c r="G52" s="2" t="s">
        <v>11</v>
      </c>
      <c r="H52" s="17">
        <v>2.5</v>
      </c>
      <c r="I52" s="18"/>
      <c r="J52" s="6" t="s">
        <v>11</v>
      </c>
      <c r="K52" s="17">
        <v>2.47</v>
      </c>
      <c r="L52" s="18"/>
      <c r="M52" s="6" t="s">
        <v>11</v>
      </c>
      <c r="N52" s="17">
        <v>1.15</v>
      </c>
      <c r="O52" s="18"/>
      <c r="P52" s="2" t="s">
        <v>11</v>
      </c>
      <c r="Q52" s="17">
        <v>0.88</v>
      </c>
      <c r="R52" s="18"/>
    </row>
    <row r="53" hidden="1" outlineLevel="1">
      <c r="A53" s="2" t="s">
        <v>12</v>
      </c>
      <c r="B53" s="17">
        <v>0.65</v>
      </c>
      <c r="C53" s="6"/>
      <c r="D53" s="2" t="s">
        <v>12</v>
      </c>
      <c r="E53" s="17">
        <v>3.12</v>
      </c>
      <c r="F53" s="18"/>
      <c r="G53" s="2" t="s">
        <v>12</v>
      </c>
      <c r="H53" s="17">
        <v>0.48</v>
      </c>
      <c r="I53" s="18"/>
      <c r="J53" s="6" t="s">
        <v>12</v>
      </c>
      <c r="K53" s="17">
        <v>1.5</v>
      </c>
      <c r="L53" s="18"/>
      <c r="M53" s="6" t="s">
        <v>12</v>
      </c>
      <c r="N53" s="17">
        <v>0.67</v>
      </c>
      <c r="O53" s="18"/>
      <c r="P53" s="2" t="s">
        <v>12</v>
      </c>
      <c r="Q53" s="17">
        <v>1.15</v>
      </c>
      <c r="R53" s="18"/>
    </row>
    <row r="54" hidden="1" outlineLevel="1">
      <c r="A54" s="2" t="s">
        <v>13</v>
      </c>
      <c r="B54" s="17">
        <v>2.0</v>
      </c>
      <c r="C54" s="6"/>
      <c r="D54" s="2" t="s">
        <v>13</v>
      </c>
      <c r="E54" s="17">
        <v>2.53</v>
      </c>
      <c r="F54" s="18"/>
      <c r="G54" s="2" t="s">
        <v>13</v>
      </c>
      <c r="H54" s="17">
        <v>2.33</v>
      </c>
      <c r="I54" s="18"/>
      <c r="J54" s="6" t="s">
        <v>13</v>
      </c>
      <c r="K54" s="17">
        <v>1.57</v>
      </c>
      <c r="L54" s="18"/>
      <c r="M54" s="6" t="s">
        <v>13</v>
      </c>
      <c r="N54" s="17">
        <v>1.33</v>
      </c>
      <c r="O54" s="18"/>
      <c r="P54" s="2" t="s">
        <v>13</v>
      </c>
      <c r="Q54" s="17">
        <v>7.22</v>
      </c>
      <c r="R54" s="18"/>
    </row>
    <row r="55" hidden="1" outlineLevel="1">
      <c r="A55" s="2" t="s">
        <v>14</v>
      </c>
      <c r="B55" s="17">
        <v>2.0</v>
      </c>
      <c r="C55" s="6"/>
      <c r="D55" s="2" t="s">
        <v>14</v>
      </c>
      <c r="E55" s="17">
        <v>3.12</v>
      </c>
      <c r="F55" s="18"/>
      <c r="G55" s="2" t="s">
        <v>14</v>
      </c>
      <c r="H55" s="17">
        <v>1.33</v>
      </c>
      <c r="I55" s="18"/>
      <c r="J55" s="6" t="s">
        <v>14</v>
      </c>
      <c r="K55" s="17">
        <v>1.87</v>
      </c>
      <c r="L55" s="18"/>
      <c r="M55" s="6" t="s">
        <v>14</v>
      </c>
      <c r="N55" s="17">
        <v>0.87</v>
      </c>
      <c r="O55" s="18"/>
      <c r="P55" s="2" t="s">
        <v>14</v>
      </c>
      <c r="Q55" s="17">
        <v>2.2</v>
      </c>
      <c r="R55" s="18"/>
    </row>
    <row r="56" hidden="1" outlineLevel="1">
      <c r="A56" s="2" t="s">
        <v>15</v>
      </c>
      <c r="B56" s="17">
        <v>1.93</v>
      </c>
      <c r="C56" s="6"/>
      <c r="D56" s="2" t="s">
        <v>15</v>
      </c>
      <c r="E56" s="17">
        <v>3.73</v>
      </c>
      <c r="F56" s="18"/>
      <c r="G56" s="2" t="s">
        <v>15</v>
      </c>
      <c r="H56" s="17">
        <v>0.63</v>
      </c>
      <c r="I56" s="18"/>
      <c r="J56" s="6" t="s">
        <v>15</v>
      </c>
      <c r="K56" s="17">
        <v>2.37</v>
      </c>
      <c r="L56" s="18"/>
      <c r="M56" s="6" t="s">
        <v>15</v>
      </c>
      <c r="N56" s="17">
        <v>0.5</v>
      </c>
      <c r="O56" s="18"/>
      <c r="P56" s="2" t="s">
        <v>15</v>
      </c>
      <c r="Q56" s="17">
        <v>1.25</v>
      </c>
      <c r="R56" s="18"/>
    </row>
    <row r="57" hidden="1" outlineLevel="1">
      <c r="A57" s="2" t="s">
        <v>16</v>
      </c>
      <c r="B57" s="17">
        <v>0.7</v>
      </c>
      <c r="C57" s="6"/>
      <c r="D57" s="2" t="s">
        <v>16</v>
      </c>
      <c r="E57" s="17">
        <v>2.62</v>
      </c>
      <c r="F57" s="18"/>
      <c r="G57" s="2" t="s">
        <v>16</v>
      </c>
      <c r="H57" s="17">
        <v>1.95</v>
      </c>
      <c r="I57" s="18"/>
      <c r="J57" s="6" t="s">
        <v>16</v>
      </c>
      <c r="K57" s="17">
        <v>0.82</v>
      </c>
      <c r="L57" s="18"/>
      <c r="M57" s="6" t="s">
        <v>16</v>
      </c>
      <c r="N57" s="17">
        <v>2.55</v>
      </c>
      <c r="O57" s="18"/>
      <c r="P57" s="2" t="s">
        <v>16</v>
      </c>
      <c r="Q57" s="17">
        <v>0.95</v>
      </c>
      <c r="R57" s="18"/>
    </row>
    <row r="58" hidden="1" outlineLevel="1">
      <c r="A58" s="2" t="s">
        <v>17</v>
      </c>
      <c r="B58" s="17">
        <v>0.95</v>
      </c>
      <c r="C58" s="20">
        <f>(SUM(B50:B58)/9)/100</f>
        <v>0.01818888889</v>
      </c>
      <c r="D58" s="2" t="s">
        <v>17</v>
      </c>
      <c r="E58" s="17">
        <v>0.97</v>
      </c>
      <c r="F58" s="20">
        <f>(SUM(E50:E58)/9)/100</f>
        <v>0.03541111111</v>
      </c>
      <c r="G58" s="2" t="s">
        <v>17</v>
      </c>
      <c r="H58" s="17">
        <v>0.6</v>
      </c>
      <c r="I58" s="20">
        <f>(SUM(H50:H58)/9)/100</f>
        <v>0.01733333333</v>
      </c>
      <c r="J58" s="6" t="s">
        <v>17</v>
      </c>
      <c r="K58" s="17">
        <v>1.57</v>
      </c>
      <c r="L58" s="20">
        <f>(SUM(K50:K58)/9)/100</f>
        <v>0.01668888889</v>
      </c>
      <c r="M58" s="6" t="s">
        <v>17</v>
      </c>
      <c r="N58" s="17">
        <v>2.02</v>
      </c>
      <c r="O58" s="20">
        <f>(SUM(N50:N58)/9)/100</f>
        <v>0.01563333333</v>
      </c>
      <c r="P58" s="2" t="s">
        <v>17</v>
      </c>
      <c r="Q58" s="17">
        <v>1.85</v>
      </c>
      <c r="R58" s="20">
        <f>(SUM(Q50:Q58)/9)/100</f>
        <v>0.02624444444</v>
      </c>
    </row>
    <row r="59" hidden="1" outlineLevel="1">
      <c r="A59" s="3" t="s">
        <v>18</v>
      </c>
      <c r="B59" s="17">
        <v>1.92</v>
      </c>
      <c r="C59" s="6"/>
      <c r="D59" s="3" t="s">
        <v>18</v>
      </c>
      <c r="E59" s="17">
        <v>5.68</v>
      </c>
      <c r="F59" s="18"/>
      <c r="G59" s="3" t="s">
        <v>18</v>
      </c>
      <c r="H59" s="17">
        <v>3.45</v>
      </c>
      <c r="I59" s="18"/>
      <c r="J59" s="6" t="s">
        <v>18</v>
      </c>
      <c r="K59" s="17">
        <v>1.28</v>
      </c>
      <c r="L59" s="18"/>
      <c r="M59" s="6" t="s">
        <v>18</v>
      </c>
      <c r="N59" s="17">
        <v>3.65</v>
      </c>
      <c r="O59" s="18"/>
      <c r="P59" s="3" t="s">
        <v>18</v>
      </c>
      <c r="Q59" s="17">
        <v>0.9</v>
      </c>
      <c r="R59" s="18"/>
    </row>
    <row r="60" hidden="1" outlineLevel="1">
      <c r="A60" s="3" t="s">
        <v>19</v>
      </c>
      <c r="B60" s="17">
        <v>2.15</v>
      </c>
      <c r="C60" s="6"/>
      <c r="D60" s="3" t="s">
        <v>19</v>
      </c>
      <c r="E60" s="17">
        <v>3.77</v>
      </c>
      <c r="F60" s="18"/>
      <c r="G60" s="3" t="s">
        <v>19</v>
      </c>
      <c r="H60" s="17">
        <v>1.58</v>
      </c>
      <c r="I60" s="18"/>
      <c r="J60" s="6" t="s">
        <v>19</v>
      </c>
      <c r="K60" s="17">
        <v>3.6</v>
      </c>
      <c r="L60" s="18"/>
      <c r="M60" s="6" t="s">
        <v>19</v>
      </c>
      <c r="N60" s="17">
        <v>2.32</v>
      </c>
      <c r="O60" s="18"/>
      <c r="P60" s="3" t="s">
        <v>19</v>
      </c>
      <c r="Q60" s="17">
        <v>2.07</v>
      </c>
      <c r="R60" s="18"/>
    </row>
    <row r="61" hidden="1" outlineLevel="1">
      <c r="A61" s="3" t="s">
        <v>20</v>
      </c>
      <c r="B61" s="17">
        <v>2.0</v>
      </c>
      <c r="C61" s="6"/>
      <c r="D61" s="3" t="s">
        <v>20</v>
      </c>
      <c r="E61" s="17">
        <v>2.53</v>
      </c>
      <c r="F61" s="18"/>
      <c r="G61" s="3" t="s">
        <v>20</v>
      </c>
      <c r="H61" s="17">
        <v>2.33</v>
      </c>
      <c r="I61" s="18"/>
      <c r="J61" s="6" t="s">
        <v>20</v>
      </c>
      <c r="K61" s="17">
        <v>1.57</v>
      </c>
      <c r="L61" s="18"/>
      <c r="M61" s="6" t="s">
        <v>20</v>
      </c>
      <c r="N61" s="17">
        <v>1.33</v>
      </c>
      <c r="O61" s="18"/>
      <c r="P61" s="3" t="s">
        <v>20</v>
      </c>
      <c r="Q61" s="17">
        <v>7.22</v>
      </c>
      <c r="R61" s="18"/>
    </row>
    <row r="62" hidden="1" outlineLevel="1">
      <c r="A62" s="21">
        <v>44066.0</v>
      </c>
      <c r="B62" s="17">
        <v>2.0</v>
      </c>
      <c r="C62" s="20">
        <f>(SUM(B59:B62)/4)/100</f>
        <v>0.020175</v>
      </c>
      <c r="D62" s="21">
        <v>44066.0</v>
      </c>
      <c r="E62" s="17">
        <v>2.53</v>
      </c>
      <c r="F62" s="20">
        <f>(SUM(E59:E62)/4)/100</f>
        <v>0.036275</v>
      </c>
      <c r="G62" s="21">
        <v>44066.0</v>
      </c>
      <c r="H62" s="17">
        <v>2.33</v>
      </c>
      <c r="I62" s="20">
        <f>(SUM(H59:H62)/4)/100</f>
        <v>0.024225</v>
      </c>
      <c r="J62" s="22">
        <v>44066.0</v>
      </c>
      <c r="K62" s="17">
        <v>1.57</v>
      </c>
      <c r="L62" s="20">
        <f>(SUM(K59:K62)/4)/100</f>
        <v>0.02005</v>
      </c>
      <c r="M62" s="22">
        <v>44066.0</v>
      </c>
      <c r="N62" s="17">
        <v>1.33</v>
      </c>
      <c r="O62" s="20">
        <f>(SUM(N59:N62)/4)/100</f>
        <v>0.021575</v>
      </c>
      <c r="P62" s="21">
        <v>44066.0</v>
      </c>
      <c r="Q62" s="17">
        <v>7.22</v>
      </c>
      <c r="R62" s="20">
        <f>(SUM(Q59:Q62)/4)/100</f>
        <v>0.043525</v>
      </c>
    </row>
    <row r="63" hidden="1" outlineLevel="1">
      <c r="A63" s="4" t="s">
        <v>21</v>
      </c>
      <c r="B63" s="17">
        <v>1.92</v>
      </c>
      <c r="C63" s="6"/>
      <c r="D63" s="4" t="s">
        <v>21</v>
      </c>
      <c r="E63" s="17">
        <v>5.68</v>
      </c>
      <c r="F63" s="18"/>
      <c r="G63" s="4" t="s">
        <v>21</v>
      </c>
      <c r="H63" s="17">
        <v>3.45</v>
      </c>
      <c r="I63" s="18"/>
      <c r="J63" s="6" t="s">
        <v>21</v>
      </c>
      <c r="K63" s="17">
        <v>1.28</v>
      </c>
      <c r="L63" s="18"/>
      <c r="M63" s="6" t="s">
        <v>21</v>
      </c>
      <c r="N63" s="17">
        <v>3.65</v>
      </c>
      <c r="O63" s="18"/>
      <c r="P63" s="4" t="s">
        <v>21</v>
      </c>
      <c r="Q63" s="17">
        <v>0.9</v>
      </c>
      <c r="R63" s="18"/>
    </row>
    <row r="64" hidden="1" outlineLevel="1">
      <c r="A64" s="4" t="s">
        <v>22</v>
      </c>
      <c r="B64" s="17">
        <v>2.15</v>
      </c>
      <c r="C64" s="6"/>
      <c r="D64" s="4" t="s">
        <v>22</v>
      </c>
      <c r="E64" s="17">
        <v>3.77</v>
      </c>
      <c r="F64" s="18"/>
      <c r="G64" s="4" t="s">
        <v>22</v>
      </c>
      <c r="H64" s="17">
        <v>1.58</v>
      </c>
      <c r="I64" s="18"/>
      <c r="J64" s="6" t="s">
        <v>22</v>
      </c>
      <c r="K64" s="17">
        <v>3.6</v>
      </c>
      <c r="L64" s="18"/>
      <c r="M64" s="6" t="s">
        <v>22</v>
      </c>
      <c r="N64" s="17">
        <v>2.32</v>
      </c>
      <c r="O64" s="18"/>
      <c r="P64" s="4" t="s">
        <v>22</v>
      </c>
      <c r="Q64" s="17">
        <v>2.07</v>
      </c>
      <c r="R64" s="18"/>
    </row>
    <row r="65" hidden="1" outlineLevel="1">
      <c r="A65" s="4" t="s">
        <v>23</v>
      </c>
      <c r="B65" s="17">
        <v>1.45</v>
      </c>
      <c r="C65" s="20">
        <f>(SUM(B63:B65)/3)/100</f>
        <v>0.0184</v>
      </c>
      <c r="D65" s="4" t="s">
        <v>23</v>
      </c>
      <c r="E65" s="17">
        <v>1.87</v>
      </c>
      <c r="F65" s="20">
        <f>(SUM(E63:E65)/3)/100</f>
        <v>0.03773333333</v>
      </c>
      <c r="G65" s="4" t="s">
        <v>23</v>
      </c>
      <c r="H65" s="17">
        <v>1.07</v>
      </c>
      <c r="I65" s="20">
        <f>(SUM(H63:H65)/3)/100</f>
        <v>0.02033333333</v>
      </c>
      <c r="J65" s="6" t="s">
        <v>23</v>
      </c>
      <c r="K65" s="17">
        <v>1.27</v>
      </c>
      <c r="L65" s="20">
        <f>(SUM(K63:K65)/3)/100</f>
        <v>0.0205</v>
      </c>
      <c r="M65" s="6" t="s">
        <v>23</v>
      </c>
      <c r="N65" s="17">
        <v>0.88</v>
      </c>
      <c r="O65" s="20">
        <f>(SUM(N63:N65)/3)/100</f>
        <v>0.02283333333</v>
      </c>
      <c r="P65" s="4" t="s">
        <v>23</v>
      </c>
      <c r="Q65" s="17">
        <v>2.85</v>
      </c>
      <c r="R65" s="20">
        <f>(SUM(Q63:Q65)/3)/100</f>
        <v>0.0194</v>
      </c>
    </row>
    <row r="66" hidden="1" outlineLevel="1">
      <c r="A66" s="5" t="s">
        <v>24</v>
      </c>
      <c r="B66" s="17">
        <v>1.25</v>
      </c>
      <c r="C66" s="6"/>
      <c r="D66" s="5" t="s">
        <v>24</v>
      </c>
      <c r="E66" s="17">
        <v>5.6</v>
      </c>
      <c r="F66" s="18"/>
      <c r="G66" s="5" t="s">
        <v>24</v>
      </c>
      <c r="H66" s="17">
        <v>2.73</v>
      </c>
      <c r="I66" s="18"/>
      <c r="J66" s="6" t="s">
        <v>24</v>
      </c>
      <c r="K66" s="17">
        <v>1.12</v>
      </c>
      <c r="L66" s="18"/>
      <c r="M66" s="6" t="s">
        <v>24</v>
      </c>
      <c r="N66" s="17">
        <v>3.0</v>
      </c>
      <c r="O66" s="18"/>
      <c r="P66" s="5" t="s">
        <v>24</v>
      </c>
      <c r="Q66" s="17">
        <v>0.67</v>
      </c>
      <c r="R66" s="18"/>
    </row>
    <row r="67" hidden="1" outlineLevel="1">
      <c r="A67" s="5" t="s">
        <v>25</v>
      </c>
      <c r="B67" s="17">
        <v>2.0</v>
      </c>
      <c r="C67" s="20">
        <f>(SUM(B66:B67)/2)/100</f>
        <v>0.01625</v>
      </c>
      <c r="D67" s="5" t="s">
        <v>25</v>
      </c>
      <c r="E67" s="17">
        <v>2.53</v>
      </c>
      <c r="F67" s="20">
        <f>(SUM(E66:E67)/2)/100</f>
        <v>0.04065</v>
      </c>
      <c r="G67" s="5" t="s">
        <v>25</v>
      </c>
      <c r="H67" s="17">
        <v>2.33</v>
      </c>
      <c r="I67" s="20">
        <f>(SUM(H66:H67)/2)/100</f>
        <v>0.0253</v>
      </c>
      <c r="J67" s="6" t="s">
        <v>25</v>
      </c>
      <c r="K67" s="17">
        <v>1.57</v>
      </c>
      <c r="L67" s="20">
        <f>(SUM(K66:K67)/2)/100</f>
        <v>0.01345</v>
      </c>
      <c r="M67" s="6" t="s">
        <v>25</v>
      </c>
      <c r="N67" s="17">
        <v>1.33</v>
      </c>
      <c r="O67" s="20">
        <f>(SUM(N66:N67)/2)/100</f>
        <v>0.02165</v>
      </c>
      <c r="P67" s="5" t="s">
        <v>25</v>
      </c>
      <c r="Q67" s="17">
        <v>7.22</v>
      </c>
      <c r="R67" s="20">
        <f>(SUM(Q66:Q67)/2)/100</f>
        <v>0.03945</v>
      </c>
    </row>
    <row r="68">
      <c r="A68" s="26"/>
      <c r="B68" s="26"/>
      <c r="C68" s="26"/>
      <c r="D68" s="26"/>
      <c r="E68" s="26"/>
      <c r="F68" s="26"/>
    </row>
    <row r="69">
      <c r="A69" s="26"/>
      <c r="B69" s="26"/>
      <c r="C69" s="26"/>
      <c r="D69" s="26"/>
      <c r="E69" s="26"/>
      <c r="F69" s="26"/>
    </row>
    <row r="70" collapsed="1">
      <c r="A70" s="1" t="s">
        <v>28</v>
      </c>
      <c r="C70" s="2" t="str">
        <f t="array" ref="C70">INDEX(A71:P71, 1, MATCH(MIN(C81,F81,I81,L81,O81,R81), C81:R81, 0))</f>
        <v>GFS</v>
      </c>
      <c r="D70" s="3" t="str">
        <f t="array" ref="D70">INDEX(A71:P71, 1, (MATCH(MIN(C85,F85,I85,L85,O85,R85), C85:R85, 0)))</f>
        <v>ECMWF</v>
      </c>
      <c r="E70" s="4" t="str">
        <f t="array" ref="E70">INDEX(A71:P71, 1, MATCH(MIN(F88,I88,L88,O88,R88,C88),C88:R88,0))</f>
        <v>ECMWF</v>
      </c>
      <c r="F70" s="5" t="str">
        <f t="array" ref="F70">INDEX(A71:P71, 1, MATCH(MIN(F90,I90,L90,O90,R90,C90),C90:R90,0))</f>
        <v>ECMWF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hidden="1" outlineLevel="1">
      <c r="A71" s="7" t="s">
        <v>1</v>
      </c>
      <c r="B71" s="8" t="s">
        <v>2</v>
      </c>
      <c r="C71" s="9"/>
      <c r="D71" s="10" t="s">
        <v>3</v>
      </c>
      <c r="E71" s="11" t="s">
        <v>2</v>
      </c>
      <c r="F71" s="9"/>
      <c r="G71" s="27" t="s">
        <v>4</v>
      </c>
      <c r="H71" s="8" t="s">
        <v>2</v>
      </c>
      <c r="I71" s="9"/>
      <c r="J71" s="27" t="s">
        <v>5</v>
      </c>
      <c r="K71" s="8" t="s">
        <v>2</v>
      </c>
      <c r="L71" s="9"/>
      <c r="M71" s="27" t="s">
        <v>6</v>
      </c>
      <c r="N71" s="8" t="s">
        <v>2</v>
      </c>
      <c r="O71" s="9"/>
      <c r="P71" s="12" t="s">
        <v>7</v>
      </c>
      <c r="Q71" s="8" t="s">
        <v>2</v>
      </c>
    </row>
    <row r="72" hidden="1" outlineLevel="1">
      <c r="A72" s="13" t="s">
        <v>8</v>
      </c>
      <c r="C72" s="14"/>
      <c r="D72" s="6" t="s">
        <v>8</v>
      </c>
      <c r="F72" s="14"/>
      <c r="G72" s="13" t="s">
        <v>8</v>
      </c>
      <c r="I72" s="15"/>
      <c r="J72" s="13" t="s">
        <v>8</v>
      </c>
      <c r="L72" s="15"/>
      <c r="M72" s="13" t="s">
        <v>8</v>
      </c>
      <c r="O72" s="15"/>
      <c r="P72" s="13" t="s">
        <v>8</v>
      </c>
    </row>
    <row r="73" hidden="1" outlineLevel="1">
      <c r="A73" s="2" t="s">
        <v>9</v>
      </c>
      <c r="B73" s="17">
        <v>0.4</v>
      </c>
      <c r="C73" s="6"/>
      <c r="D73" s="2" t="s">
        <v>9</v>
      </c>
      <c r="E73" s="17">
        <v>13.76</v>
      </c>
      <c r="F73" s="18"/>
      <c r="G73" s="2" t="s">
        <v>9</v>
      </c>
      <c r="H73" s="17">
        <v>2.93</v>
      </c>
      <c r="I73" s="18"/>
      <c r="J73" s="6" t="s">
        <v>9</v>
      </c>
      <c r="K73" s="17">
        <v>2.82</v>
      </c>
      <c r="L73" s="18"/>
      <c r="M73" s="6" t="s">
        <v>9</v>
      </c>
      <c r="N73" s="17">
        <v>5.12</v>
      </c>
      <c r="O73" s="18"/>
      <c r="P73" s="2" t="s">
        <v>9</v>
      </c>
      <c r="Q73" s="17">
        <v>7.12</v>
      </c>
      <c r="R73" s="18"/>
    </row>
    <row r="74" hidden="1" outlineLevel="1">
      <c r="A74" s="2" t="s">
        <v>10</v>
      </c>
      <c r="B74" s="17">
        <v>14.0</v>
      </c>
      <c r="C74" s="6"/>
      <c r="D74" s="2" t="s">
        <v>10</v>
      </c>
      <c r="E74" s="17">
        <v>14.48</v>
      </c>
      <c r="F74" s="18"/>
      <c r="G74" s="2" t="s">
        <v>10</v>
      </c>
      <c r="H74" s="17">
        <v>1.58</v>
      </c>
      <c r="I74" s="18"/>
      <c r="J74" s="6" t="s">
        <v>10</v>
      </c>
      <c r="K74" s="17">
        <v>2.34</v>
      </c>
      <c r="L74" s="18"/>
      <c r="M74" s="6" t="s">
        <v>10</v>
      </c>
      <c r="N74" s="17">
        <v>4.88</v>
      </c>
      <c r="O74" s="18"/>
      <c r="P74" s="2" t="s">
        <v>10</v>
      </c>
      <c r="Q74" s="17">
        <v>4.25</v>
      </c>
      <c r="R74" s="18"/>
    </row>
    <row r="75" hidden="1" outlineLevel="1">
      <c r="A75" s="2" t="s">
        <v>11</v>
      </c>
      <c r="B75" s="17">
        <v>0.5</v>
      </c>
      <c r="C75" s="6"/>
      <c r="D75" s="2" t="s">
        <v>11</v>
      </c>
      <c r="E75" s="17">
        <v>3.58</v>
      </c>
      <c r="F75" s="18"/>
      <c r="G75" s="2" t="s">
        <v>11</v>
      </c>
      <c r="H75" s="17">
        <v>2.03</v>
      </c>
      <c r="I75" s="18"/>
      <c r="J75" s="6" t="s">
        <v>11</v>
      </c>
      <c r="K75" s="17">
        <v>1.46</v>
      </c>
      <c r="L75" s="18"/>
      <c r="M75" s="6" t="s">
        <v>11</v>
      </c>
      <c r="N75" s="17">
        <v>0.83</v>
      </c>
      <c r="O75" s="18"/>
      <c r="P75" s="2" t="s">
        <v>11</v>
      </c>
      <c r="Q75" s="17">
        <v>2.25</v>
      </c>
      <c r="R75" s="18"/>
    </row>
    <row r="76" hidden="1" outlineLevel="1">
      <c r="A76" s="2" t="s">
        <v>12</v>
      </c>
      <c r="B76" s="17">
        <v>5.6</v>
      </c>
      <c r="C76" s="6"/>
      <c r="D76" s="2" t="s">
        <v>12</v>
      </c>
      <c r="E76" s="17">
        <v>11.56</v>
      </c>
      <c r="F76" s="18"/>
      <c r="G76" s="2" t="s">
        <v>12</v>
      </c>
      <c r="H76" s="17">
        <v>1.97</v>
      </c>
      <c r="I76" s="18"/>
      <c r="J76" s="6" t="s">
        <v>12</v>
      </c>
      <c r="K76" s="17">
        <v>1.0</v>
      </c>
      <c r="L76" s="18"/>
      <c r="M76" s="6" t="s">
        <v>12</v>
      </c>
      <c r="N76" s="17">
        <v>8.2</v>
      </c>
      <c r="O76" s="18"/>
      <c r="P76" s="2" t="s">
        <v>12</v>
      </c>
      <c r="Q76" s="17">
        <v>2.37</v>
      </c>
      <c r="R76" s="18"/>
    </row>
    <row r="77" hidden="1" outlineLevel="1">
      <c r="A77" s="2" t="s">
        <v>13</v>
      </c>
      <c r="B77" s="17">
        <v>14.0</v>
      </c>
      <c r="C77" s="6"/>
      <c r="D77" s="2" t="s">
        <v>13</v>
      </c>
      <c r="E77" s="17">
        <v>14.48</v>
      </c>
      <c r="F77" s="18"/>
      <c r="G77" s="2" t="s">
        <v>13</v>
      </c>
      <c r="H77" s="17">
        <v>1.58</v>
      </c>
      <c r="I77" s="18"/>
      <c r="J77" s="6" t="s">
        <v>13</v>
      </c>
      <c r="K77" s="17">
        <v>2.34</v>
      </c>
      <c r="L77" s="18"/>
      <c r="M77" s="6" t="s">
        <v>13</v>
      </c>
      <c r="N77" s="17">
        <v>4.88</v>
      </c>
      <c r="O77" s="18"/>
      <c r="P77" s="2" t="s">
        <v>13</v>
      </c>
      <c r="Q77" s="17">
        <v>4.25</v>
      </c>
      <c r="R77" s="18"/>
    </row>
    <row r="78" hidden="1" outlineLevel="1">
      <c r="A78" s="2" t="s">
        <v>14</v>
      </c>
      <c r="B78" s="17">
        <v>6.0</v>
      </c>
      <c r="C78" s="6"/>
      <c r="D78" s="2" t="s">
        <v>14</v>
      </c>
      <c r="E78" s="17">
        <v>4.08</v>
      </c>
      <c r="F78" s="18"/>
      <c r="G78" s="2" t="s">
        <v>14</v>
      </c>
      <c r="H78" s="17">
        <v>1.0</v>
      </c>
      <c r="I78" s="18"/>
      <c r="J78" s="6" t="s">
        <v>14</v>
      </c>
      <c r="K78" s="17">
        <v>0.78</v>
      </c>
      <c r="L78" s="18"/>
      <c r="M78" s="6" t="s">
        <v>14</v>
      </c>
      <c r="N78" s="17">
        <v>0.93</v>
      </c>
      <c r="O78" s="18"/>
      <c r="P78" s="2" t="s">
        <v>14</v>
      </c>
      <c r="Q78" s="17">
        <v>1.53</v>
      </c>
      <c r="R78" s="18"/>
    </row>
    <row r="79" hidden="1" outlineLevel="1">
      <c r="A79" s="2" t="s">
        <v>15</v>
      </c>
      <c r="B79" s="17">
        <v>2.7</v>
      </c>
      <c r="C79" s="6"/>
      <c r="D79" s="2" t="s">
        <v>15</v>
      </c>
      <c r="E79" s="17">
        <v>4.48</v>
      </c>
      <c r="F79" s="18"/>
      <c r="G79" s="2" t="s">
        <v>15</v>
      </c>
      <c r="H79" s="17">
        <v>1.33</v>
      </c>
      <c r="I79" s="18"/>
      <c r="J79" s="6" t="s">
        <v>15</v>
      </c>
      <c r="K79" s="17">
        <v>0.94</v>
      </c>
      <c r="L79" s="18"/>
      <c r="M79" s="6" t="s">
        <v>15</v>
      </c>
      <c r="N79" s="17">
        <v>0.6</v>
      </c>
      <c r="O79" s="18"/>
      <c r="P79" s="2" t="s">
        <v>15</v>
      </c>
      <c r="Q79" s="17">
        <v>2.02</v>
      </c>
      <c r="R79" s="18"/>
    </row>
    <row r="80" hidden="1" outlineLevel="1">
      <c r="A80" s="2" t="s">
        <v>16</v>
      </c>
      <c r="B80" s="17">
        <v>1.9</v>
      </c>
      <c r="C80" s="6"/>
      <c r="D80" s="2" t="s">
        <v>16</v>
      </c>
      <c r="E80" s="17">
        <v>17.62</v>
      </c>
      <c r="F80" s="18"/>
      <c r="G80" s="2" t="s">
        <v>16</v>
      </c>
      <c r="H80" s="17">
        <v>2.52</v>
      </c>
      <c r="I80" s="18"/>
      <c r="J80" s="6" t="s">
        <v>16</v>
      </c>
      <c r="K80" s="17">
        <v>3.16</v>
      </c>
      <c r="L80" s="18"/>
      <c r="M80" s="6" t="s">
        <v>16</v>
      </c>
      <c r="N80" s="17">
        <v>4.03</v>
      </c>
      <c r="O80" s="18"/>
      <c r="P80" s="2" t="s">
        <v>16</v>
      </c>
      <c r="Q80" s="17">
        <v>5.55</v>
      </c>
      <c r="R80" s="18"/>
    </row>
    <row r="81" hidden="1" outlineLevel="1">
      <c r="A81" s="2" t="s">
        <v>17</v>
      </c>
      <c r="B81" s="17">
        <v>3.0</v>
      </c>
      <c r="C81" s="20">
        <f>(SUM(B73:B81)/9)/100</f>
        <v>0.05344444444</v>
      </c>
      <c r="D81" s="2" t="s">
        <v>17</v>
      </c>
      <c r="E81" s="17">
        <v>9.0</v>
      </c>
      <c r="F81" s="20">
        <f>(SUM(E73:E81)/9)/100</f>
        <v>0.1033777778</v>
      </c>
      <c r="G81" s="2" t="s">
        <v>17</v>
      </c>
      <c r="H81" s="17">
        <v>3.6</v>
      </c>
      <c r="I81" s="20">
        <f>(SUM(H73:H81)/9)/100</f>
        <v>0.0206</v>
      </c>
      <c r="J81" s="6" t="s">
        <v>17</v>
      </c>
      <c r="K81" s="17">
        <v>1.02</v>
      </c>
      <c r="L81" s="20">
        <f>(SUM(K73:K81)/9)/100</f>
        <v>0.01762222222</v>
      </c>
      <c r="M81" s="6" t="s">
        <v>17</v>
      </c>
      <c r="N81" s="17">
        <v>7.32</v>
      </c>
      <c r="O81" s="20">
        <f>(SUM(N73:N81)/9)/100</f>
        <v>0.04087777778</v>
      </c>
      <c r="P81" s="2" t="s">
        <v>17</v>
      </c>
      <c r="Q81" s="17">
        <v>1.48</v>
      </c>
      <c r="R81" s="20">
        <f>(SUM(Q73:Q81)/9)/100</f>
        <v>0.03424444444</v>
      </c>
    </row>
    <row r="82" hidden="1" outlineLevel="1">
      <c r="A82" s="3" t="s">
        <v>18</v>
      </c>
      <c r="B82" s="17">
        <v>0.4</v>
      </c>
      <c r="C82" s="6"/>
      <c r="D82" s="3" t="s">
        <v>18</v>
      </c>
      <c r="E82" s="17">
        <v>13.76</v>
      </c>
      <c r="F82" s="18"/>
      <c r="G82" s="3" t="s">
        <v>18</v>
      </c>
      <c r="H82" s="17">
        <v>2.93</v>
      </c>
      <c r="I82" s="18"/>
      <c r="J82" s="6" t="s">
        <v>18</v>
      </c>
      <c r="K82" s="17">
        <v>2.82</v>
      </c>
      <c r="L82" s="18"/>
      <c r="M82" s="6" t="s">
        <v>18</v>
      </c>
      <c r="N82" s="17">
        <v>5.12</v>
      </c>
      <c r="O82" s="18"/>
      <c r="P82" s="3" t="s">
        <v>18</v>
      </c>
      <c r="Q82" s="17">
        <v>7.12</v>
      </c>
      <c r="R82" s="18"/>
    </row>
    <row r="83" hidden="1" outlineLevel="1">
      <c r="A83" s="3" t="s">
        <v>19</v>
      </c>
      <c r="B83" s="17">
        <v>8.7</v>
      </c>
      <c r="C83" s="6"/>
      <c r="D83" s="3" t="s">
        <v>19</v>
      </c>
      <c r="E83" s="17">
        <v>14.08</v>
      </c>
      <c r="F83" s="18"/>
      <c r="G83" s="3" t="s">
        <v>19</v>
      </c>
      <c r="H83" s="17">
        <v>1.55</v>
      </c>
      <c r="I83" s="18"/>
      <c r="J83" s="6" t="s">
        <v>19</v>
      </c>
      <c r="K83" s="17">
        <v>3.42</v>
      </c>
      <c r="L83" s="18"/>
      <c r="M83" s="6" t="s">
        <v>19</v>
      </c>
      <c r="N83" s="17">
        <v>8.63</v>
      </c>
      <c r="O83" s="18"/>
      <c r="P83" s="3" t="s">
        <v>19</v>
      </c>
      <c r="Q83" s="17">
        <v>5.2</v>
      </c>
      <c r="R83" s="18"/>
    </row>
    <row r="84" hidden="1" outlineLevel="1">
      <c r="A84" s="3" t="s">
        <v>20</v>
      </c>
      <c r="B84" s="17">
        <v>14.0</v>
      </c>
      <c r="C84" s="6"/>
      <c r="D84" s="3" t="s">
        <v>20</v>
      </c>
      <c r="E84" s="17">
        <v>14.48</v>
      </c>
      <c r="F84" s="18"/>
      <c r="G84" s="3" t="s">
        <v>20</v>
      </c>
      <c r="H84" s="17">
        <v>1.58</v>
      </c>
      <c r="I84" s="18"/>
      <c r="J84" s="6" t="s">
        <v>20</v>
      </c>
      <c r="K84" s="17">
        <v>2.34</v>
      </c>
      <c r="L84" s="18"/>
      <c r="M84" s="6" t="s">
        <v>20</v>
      </c>
      <c r="N84" s="17">
        <v>4.88</v>
      </c>
      <c r="O84" s="18"/>
      <c r="P84" s="3" t="s">
        <v>20</v>
      </c>
      <c r="Q84" s="17">
        <v>4.25</v>
      </c>
      <c r="R84" s="18"/>
    </row>
    <row r="85" hidden="1" outlineLevel="1">
      <c r="A85" s="21">
        <v>44066.0</v>
      </c>
      <c r="B85" s="17">
        <v>14.0</v>
      </c>
      <c r="C85" s="20">
        <f>(SUM(B82:B85)/4)/100</f>
        <v>0.09275</v>
      </c>
      <c r="D85" s="21">
        <v>44066.0</v>
      </c>
      <c r="E85" s="17">
        <v>14.48</v>
      </c>
      <c r="F85" s="20">
        <f>(SUM(E82:E85)/4)/100</f>
        <v>0.142</v>
      </c>
      <c r="G85" s="21">
        <v>44066.0</v>
      </c>
      <c r="H85" s="17">
        <v>1.58</v>
      </c>
      <c r="I85" s="20">
        <f>(SUM(H82:H85)/4)/100</f>
        <v>0.0191</v>
      </c>
      <c r="J85" s="22">
        <v>44066.0</v>
      </c>
      <c r="K85" s="17">
        <v>2.34</v>
      </c>
      <c r="L85" s="20">
        <f>(SUM(K82:K85)/4)/100</f>
        <v>0.0273</v>
      </c>
      <c r="M85" s="22">
        <v>44066.0</v>
      </c>
      <c r="N85" s="17">
        <v>4.88</v>
      </c>
      <c r="O85" s="20">
        <f>(SUM(N82:N85)/4)/100</f>
        <v>0.058775</v>
      </c>
      <c r="P85" s="21">
        <v>44066.0</v>
      </c>
      <c r="Q85" s="17">
        <v>4.25</v>
      </c>
      <c r="R85" s="20">
        <f>(SUM(Q82:Q85)/4)/100</f>
        <v>0.05205</v>
      </c>
    </row>
    <row r="86" hidden="1" outlineLevel="1">
      <c r="A86" s="4" t="s">
        <v>21</v>
      </c>
      <c r="B86" s="17">
        <v>0.4</v>
      </c>
      <c r="C86" s="6"/>
      <c r="D86" s="4" t="s">
        <v>21</v>
      </c>
      <c r="E86" s="17">
        <v>13.76</v>
      </c>
      <c r="F86" s="18"/>
      <c r="G86" s="4" t="s">
        <v>21</v>
      </c>
      <c r="H86" s="17">
        <v>2.93</v>
      </c>
      <c r="I86" s="18"/>
      <c r="J86" s="6" t="s">
        <v>21</v>
      </c>
      <c r="K86" s="17">
        <v>2.82</v>
      </c>
      <c r="L86" s="18"/>
      <c r="M86" s="6" t="s">
        <v>21</v>
      </c>
      <c r="N86" s="17">
        <v>5.12</v>
      </c>
      <c r="O86" s="18"/>
      <c r="P86" s="4" t="s">
        <v>21</v>
      </c>
      <c r="Q86" s="17">
        <v>7.12</v>
      </c>
      <c r="R86" s="18"/>
    </row>
    <row r="87" hidden="1" outlineLevel="1">
      <c r="A87" s="4" t="s">
        <v>22</v>
      </c>
      <c r="B87" s="17">
        <v>8.7</v>
      </c>
      <c r="C87" s="6"/>
      <c r="D87" s="4" t="s">
        <v>22</v>
      </c>
      <c r="E87" s="17">
        <v>14.08</v>
      </c>
      <c r="F87" s="18"/>
      <c r="G87" s="4" t="s">
        <v>22</v>
      </c>
      <c r="H87" s="17">
        <v>1.55</v>
      </c>
      <c r="I87" s="18"/>
      <c r="J87" s="6" t="s">
        <v>22</v>
      </c>
      <c r="K87" s="17">
        <v>3.42</v>
      </c>
      <c r="L87" s="18"/>
      <c r="M87" s="6" t="s">
        <v>22</v>
      </c>
      <c r="N87" s="17">
        <v>8.63</v>
      </c>
      <c r="O87" s="18"/>
      <c r="P87" s="4" t="s">
        <v>22</v>
      </c>
      <c r="Q87" s="17">
        <v>5.2</v>
      </c>
      <c r="R87" s="18"/>
    </row>
    <row r="88" hidden="1" outlineLevel="1">
      <c r="A88" s="4" t="s">
        <v>23</v>
      </c>
      <c r="B88" s="17">
        <v>1.3</v>
      </c>
      <c r="C88" s="20">
        <f>(SUM(B86:B88)/3)/100</f>
        <v>0.03466666667</v>
      </c>
      <c r="D88" s="4" t="s">
        <v>23</v>
      </c>
      <c r="E88" s="17">
        <v>2.84</v>
      </c>
      <c r="F88" s="20">
        <f>(SUM(E86:E88)/3)/100</f>
        <v>0.1022666667</v>
      </c>
      <c r="G88" s="4" t="s">
        <v>23</v>
      </c>
      <c r="H88" s="17">
        <v>1.35</v>
      </c>
      <c r="I88" s="20">
        <f>(SUM(H86:H88)/3)/100</f>
        <v>0.01943333333</v>
      </c>
      <c r="J88" s="6" t="s">
        <v>23</v>
      </c>
      <c r="K88" s="17">
        <v>1.14</v>
      </c>
      <c r="L88" s="20">
        <f>(SUM(K86:K88)/3)/100</f>
        <v>0.0246</v>
      </c>
      <c r="M88" s="6" t="s">
        <v>23</v>
      </c>
      <c r="N88" s="17">
        <v>2.82</v>
      </c>
      <c r="O88" s="20">
        <f>(SUM(N86:N88)/3)/100</f>
        <v>0.05523333333</v>
      </c>
      <c r="P88" s="4" t="s">
        <v>23</v>
      </c>
      <c r="Q88" s="17">
        <v>2.78</v>
      </c>
      <c r="R88" s="20">
        <f>(SUM(Q86:Q88)/3)/100</f>
        <v>0.05033333333</v>
      </c>
    </row>
    <row r="89" hidden="1" outlineLevel="1">
      <c r="A89" s="5" t="s">
        <v>24</v>
      </c>
      <c r="B89" s="17">
        <v>3.7</v>
      </c>
      <c r="C89" s="6"/>
      <c r="D89" s="5" t="s">
        <v>24</v>
      </c>
      <c r="E89" s="17">
        <v>14.62</v>
      </c>
      <c r="F89" s="18"/>
      <c r="G89" s="5" t="s">
        <v>24</v>
      </c>
      <c r="H89" s="17">
        <v>2.5</v>
      </c>
      <c r="I89" s="18"/>
      <c r="J89" s="6" t="s">
        <v>24</v>
      </c>
      <c r="K89" s="17">
        <v>2.95</v>
      </c>
      <c r="L89" s="18"/>
      <c r="M89" s="6" t="s">
        <v>24</v>
      </c>
      <c r="N89" s="17">
        <v>3.37</v>
      </c>
      <c r="O89" s="18"/>
      <c r="P89" s="5" t="s">
        <v>24</v>
      </c>
      <c r="Q89" s="17">
        <v>6.15</v>
      </c>
      <c r="R89" s="18"/>
    </row>
    <row r="90" hidden="1" outlineLevel="1">
      <c r="A90" s="5" t="s">
        <v>25</v>
      </c>
      <c r="B90" s="17">
        <v>14.0</v>
      </c>
      <c r="C90" s="20">
        <f>(SUM(B89:B90)/2)/100</f>
        <v>0.0885</v>
      </c>
      <c r="D90" s="5" t="s">
        <v>25</v>
      </c>
      <c r="E90" s="17">
        <v>14.48</v>
      </c>
      <c r="F90" s="20">
        <f>(SUM(E89:E90)/2)/100</f>
        <v>0.1455</v>
      </c>
      <c r="G90" s="5" t="s">
        <v>25</v>
      </c>
      <c r="H90" s="17">
        <v>1.58</v>
      </c>
      <c r="I90" s="20">
        <f>(SUM(H89:H90)/2)/100</f>
        <v>0.0204</v>
      </c>
      <c r="J90" s="6" t="s">
        <v>25</v>
      </c>
      <c r="K90" s="17">
        <v>2.34</v>
      </c>
      <c r="L90" s="20">
        <f>(SUM(K89:K90)/2)/100</f>
        <v>0.02645</v>
      </c>
      <c r="M90" s="6" t="s">
        <v>25</v>
      </c>
      <c r="N90" s="17">
        <v>4.88</v>
      </c>
      <c r="O90" s="20">
        <f>(SUM(N89:N90)/2)/100</f>
        <v>0.04125</v>
      </c>
      <c r="P90" s="5" t="s">
        <v>25</v>
      </c>
      <c r="Q90" s="17">
        <v>4.25</v>
      </c>
      <c r="R90" s="20">
        <f>(SUM(Q89:Q90)/2)/100</f>
        <v>0.052</v>
      </c>
    </row>
    <row r="91">
      <c r="A91" s="26"/>
      <c r="B91" s="26"/>
      <c r="C91" s="26"/>
      <c r="D91" s="26"/>
      <c r="E91" s="26"/>
      <c r="F91" s="26"/>
    </row>
    <row r="92">
      <c r="A92" s="26"/>
      <c r="B92" s="26"/>
      <c r="C92" s="26"/>
      <c r="D92" s="26"/>
      <c r="E92" s="26"/>
      <c r="F92" s="26"/>
    </row>
    <row r="93" collapsed="1">
      <c r="A93" s="1" t="s">
        <v>29</v>
      </c>
      <c r="C93" s="2" t="str">
        <f t="array" ref="C93">INDEX(A94:P94, 1, MATCH(MIN(C104,F104,I104,L104,O104,R104), C104:R104, 0))</f>
        <v>GFS</v>
      </c>
      <c r="D93" s="3" t="str">
        <f t="array" ref="D93">INDEX(A94:P94, 1, (MATCH(MIN(C108,F108,I108,L108,O108,R108), C108:R108, 0)))</f>
        <v>GFS</v>
      </c>
      <c r="E93" s="4" t="str">
        <f t="array" ref="E93">INDEX(A94:P94, 1, MATCH(MIN(F111,I111,L111,O111,R111,C111),C111:R111,0))</f>
        <v>GFS</v>
      </c>
      <c r="F93" s="5" t="str">
        <f t="array" ref="F93">INDEX(A94:P94, 1, MATCH(MIN(F113,I113,L113,O113,R113,C113),C113:R113,0))</f>
        <v>GFS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hidden="1" outlineLevel="1">
      <c r="A94" s="7" t="s">
        <v>1</v>
      </c>
      <c r="B94" s="8" t="s">
        <v>2</v>
      </c>
      <c r="C94" s="9"/>
      <c r="D94" s="10" t="s">
        <v>3</v>
      </c>
      <c r="E94" s="11" t="s">
        <v>2</v>
      </c>
      <c r="F94" s="9"/>
      <c r="G94" s="12" t="s">
        <v>4</v>
      </c>
      <c r="H94" s="8" t="s">
        <v>2</v>
      </c>
      <c r="I94" s="9"/>
      <c r="J94" s="12" t="s">
        <v>5</v>
      </c>
      <c r="K94" s="8" t="s">
        <v>2</v>
      </c>
      <c r="L94" s="9"/>
      <c r="M94" s="12" t="s">
        <v>6</v>
      </c>
      <c r="N94" s="8" t="s">
        <v>2</v>
      </c>
      <c r="O94" s="9"/>
      <c r="P94" s="12" t="s">
        <v>7</v>
      </c>
      <c r="Q94" s="8" t="s">
        <v>2</v>
      </c>
    </row>
    <row r="95" hidden="1" outlineLevel="1">
      <c r="A95" s="13" t="s">
        <v>8</v>
      </c>
      <c r="C95" s="14"/>
      <c r="D95" s="6" t="s">
        <v>8</v>
      </c>
      <c r="F95" s="14"/>
      <c r="G95" s="13" t="s">
        <v>8</v>
      </c>
      <c r="I95" s="15"/>
      <c r="J95" s="13" t="s">
        <v>8</v>
      </c>
      <c r="L95" s="15"/>
      <c r="M95" s="13" t="s">
        <v>8</v>
      </c>
      <c r="O95" s="15"/>
      <c r="P95" s="13" t="s">
        <v>8</v>
      </c>
    </row>
    <row r="96" hidden="1" outlineLevel="1">
      <c r="A96" s="2" t="s">
        <v>9</v>
      </c>
      <c r="B96" s="17">
        <v>7.8</v>
      </c>
      <c r="C96" s="18"/>
      <c r="D96" s="2" t="s">
        <v>9</v>
      </c>
      <c r="E96" s="17">
        <v>5.28</v>
      </c>
      <c r="F96" s="18"/>
      <c r="G96" s="2" t="s">
        <v>9</v>
      </c>
      <c r="H96" s="17">
        <v>5.97</v>
      </c>
      <c r="I96" s="18"/>
      <c r="J96" s="6" t="s">
        <v>9</v>
      </c>
      <c r="K96" s="17">
        <v>3.22</v>
      </c>
      <c r="L96" s="18"/>
      <c r="M96" s="6" t="s">
        <v>9</v>
      </c>
      <c r="N96" s="17">
        <v>5.52</v>
      </c>
      <c r="O96" s="18"/>
      <c r="P96" s="2" t="s">
        <v>9</v>
      </c>
      <c r="Q96" s="17">
        <v>4.04</v>
      </c>
      <c r="R96" s="18"/>
    </row>
    <row r="97" hidden="1" outlineLevel="1">
      <c r="A97" s="2" t="s">
        <v>10</v>
      </c>
      <c r="B97" s="17">
        <v>9.3</v>
      </c>
      <c r="C97" s="18"/>
      <c r="D97" s="2" t="s">
        <v>10</v>
      </c>
      <c r="E97" s="17">
        <v>5.74</v>
      </c>
      <c r="F97" s="18"/>
      <c r="G97" s="2" t="s">
        <v>10</v>
      </c>
      <c r="H97" s="17">
        <v>3.0</v>
      </c>
      <c r="I97" s="18"/>
      <c r="J97" s="6" t="s">
        <v>10</v>
      </c>
      <c r="K97" s="17">
        <v>2.9</v>
      </c>
      <c r="L97" s="18"/>
      <c r="M97" s="6" t="s">
        <v>10</v>
      </c>
      <c r="N97" s="17">
        <v>7.15</v>
      </c>
      <c r="O97" s="18"/>
      <c r="P97" s="2" t="s">
        <v>10</v>
      </c>
      <c r="Q97" s="17">
        <v>4.86</v>
      </c>
      <c r="R97" s="18"/>
    </row>
    <row r="98" hidden="1" outlineLevel="1">
      <c r="A98" s="2" t="s">
        <v>11</v>
      </c>
      <c r="B98" s="17">
        <v>0.6</v>
      </c>
      <c r="C98" s="18"/>
      <c r="D98" s="2" t="s">
        <v>11</v>
      </c>
      <c r="E98" s="17">
        <v>3.9</v>
      </c>
      <c r="F98" s="18"/>
      <c r="G98" s="2" t="s">
        <v>11</v>
      </c>
      <c r="H98" s="17">
        <v>0.53</v>
      </c>
      <c r="I98" s="18"/>
      <c r="J98" s="6" t="s">
        <v>11</v>
      </c>
      <c r="K98" s="17">
        <v>1.28</v>
      </c>
      <c r="L98" s="18"/>
      <c r="M98" s="6" t="s">
        <v>11</v>
      </c>
      <c r="N98" s="17">
        <v>0.67</v>
      </c>
      <c r="O98" s="18"/>
      <c r="P98" s="2" t="s">
        <v>11</v>
      </c>
      <c r="Q98" s="17">
        <v>1.3</v>
      </c>
      <c r="R98" s="18"/>
    </row>
    <row r="99" hidden="1" outlineLevel="1">
      <c r="A99" s="2" t="s">
        <v>12</v>
      </c>
      <c r="B99" s="17">
        <v>0.3</v>
      </c>
      <c r="C99" s="18"/>
      <c r="D99" s="2" t="s">
        <v>12</v>
      </c>
      <c r="E99" s="17">
        <v>1.38</v>
      </c>
      <c r="F99" s="18"/>
      <c r="G99" s="2" t="s">
        <v>12</v>
      </c>
      <c r="H99" s="17">
        <v>3.92</v>
      </c>
      <c r="I99" s="18"/>
      <c r="J99" s="6" t="s">
        <v>12</v>
      </c>
      <c r="K99" s="17">
        <v>1.18</v>
      </c>
      <c r="L99" s="18"/>
      <c r="M99" s="6" t="s">
        <v>12</v>
      </c>
      <c r="N99" s="17">
        <v>4.47</v>
      </c>
      <c r="O99" s="18"/>
      <c r="P99" s="2" t="s">
        <v>12</v>
      </c>
      <c r="Q99" s="17">
        <v>0.92</v>
      </c>
      <c r="R99" s="18"/>
    </row>
    <row r="100" hidden="1" outlineLevel="1">
      <c r="A100" s="2" t="s">
        <v>13</v>
      </c>
      <c r="B100" s="17">
        <v>9.3</v>
      </c>
      <c r="C100" s="18"/>
      <c r="D100" s="2" t="s">
        <v>13</v>
      </c>
      <c r="E100" s="17">
        <v>5.74</v>
      </c>
      <c r="F100" s="18"/>
      <c r="G100" s="2" t="s">
        <v>13</v>
      </c>
      <c r="H100" s="17">
        <v>3.0</v>
      </c>
      <c r="I100" s="18"/>
      <c r="J100" s="6" t="s">
        <v>13</v>
      </c>
      <c r="K100" s="17">
        <v>2.9</v>
      </c>
      <c r="L100" s="18"/>
      <c r="M100" s="6" t="s">
        <v>13</v>
      </c>
      <c r="N100" s="17">
        <v>7.15</v>
      </c>
      <c r="O100" s="18"/>
      <c r="P100" s="2" t="s">
        <v>13</v>
      </c>
      <c r="Q100" s="17">
        <v>4.86</v>
      </c>
      <c r="R100" s="18"/>
    </row>
    <row r="101" hidden="1" outlineLevel="1">
      <c r="A101" s="2" t="s">
        <v>14</v>
      </c>
      <c r="B101" s="17">
        <v>2.2</v>
      </c>
      <c r="C101" s="18"/>
      <c r="D101" s="2" t="s">
        <v>14</v>
      </c>
      <c r="E101" s="17">
        <v>1.44</v>
      </c>
      <c r="F101" s="18"/>
      <c r="G101" s="2" t="s">
        <v>14</v>
      </c>
      <c r="H101" s="17">
        <v>0.55</v>
      </c>
      <c r="I101" s="18"/>
      <c r="J101" s="6" t="s">
        <v>14</v>
      </c>
      <c r="K101" s="17">
        <v>1.32</v>
      </c>
      <c r="L101" s="18"/>
      <c r="M101" s="6" t="s">
        <v>14</v>
      </c>
      <c r="N101" s="17">
        <v>0.68</v>
      </c>
      <c r="O101" s="18"/>
      <c r="P101" s="2" t="s">
        <v>14</v>
      </c>
      <c r="Q101" s="17">
        <v>2.14</v>
      </c>
      <c r="R101" s="18"/>
    </row>
    <row r="102" hidden="1" outlineLevel="1">
      <c r="A102" s="2" t="s">
        <v>15</v>
      </c>
      <c r="B102" s="17">
        <v>0.8</v>
      </c>
      <c r="C102" s="18"/>
      <c r="D102" s="2" t="s">
        <v>15</v>
      </c>
      <c r="E102" s="17">
        <v>3.24</v>
      </c>
      <c r="F102" s="18"/>
      <c r="G102" s="2" t="s">
        <v>15</v>
      </c>
      <c r="H102" s="17">
        <v>0.67</v>
      </c>
      <c r="I102" s="18"/>
      <c r="J102" s="6" t="s">
        <v>15</v>
      </c>
      <c r="K102" s="17">
        <v>1.8</v>
      </c>
      <c r="L102" s="18"/>
      <c r="M102" s="6" t="s">
        <v>15</v>
      </c>
      <c r="N102" s="17">
        <v>0.62</v>
      </c>
      <c r="O102" s="18"/>
      <c r="P102" s="2" t="s">
        <v>15</v>
      </c>
      <c r="Q102" s="17">
        <v>2.46</v>
      </c>
      <c r="R102" s="18"/>
    </row>
    <row r="103" hidden="1" outlineLevel="1">
      <c r="A103" s="2" t="s">
        <v>16</v>
      </c>
      <c r="B103" s="17">
        <v>1.7</v>
      </c>
      <c r="C103" s="18"/>
      <c r="D103" s="2" t="s">
        <v>16</v>
      </c>
      <c r="E103" s="17">
        <v>4.44</v>
      </c>
      <c r="F103" s="18"/>
      <c r="G103" s="2" t="s">
        <v>16</v>
      </c>
      <c r="H103" s="17">
        <v>4.57</v>
      </c>
      <c r="I103" s="18"/>
      <c r="J103" s="6" t="s">
        <v>16</v>
      </c>
      <c r="K103" s="17">
        <v>3.0</v>
      </c>
      <c r="L103" s="18"/>
      <c r="M103" s="6" t="s">
        <v>16</v>
      </c>
      <c r="N103" s="17">
        <v>4.58</v>
      </c>
      <c r="O103" s="18"/>
      <c r="P103" s="2" t="s">
        <v>16</v>
      </c>
      <c r="Q103" s="17">
        <v>3.48</v>
      </c>
      <c r="R103" s="18"/>
    </row>
    <row r="104" hidden="1" outlineLevel="1">
      <c r="A104" s="2" t="s">
        <v>17</v>
      </c>
      <c r="B104" s="17">
        <v>0.5</v>
      </c>
      <c r="C104" s="20">
        <f>(SUM(B96:B104)/9)/100</f>
        <v>0.03611111111</v>
      </c>
      <c r="D104" s="2" t="s">
        <v>17</v>
      </c>
      <c r="E104" s="17">
        <v>4.5</v>
      </c>
      <c r="F104" s="20">
        <f>(SUM(E96:E104)/9)/100</f>
        <v>0.03962222222</v>
      </c>
      <c r="G104" s="2" t="s">
        <v>17</v>
      </c>
      <c r="H104" s="17">
        <v>4.9</v>
      </c>
      <c r="I104" s="20">
        <f>(SUM(H96:H104)/9)/100</f>
        <v>0.03012222222</v>
      </c>
      <c r="J104" s="6" t="s">
        <v>17</v>
      </c>
      <c r="K104" s="17">
        <v>2.0</v>
      </c>
      <c r="L104" s="20">
        <f>(SUM(K96:K104)/9)/100</f>
        <v>0.02177777778</v>
      </c>
      <c r="M104" s="6" t="s">
        <v>17</v>
      </c>
      <c r="N104" s="17">
        <v>4.72</v>
      </c>
      <c r="O104" s="20">
        <f>(SUM(N96:N104)/9)/100</f>
        <v>0.03951111111</v>
      </c>
      <c r="P104" s="2" t="s">
        <v>17</v>
      </c>
      <c r="Q104" s="17">
        <v>3.24</v>
      </c>
      <c r="R104" s="20">
        <f>(SUM(Q96:Q104)/9)/100</f>
        <v>0.03033333333</v>
      </c>
    </row>
    <row r="105" hidden="1" outlineLevel="1">
      <c r="A105" s="3" t="s">
        <v>18</v>
      </c>
      <c r="B105" s="17">
        <v>7.8</v>
      </c>
      <c r="C105" s="18"/>
      <c r="D105" s="3" t="s">
        <v>18</v>
      </c>
      <c r="E105" s="17">
        <v>5.28</v>
      </c>
      <c r="F105" s="18"/>
      <c r="G105" s="3" t="s">
        <v>18</v>
      </c>
      <c r="H105" s="17">
        <v>5.97</v>
      </c>
      <c r="I105" s="18"/>
      <c r="J105" s="6" t="s">
        <v>18</v>
      </c>
      <c r="K105" s="17">
        <v>3.22</v>
      </c>
      <c r="L105" s="18"/>
      <c r="M105" s="6" t="s">
        <v>18</v>
      </c>
      <c r="N105" s="17">
        <v>5.52</v>
      </c>
      <c r="O105" s="18"/>
      <c r="P105" s="3" t="s">
        <v>18</v>
      </c>
      <c r="Q105" s="17">
        <v>4.04</v>
      </c>
      <c r="R105" s="18"/>
    </row>
    <row r="106" hidden="1" outlineLevel="1">
      <c r="A106" s="3" t="s">
        <v>19</v>
      </c>
      <c r="B106" s="17">
        <v>5.4</v>
      </c>
      <c r="C106" s="18"/>
      <c r="D106" s="3" t="s">
        <v>19</v>
      </c>
      <c r="E106" s="17">
        <v>2.92</v>
      </c>
      <c r="F106" s="18"/>
      <c r="G106" s="3" t="s">
        <v>19</v>
      </c>
      <c r="H106" s="17">
        <v>3.07</v>
      </c>
      <c r="I106" s="18"/>
      <c r="J106" s="6" t="s">
        <v>19</v>
      </c>
      <c r="K106" s="17">
        <v>3.1</v>
      </c>
      <c r="L106" s="18"/>
      <c r="M106" s="6" t="s">
        <v>19</v>
      </c>
      <c r="N106" s="17">
        <v>5.52</v>
      </c>
      <c r="O106" s="18"/>
      <c r="P106" s="3" t="s">
        <v>19</v>
      </c>
      <c r="Q106" s="17">
        <v>4.12</v>
      </c>
      <c r="R106" s="18"/>
    </row>
    <row r="107" hidden="1" outlineLevel="1">
      <c r="A107" s="3" t="s">
        <v>20</v>
      </c>
      <c r="B107" s="17">
        <v>9.3</v>
      </c>
      <c r="C107" s="18"/>
      <c r="D107" s="3" t="s">
        <v>20</v>
      </c>
      <c r="E107" s="17">
        <v>5.74</v>
      </c>
      <c r="F107" s="18"/>
      <c r="G107" s="3" t="s">
        <v>20</v>
      </c>
      <c r="H107" s="17">
        <v>3.0</v>
      </c>
      <c r="I107" s="18"/>
      <c r="J107" s="6" t="s">
        <v>20</v>
      </c>
      <c r="K107" s="17">
        <v>2.9</v>
      </c>
      <c r="L107" s="18"/>
      <c r="M107" s="6" t="s">
        <v>20</v>
      </c>
      <c r="N107" s="17">
        <v>7.15</v>
      </c>
      <c r="O107" s="18"/>
      <c r="P107" s="3" t="s">
        <v>20</v>
      </c>
      <c r="Q107" s="17">
        <v>4.86</v>
      </c>
      <c r="R107" s="18"/>
    </row>
    <row r="108" hidden="1" outlineLevel="1">
      <c r="A108" s="21">
        <v>44066.0</v>
      </c>
      <c r="B108" s="17">
        <v>9.3</v>
      </c>
      <c r="C108" s="20">
        <f>(SUM(B105:B108)/4)/100</f>
        <v>0.0795</v>
      </c>
      <c r="D108" s="21">
        <v>44066.0</v>
      </c>
      <c r="E108" s="17">
        <v>5.74</v>
      </c>
      <c r="F108" s="20">
        <f>(SUM(E105:E108)/4)/100</f>
        <v>0.0492</v>
      </c>
      <c r="G108" s="21">
        <v>44066.0</v>
      </c>
      <c r="H108" s="17">
        <v>3.0</v>
      </c>
      <c r="I108" s="20">
        <f>(SUM(H105:H108)/4)/100</f>
        <v>0.0376</v>
      </c>
      <c r="J108" s="22">
        <v>44066.0</v>
      </c>
      <c r="K108" s="17">
        <v>2.9</v>
      </c>
      <c r="L108" s="20">
        <f>(SUM(K105:K108)/4)/100</f>
        <v>0.0303</v>
      </c>
      <c r="M108" s="22">
        <v>44066.0</v>
      </c>
      <c r="N108" s="17">
        <v>7.15</v>
      </c>
      <c r="O108" s="20">
        <f>(SUM(N105:N108)/4)/100</f>
        <v>0.06335</v>
      </c>
      <c r="P108" s="21">
        <v>44066.0</v>
      </c>
      <c r="Q108" s="17">
        <v>4.86</v>
      </c>
      <c r="R108" s="20">
        <f>(SUM(Q105:Q108)/4)/100</f>
        <v>0.0447</v>
      </c>
    </row>
    <row r="109" hidden="1" outlineLevel="1">
      <c r="A109" s="4" t="s">
        <v>21</v>
      </c>
      <c r="B109" s="17">
        <v>7.8</v>
      </c>
      <c r="C109" s="18"/>
      <c r="D109" s="4" t="s">
        <v>21</v>
      </c>
      <c r="E109" s="17">
        <v>5.28</v>
      </c>
      <c r="F109" s="18"/>
      <c r="G109" s="4" t="s">
        <v>21</v>
      </c>
      <c r="H109" s="17">
        <v>5.97</v>
      </c>
      <c r="I109" s="18"/>
      <c r="J109" s="6" t="s">
        <v>21</v>
      </c>
      <c r="K109" s="17">
        <v>3.22</v>
      </c>
      <c r="L109" s="18"/>
      <c r="M109" s="6" t="s">
        <v>21</v>
      </c>
      <c r="N109" s="17">
        <v>5.52</v>
      </c>
      <c r="O109" s="18"/>
      <c r="P109" s="4" t="s">
        <v>21</v>
      </c>
      <c r="Q109" s="17">
        <v>4.04</v>
      </c>
      <c r="R109" s="18"/>
    </row>
    <row r="110" hidden="1" outlineLevel="1">
      <c r="A110" s="4" t="s">
        <v>22</v>
      </c>
      <c r="B110" s="17">
        <v>5.4</v>
      </c>
      <c r="C110" s="18"/>
      <c r="D110" s="4" t="s">
        <v>22</v>
      </c>
      <c r="E110" s="17">
        <v>2.92</v>
      </c>
      <c r="F110" s="18"/>
      <c r="G110" s="4" t="s">
        <v>22</v>
      </c>
      <c r="H110" s="17">
        <v>3.07</v>
      </c>
      <c r="I110" s="18"/>
      <c r="J110" s="6" t="s">
        <v>22</v>
      </c>
      <c r="K110" s="17">
        <v>3.1</v>
      </c>
      <c r="L110" s="18"/>
      <c r="M110" s="6" t="s">
        <v>22</v>
      </c>
      <c r="N110" s="17">
        <v>5.52</v>
      </c>
      <c r="O110" s="18"/>
      <c r="P110" s="4" t="s">
        <v>22</v>
      </c>
      <c r="Q110" s="17">
        <v>4.12</v>
      </c>
      <c r="R110" s="18"/>
    </row>
    <row r="111" hidden="1" outlineLevel="1">
      <c r="A111" s="4" t="s">
        <v>23</v>
      </c>
      <c r="B111" s="17">
        <v>2.1</v>
      </c>
      <c r="C111" s="20">
        <f>(SUM(B109:B111)/3)/100</f>
        <v>0.051</v>
      </c>
      <c r="D111" s="4" t="s">
        <v>23</v>
      </c>
      <c r="E111" s="17">
        <v>2.6</v>
      </c>
      <c r="F111" s="20">
        <f>(SUM(E109:E111)/3)/100</f>
        <v>0.036</v>
      </c>
      <c r="G111" s="4" t="s">
        <v>23</v>
      </c>
      <c r="H111" s="17">
        <v>0.78</v>
      </c>
      <c r="I111" s="20">
        <f>(SUM(H109:H111)/3)/100</f>
        <v>0.03273333333</v>
      </c>
      <c r="J111" s="6" t="s">
        <v>23</v>
      </c>
      <c r="K111" s="17">
        <v>1.94</v>
      </c>
      <c r="L111" s="20">
        <f>(SUM(K109:K111)/3)/100</f>
        <v>0.02753333333</v>
      </c>
      <c r="M111" s="6" t="s">
        <v>23</v>
      </c>
      <c r="N111" s="17">
        <v>1.88</v>
      </c>
      <c r="O111" s="20">
        <f>(SUM(N109:N111)/3)/100</f>
        <v>0.04306666667</v>
      </c>
      <c r="P111" s="4" t="s">
        <v>23</v>
      </c>
      <c r="Q111" s="17">
        <v>0.96</v>
      </c>
      <c r="R111" s="20">
        <f>(SUM(Q109:Q111)/3)/100</f>
        <v>0.0304</v>
      </c>
    </row>
    <row r="112" hidden="1" outlineLevel="1">
      <c r="A112" s="5" t="s">
        <v>24</v>
      </c>
      <c r="B112" s="17">
        <v>5.7</v>
      </c>
      <c r="C112" s="18"/>
      <c r="D112" s="5" t="s">
        <v>24</v>
      </c>
      <c r="E112" s="17">
        <v>5.62</v>
      </c>
      <c r="F112" s="18"/>
      <c r="G112" s="5" t="s">
        <v>24</v>
      </c>
      <c r="H112" s="17">
        <v>5.0</v>
      </c>
      <c r="I112" s="18"/>
      <c r="J112" s="6" t="s">
        <v>24</v>
      </c>
      <c r="K112" s="17">
        <v>2.7</v>
      </c>
      <c r="L112" s="18"/>
      <c r="M112" s="6" t="s">
        <v>24</v>
      </c>
      <c r="N112" s="17">
        <v>4.22</v>
      </c>
      <c r="O112" s="18"/>
      <c r="P112" s="5" t="s">
        <v>24</v>
      </c>
      <c r="Q112" s="17">
        <v>2.6</v>
      </c>
      <c r="R112" s="18"/>
    </row>
    <row r="113" hidden="1" outlineLevel="1">
      <c r="A113" s="5" t="s">
        <v>25</v>
      </c>
      <c r="B113" s="17">
        <v>9.3</v>
      </c>
      <c r="C113" s="20">
        <f>(SUM(B112:B113)/2)/100</f>
        <v>0.075</v>
      </c>
      <c r="D113" s="5" t="s">
        <v>25</v>
      </c>
      <c r="E113" s="17">
        <v>5.74</v>
      </c>
      <c r="F113" s="20">
        <f>(SUM(E112:E113)/2)/100</f>
        <v>0.0568</v>
      </c>
      <c r="G113" s="5" t="s">
        <v>25</v>
      </c>
      <c r="H113" s="17">
        <v>3.0</v>
      </c>
      <c r="I113" s="20">
        <f>(SUM(H112:H113)/2)/100</f>
        <v>0.04</v>
      </c>
      <c r="J113" s="6" t="s">
        <v>25</v>
      </c>
      <c r="K113" s="17">
        <v>2.9</v>
      </c>
      <c r="L113" s="20">
        <f>(SUM(K112:K113)/2)/100</f>
        <v>0.028</v>
      </c>
      <c r="M113" s="6" t="s">
        <v>25</v>
      </c>
      <c r="N113" s="17">
        <v>7.15</v>
      </c>
      <c r="O113" s="20">
        <f>(SUM(N112:N113)/2)/100</f>
        <v>0.05685</v>
      </c>
      <c r="P113" s="5" t="s">
        <v>25</v>
      </c>
      <c r="Q113" s="17">
        <v>4.86</v>
      </c>
      <c r="R113" s="20">
        <f>(SUM(Q112:Q113)/2)/100</f>
        <v>0.0373</v>
      </c>
    </row>
    <row r="114">
      <c r="A114" s="26"/>
      <c r="B114" s="26"/>
      <c r="C114" s="26"/>
      <c r="D114" s="26"/>
      <c r="E114" s="26"/>
      <c r="F114" s="26"/>
    </row>
    <row r="115">
      <c r="A115" s="26"/>
      <c r="B115" s="26"/>
      <c r="C115" s="26"/>
      <c r="D115" s="26"/>
      <c r="E115" s="26"/>
      <c r="F115" s="26"/>
    </row>
    <row r="116" collapsed="1">
      <c r="A116" s="1" t="s">
        <v>30</v>
      </c>
      <c r="C116" s="2" t="str">
        <f t="array" ref="C116">INDEX(A117:P117, 1, MATCH(MIN(C127,F127,I127,L127,O127,R127), C127:R127, 0))</f>
        <v>SPIRE</v>
      </c>
      <c r="D116" s="3" t="str">
        <f t="array" ref="D116">INDEX(A117:P117, 1, (MATCH(MIN(C131,F131,I131,L131,O131,R131), C131:R131, 0)))</f>
        <v>SPIRE</v>
      </c>
      <c r="E116" s="4" t="str">
        <f t="array" ref="E116">INDEX(A117:P117, 1, MATCH(MIN(F134,I134,L134,O134,R134,C134),C134:R134,0))</f>
        <v>SPIRE</v>
      </c>
      <c r="F116" s="5" t="str">
        <f t="array" ref="F116">INDEX(A117:P117, 1, MATCH(MIN(F136,I136,L136,O136,R136,C136),C136:R136,0))</f>
        <v>SPIRE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hidden="1" outlineLevel="1">
      <c r="A117" s="7" t="s">
        <v>1</v>
      </c>
      <c r="B117" s="8" t="s">
        <v>2</v>
      </c>
      <c r="C117" s="9"/>
      <c r="D117" s="12" t="s">
        <v>3</v>
      </c>
      <c r="E117" s="8" t="s">
        <v>2</v>
      </c>
      <c r="F117" s="9"/>
      <c r="G117" s="12" t="s">
        <v>4</v>
      </c>
      <c r="H117" s="8" t="s">
        <v>2</v>
      </c>
      <c r="I117" s="9"/>
      <c r="J117" s="12" t="s">
        <v>5</v>
      </c>
      <c r="K117" s="8" t="s">
        <v>2</v>
      </c>
      <c r="L117" s="9"/>
      <c r="M117" s="12" t="s">
        <v>6</v>
      </c>
      <c r="N117" s="8" t="s">
        <v>2</v>
      </c>
      <c r="O117" s="9"/>
      <c r="P117" s="12" t="s">
        <v>7</v>
      </c>
      <c r="Q117" s="8" t="s">
        <v>2</v>
      </c>
    </row>
    <row r="118" hidden="1" outlineLevel="1">
      <c r="A118" s="13" t="s">
        <v>8</v>
      </c>
      <c r="C118" s="15"/>
      <c r="D118" s="13" t="s">
        <v>8</v>
      </c>
      <c r="F118" s="15"/>
      <c r="G118" s="13" t="s">
        <v>8</v>
      </c>
      <c r="I118" s="15"/>
      <c r="J118" s="13" t="s">
        <v>8</v>
      </c>
      <c r="L118" s="15"/>
      <c r="M118" s="13" t="s">
        <v>8</v>
      </c>
      <c r="O118" s="15"/>
      <c r="P118" s="13" t="s">
        <v>8</v>
      </c>
    </row>
    <row r="119" hidden="1" outlineLevel="1">
      <c r="A119" s="2" t="s">
        <v>9</v>
      </c>
      <c r="B119" s="17">
        <v>2.4</v>
      </c>
      <c r="C119" s="18"/>
      <c r="D119" s="2" t="s">
        <v>9</v>
      </c>
      <c r="E119" s="17">
        <v>0.1</v>
      </c>
      <c r="F119" s="18"/>
      <c r="G119" s="2" t="s">
        <v>9</v>
      </c>
      <c r="H119" s="17">
        <v>6.37</v>
      </c>
      <c r="I119" s="18"/>
      <c r="J119" s="6" t="s">
        <v>9</v>
      </c>
      <c r="K119" s="17">
        <v>5.32</v>
      </c>
      <c r="L119" s="18"/>
      <c r="M119" s="6" t="s">
        <v>9</v>
      </c>
      <c r="N119" s="17">
        <v>1.43</v>
      </c>
      <c r="O119" s="18"/>
      <c r="P119" s="2" t="s">
        <v>9</v>
      </c>
      <c r="Q119" s="17">
        <v>3.22</v>
      </c>
      <c r="R119" s="18"/>
    </row>
    <row r="120" hidden="1" outlineLevel="1">
      <c r="A120" s="2" t="s">
        <v>10</v>
      </c>
      <c r="B120" s="17">
        <v>5.9</v>
      </c>
      <c r="C120" s="18"/>
      <c r="D120" s="2" t="s">
        <v>10</v>
      </c>
      <c r="E120" s="17">
        <v>1.4</v>
      </c>
      <c r="F120" s="18"/>
      <c r="G120" s="2" t="s">
        <v>10</v>
      </c>
      <c r="H120" s="17">
        <v>0.77</v>
      </c>
      <c r="I120" s="18"/>
      <c r="J120" s="6" t="s">
        <v>10</v>
      </c>
      <c r="K120" s="17">
        <v>4.68</v>
      </c>
      <c r="L120" s="18"/>
      <c r="M120" s="6" t="s">
        <v>10</v>
      </c>
      <c r="N120" s="17">
        <v>0.7</v>
      </c>
      <c r="O120" s="18"/>
      <c r="P120" s="2" t="s">
        <v>10</v>
      </c>
      <c r="Q120" s="17">
        <v>2.15</v>
      </c>
      <c r="R120" s="18"/>
    </row>
    <row r="121" hidden="1" outlineLevel="1">
      <c r="A121" s="2" t="s">
        <v>11</v>
      </c>
      <c r="B121" s="17">
        <v>2.0</v>
      </c>
      <c r="C121" s="18"/>
      <c r="D121" s="2" t="s">
        <v>11</v>
      </c>
      <c r="E121" s="17">
        <v>0.0</v>
      </c>
      <c r="F121" s="18"/>
      <c r="G121" s="2" t="s">
        <v>11</v>
      </c>
      <c r="H121" s="17">
        <v>0.43</v>
      </c>
      <c r="I121" s="18"/>
      <c r="J121" s="6" t="s">
        <v>11</v>
      </c>
      <c r="K121" s="17">
        <v>1.3</v>
      </c>
      <c r="L121" s="18"/>
      <c r="M121" s="6" t="s">
        <v>11</v>
      </c>
      <c r="N121" s="17">
        <v>1.03</v>
      </c>
      <c r="O121" s="18"/>
      <c r="P121" s="2" t="s">
        <v>11</v>
      </c>
      <c r="Q121" s="17">
        <v>1.2</v>
      </c>
      <c r="R121" s="18"/>
    </row>
    <row r="122" hidden="1" outlineLevel="1">
      <c r="A122" s="2" t="s">
        <v>12</v>
      </c>
      <c r="B122" s="17">
        <v>0.9</v>
      </c>
      <c r="C122" s="18"/>
      <c r="D122" s="2" t="s">
        <v>12</v>
      </c>
      <c r="E122" s="17">
        <v>0.7</v>
      </c>
      <c r="F122" s="18"/>
      <c r="G122" s="2" t="s">
        <v>12</v>
      </c>
      <c r="H122" s="17">
        <v>0.9</v>
      </c>
      <c r="I122" s="18"/>
      <c r="J122" s="6" t="s">
        <v>12</v>
      </c>
      <c r="K122" s="17">
        <v>1.0</v>
      </c>
      <c r="L122" s="18"/>
      <c r="M122" s="6" t="s">
        <v>12</v>
      </c>
      <c r="N122" s="17">
        <v>0.5</v>
      </c>
      <c r="O122" s="18"/>
      <c r="P122" s="2" t="s">
        <v>12</v>
      </c>
      <c r="Q122" s="17">
        <v>0.72</v>
      </c>
      <c r="R122" s="18"/>
    </row>
    <row r="123" hidden="1" outlineLevel="1">
      <c r="A123" s="2" t="s">
        <v>13</v>
      </c>
      <c r="B123" s="17">
        <v>5.9</v>
      </c>
      <c r="C123" s="18"/>
      <c r="D123" s="2" t="s">
        <v>13</v>
      </c>
      <c r="E123" s="17">
        <v>1.4</v>
      </c>
      <c r="F123" s="18"/>
      <c r="G123" s="2" t="s">
        <v>13</v>
      </c>
      <c r="H123" s="17">
        <v>0.77</v>
      </c>
      <c r="I123" s="18"/>
      <c r="J123" s="6" t="s">
        <v>13</v>
      </c>
      <c r="K123" s="17">
        <v>4.68</v>
      </c>
      <c r="L123" s="18"/>
      <c r="M123" s="6" t="s">
        <v>13</v>
      </c>
      <c r="N123" s="17">
        <v>0.7</v>
      </c>
      <c r="O123" s="18"/>
      <c r="P123" s="2" t="s">
        <v>13</v>
      </c>
      <c r="Q123" s="17">
        <v>2.15</v>
      </c>
      <c r="R123" s="18"/>
    </row>
    <row r="124" hidden="1" outlineLevel="1">
      <c r="A124" s="2" t="s">
        <v>14</v>
      </c>
      <c r="B124" s="17">
        <v>4.7</v>
      </c>
      <c r="C124" s="18"/>
      <c r="D124" s="2" t="s">
        <v>14</v>
      </c>
      <c r="E124" s="17">
        <v>1.7</v>
      </c>
      <c r="F124" s="18"/>
      <c r="G124" s="2" t="s">
        <v>14</v>
      </c>
      <c r="H124" s="17">
        <v>0.73</v>
      </c>
      <c r="I124" s="18"/>
      <c r="J124" s="6" t="s">
        <v>14</v>
      </c>
      <c r="K124" s="17">
        <v>1.26</v>
      </c>
      <c r="L124" s="18"/>
      <c r="M124" s="6" t="s">
        <v>14</v>
      </c>
      <c r="N124" s="17">
        <v>0.97</v>
      </c>
      <c r="O124" s="18"/>
      <c r="P124" s="2" t="s">
        <v>14</v>
      </c>
      <c r="Q124" s="17">
        <v>1.05</v>
      </c>
      <c r="R124" s="18"/>
    </row>
    <row r="125" hidden="1" outlineLevel="1">
      <c r="A125" s="2" t="s">
        <v>15</v>
      </c>
      <c r="B125" s="17">
        <v>1.8</v>
      </c>
      <c r="C125" s="18"/>
      <c r="D125" s="2" t="s">
        <v>15</v>
      </c>
      <c r="E125" s="17">
        <v>3.9</v>
      </c>
      <c r="F125" s="18"/>
      <c r="G125" s="2" t="s">
        <v>15</v>
      </c>
      <c r="H125" s="17">
        <v>0.33</v>
      </c>
      <c r="I125" s="18"/>
      <c r="J125" s="6" t="s">
        <v>15</v>
      </c>
      <c r="K125" s="17">
        <v>1.64</v>
      </c>
      <c r="L125" s="18"/>
      <c r="M125" s="6" t="s">
        <v>15</v>
      </c>
      <c r="N125" s="17">
        <v>0.57</v>
      </c>
      <c r="O125" s="18"/>
      <c r="P125" s="2" t="s">
        <v>15</v>
      </c>
      <c r="Q125" s="17">
        <v>0.73</v>
      </c>
      <c r="R125" s="18"/>
    </row>
    <row r="126" hidden="1" outlineLevel="1">
      <c r="A126" s="2" t="s">
        <v>16</v>
      </c>
      <c r="B126" s="17">
        <v>8.7</v>
      </c>
      <c r="C126" s="18"/>
      <c r="D126" s="2" t="s">
        <v>16</v>
      </c>
      <c r="E126" s="17">
        <v>2.2</v>
      </c>
      <c r="F126" s="18"/>
      <c r="G126" s="2" t="s">
        <v>16</v>
      </c>
      <c r="H126" s="17">
        <v>3.42</v>
      </c>
      <c r="I126" s="18"/>
      <c r="J126" s="6" t="s">
        <v>16</v>
      </c>
      <c r="K126" s="17">
        <v>2.3</v>
      </c>
      <c r="L126" s="18"/>
      <c r="M126" s="6" t="s">
        <v>16</v>
      </c>
      <c r="N126" s="17">
        <v>1.13</v>
      </c>
      <c r="O126" s="18"/>
      <c r="P126" s="2" t="s">
        <v>16</v>
      </c>
      <c r="Q126" s="17">
        <v>3.27</v>
      </c>
      <c r="R126" s="18"/>
    </row>
    <row r="127" hidden="1" outlineLevel="1">
      <c r="A127" s="2" t="s">
        <v>17</v>
      </c>
      <c r="B127" s="17">
        <v>3.1</v>
      </c>
      <c r="C127" s="20">
        <f>(SUM(B119:B127)/9)/100</f>
        <v>0.03933333333</v>
      </c>
      <c r="D127" s="2" t="s">
        <v>17</v>
      </c>
      <c r="E127" s="17">
        <v>0.8</v>
      </c>
      <c r="F127" s="20">
        <f>(SUM(E119:E127)/9)/100</f>
        <v>0.01355555556</v>
      </c>
      <c r="G127" s="2" t="s">
        <v>17</v>
      </c>
      <c r="H127" s="17">
        <v>1.43</v>
      </c>
      <c r="I127" s="20">
        <f>(SUM(H119:H127)/9)/100</f>
        <v>0.01683333333</v>
      </c>
      <c r="J127" s="6" t="s">
        <v>17</v>
      </c>
      <c r="K127" s="17">
        <v>0.88</v>
      </c>
      <c r="L127" s="20">
        <f>(SUM(K119:K127)/9)/100</f>
        <v>0.02562222222</v>
      </c>
      <c r="M127" s="6" t="s">
        <v>17</v>
      </c>
      <c r="N127" s="17">
        <v>0.5</v>
      </c>
      <c r="O127" s="20">
        <f>(SUM(N119:N127)/9)/100</f>
        <v>0.008366666667</v>
      </c>
      <c r="P127" s="2" t="s">
        <v>17</v>
      </c>
      <c r="Q127" s="17">
        <v>1.0</v>
      </c>
      <c r="R127" s="20">
        <f>(SUM(Q119:Q127)/9)/100</f>
        <v>0.01721111111</v>
      </c>
    </row>
    <row r="128" hidden="1" outlineLevel="1">
      <c r="A128" s="3" t="s">
        <v>18</v>
      </c>
      <c r="B128" s="17">
        <v>2.4</v>
      </c>
      <c r="C128" s="18"/>
      <c r="D128" s="3" t="s">
        <v>18</v>
      </c>
      <c r="E128" s="17">
        <v>0.1</v>
      </c>
      <c r="F128" s="18"/>
      <c r="G128" s="3" t="s">
        <v>18</v>
      </c>
      <c r="H128" s="17">
        <v>6.37</v>
      </c>
      <c r="I128" s="18"/>
      <c r="J128" s="6" t="s">
        <v>18</v>
      </c>
      <c r="K128" s="17">
        <v>5.32</v>
      </c>
      <c r="L128" s="18"/>
      <c r="M128" s="6" t="s">
        <v>18</v>
      </c>
      <c r="N128" s="17">
        <v>1.43</v>
      </c>
      <c r="O128" s="18"/>
      <c r="P128" s="3" t="s">
        <v>18</v>
      </c>
      <c r="Q128" s="17">
        <v>3.22</v>
      </c>
      <c r="R128" s="18"/>
    </row>
    <row r="129" hidden="1" outlineLevel="1">
      <c r="A129" s="3" t="s">
        <v>19</v>
      </c>
      <c r="B129" s="17">
        <v>5.8</v>
      </c>
      <c r="C129" s="18"/>
      <c r="D129" s="3" t="s">
        <v>19</v>
      </c>
      <c r="E129" s="17">
        <v>5.4</v>
      </c>
      <c r="F129" s="18"/>
      <c r="G129" s="3" t="s">
        <v>19</v>
      </c>
      <c r="H129" s="17">
        <v>3.02</v>
      </c>
      <c r="I129" s="18"/>
      <c r="J129" s="6" t="s">
        <v>19</v>
      </c>
      <c r="K129" s="17">
        <v>7.84</v>
      </c>
      <c r="L129" s="18"/>
      <c r="M129" s="6" t="s">
        <v>19</v>
      </c>
      <c r="N129" s="17">
        <v>1.85</v>
      </c>
      <c r="O129" s="18"/>
      <c r="P129" s="3" t="s">
        <v>19</v>
      </c>
      <c r="Q129" s="17">
        <v>0.77</v>
      </c>
      <c r="R129" s="18"/>
    </row>
    <row r="130" hidden="1" outlineLevel="1">
      <c r="A130" s="3" t="s">
        <v>20</v>
      </c>
      <c r="B130" s="17">
        <v>5.9</v>
      </c>
      <c r="C130" s="18"/>
      <c r="D130" s="3" t="s">
        <v>20</v>
      </c>
      <c r="E130" s="17">
        <v>1.4</v>
      </c>
      <c r="F130" s="18"/>
      <c r="G130" s="3" t="s">
        <v>20</v>
      </c>
      <c r="H130" s="17">
        <v>0.77</v>
      </c>
      <c r="I130" s="18"/>
      <c r="J130" s="6" t="s">
        <v>20</v>
      </c>
      <c r="K130" s="17">
        <v>4.68</v>
      </c>
      <c r="L130" s="18"/>
      <c r="M130" s="6" t="s">
        <v>20</v>
      </c>
      <c r="N130" s="17">
        <v>0.7</v>
      </c>
      <c r="O130" s="18"/>
      <c r="P130" s="3" t="s">
        <v>20</v>
      </c>
      <c r="Q130" s="17">
        <v>2.15</v>
      </c>
      <c r="R130" s="18"/>
    </row>
    <row r="131" hidden="1" outlineLevel="1">
      <c r="A131" s="21">
        <v>44066.0</v>
      </c>
      <c r="B131" s="17">
        <v>5.9</v>
      </c>
      <c r="C131" s="20">
        <f>(SUM(B128:B131)/4)/100</f>
        <v>0.05</v>
      </c>
      <c r="D131" s="21">
        <v>44066.0</v>
      </c>
      <c r="E131" s="17">
        <v>1.4</v>
      </c>
      <c r="F131" s="20">
        <f>(SUM(E128:E131)/4)/100</f>
        <v>0.02075</v>
      </c>
      <c r="G131" s="21">
        <v>44066.0</v>
      </c>
      <c r="H131" s="17">
        <v>0.77</v>
      </c>
      <c r="I131" s="20">
        <f>(SUM(H128:H131)/4)/100</f>
        <v>0.027325</v>
      </c>
      <c r="J131" s="22">
        <v>44066.0</v>
      </c>
      <c r="K131" s="17">
        <v>4.68</v>
      </c>
      <c r="L131" s="20">
        <f>(SUM(K128:K131)/4)/100</f>
        <v>0.0563</v>
      </c>
      <c r="M131" s="22">
        <v>44066.0</v>
      </c>
      <c r="N131" s="17">
        <v>0.7</v>
      </c>
      <c r="O131" s="20">
        <f>(SUM(N128:N131)/4)/100</f>
        <v>0.0117</v>
      </c>
      <c r="P131" s="21">
        <v>44066.0</v>
      </c>
      <c r="Q131" s="17">
        <v>2.15</v>
      </c>
      <c r="R131" s="20">
        <f>(SUM(Q128:Q131)/4)/100</f>
        <v>0.020725</v>
      </c>
    </row>
    <row r="132" hidden="1" outlineLevel="1">
      <c r="A132" s="4" t="s">
        <v>21</v>
      </c>
      <c r="B132" s="17">
        <v>2.4</v>
      </c>
      <c r="C132" s="18"/>
      <c r="D132" s="4" t="s">
        <v>21</v>
      </c>
      <c r="E132" s="17">
        <v>0.1</v>
      </c>
      <c r="F132" s="18"/>
      <c r="G132" s="4" t="s">
        <v>21</v>
      </c>
      <c r="H132" s="17">
        <v>6.37</v>
      </c>
      <c r="I132" s="18"/>
      <c r="J132" s="6" t="s">
        <v>21</v>
      </c>
      <c r="K132" s="17">
        <v>5.32</v>
      </c>
      <c r="L132" s="18"/>
      <c r="M132" s="6" t="s">
        <v>21</v>
      </c>
      <c r="N132" s="17">
        <v>1.43</v>
      </c>
      <c r="O132" s="18"/>
      <c r="P132" s="4" t="s">
        <v>21</v>
      </c>
      <c r="Q132" s="17">
        <v>3.22</v>
      </c>
      <c r="R132" s="18"/>
    </row>
    <row r="133" hidden="1" outlineLevel="1">
      <c r="A133" s="4" t="s">
        <v>22</v>
      </c>
      <c r="B133" s="17">
        <v>5.8</v>
      </c>
      <c r="C133" s="18"/>
      <c r="D133" s="4" t="s">
        <v>22</v>
      </c>
      <c r="E133" s="17">
        <v>5.4</v>
      </c>
      <c r="F133" s="18"/>
      <c r="G133" s="4" t="s">
        <v>22</v>
      </c>
      <c r="H133" s="17">
        <v>3.02</v>
      </c>
      <c r="I133" s="18"/>
      <c r="J133" s="6" t="s">
        <v>22</v>
      </c>
      <c r="K133" s="17">
        <v>7.84</v>
      </c>
      <c r="L133" s="18"/>
      <c r="M133" s="6" t="s">
        <v>22</v>
      </c>
      <c r="N133" s="17">
        <v>1.85</v>
      </c>
      <c r="O133" s="18"/>
      <c r="P133" s="4" t="s">
        <v>22</v>
      </c>
      <c r="Q133" s="17">
        <v>0.77</v>
      </c>
      <c r="R133" s="18"/>
    </row>
    <row r="134" hidden="1" outlineLevel="1">
      <c r="A134" s="4" t="s">
        <v>23</v>
      </c>
      <c r="B134" s="17">
        <v>1.2</v>
      </c>
      <c r="C134" s="20">
        <f>(SUM(B132:B134)/3)/100</f>
        <v>0.03133333333</v>
      </c>
      <c r="D134" s="4" t="s">
        <v>23</v>
      </c>
      <c r="E134" s="17">
        <v>2.6</v>
      </c>
      <c r="F134" s="20">
        <f>(SUM(E132:E134)/3)/100</f>
        <v>0.027</v>
      </c>
      <c r="G134" s="4" t="s">
        <v>23</v>
      </c>
      <c r="H134" s="17">
        <v>0.7</v>
      </c>
      <c r="I134" s="20">
        <f>(SUM(H132:H134)/3)/100</f>
        <v>0.03363333333</v>
      </c>
      <c r="J134" s="6" t="s">
        <v>23</v>
      </c>
      <c r="K134" s="17">
        <v>0.98</v>
      </c>
      <c r="L134" s="20">
        <f>(SUM(K132:K134)/3)/100</f>
        <v>0.04713333333</v>
      </c>
      <c r="M134" s="6" t="s">
        <v>23</v>
      </c>
      <c r="N134" s="17">
        <v>0.53</v>
      </c>
      <c r="O134" s="20">
        <f>(SUM(N132:N134)/3)/100</f>
        <v>0.0127</v>
      </c>
      <c r="P134" s="4" t="s">
        <v>23</v>
      </c>
      <c r="Q134" s="17">
        <v>0.67</v>
      </c>
      <c r="R134" s="20">
        <f>(SUM(Q132:Q134)/3)/100</f>
        <v>0.01553333333</v>
      </c>
    </row>
    <row r="135" hidden="1" outlineLevel="1">
      <c r="A135" s="5" t="s">
        <v>24</v>
      </c>
      <c r="B135" s="17">
        <v>4.4</v>
      </c>
      <c r="C135" s="18"/>
      <c r="D135" s="5" t="s">
        <v>24</v>
      </c>
      <c r="E135" s="17">
        <v>0.7</v>
      </c>
      <c r="F135" s="18"/>
      <c r="G135" s="5" t="s">
        <v>24</v>
      </c>
      <c r="H135" s="17">
        <v>4.42</v>
      </c>
      <c r="I135" s="18"/>
      <c r="J135" s="6" t="s">
        <v>24</v>
      </c>
      <c r="K135" s="17">
        <v>4.72</v>
      </c>
      <c r="L135" s="18"/>
      <c r="M135" s="6" t="s">
        <v>24</v>
      </c>
      <c r="N135" s="17">
        <v>1.3</v>
      </c>
      <c r="O135" s="18"/>
      <c r="P135" s="5" t="s">
        <v>24</v>
      </c>
      <c r="Q135" s="17">
        <v>2.02</v>
      </c>
      <c r="R135" s="18"/>
    </row>
    <row r="136" hidden="1" outlineLevel="1">
      <c r="A136" s="5" t="s">
        <v>25</v>
      </c>
      <c r="B136" s="17">
        <v>5.9</v>
      </c>
      <c r="C136" s="20">
        <f>(SUM(B135:B136)/2)/100</f>
        <v>0.0515</v>
      </c>
      <c r="D136" s="5" t="s">
        <v>25</v>
      </c>
      <c r="E136" s="17">
        <v>1.4</v>
      </c>
      <c r="F136" s="20">
        <f>(SUM(E135:E136)/2)/100</f>
        <v>0.0105</v>
      </c>
      <c r="G136" s="5" t="s">
        <v>25</v>
      </c>
      <c r="H136" s="17">
        <v>0.77</v>
      </c>
      <c r="I136" s="20">
        <f>(SUM(H135:H136)/2)/100</f>
        <v>0.02595</v>
      </c>
      <c r="J136" s="6" t="s">
        <v>25</v>
      </c>
      <c r="K136" s="17">
        <v>4.68</v>
      </c>
      <c r="L136" s="20">
        <f>(SUM(K135:K136)/2)/100</f>
        <v>0.047</v>
      </c>
      <c r="M136" s="6" t="s">
        <v>25</v>
      </c>
      <c r="N136" s="17">
        <v>0.7</v>
      </c>
      <c r="O136" s="20">
        <f>(SUM(N135:N136)/2)/100</f>
        <v>0.01</v>
      </c>
      <c r="P136" s="5" t="s">
        <v>25</v>
      </c>
      <c r="Q136" s="17">
        <v>2.15</v>
      </c>
      <c r="R136" s="20">
        <f>(SUM(Q135:Q136)/2)/100</f>
        <v>0.02085</v>
      </c>
    </row>
    <row r="137">
      <c r="A137" s="26"/>
      <c r="B137" s="26"/>
      <c r="C137" s="26"/>
      <c r="D137" s="26"/>
      <c r="E137" s="26"/>
      <c r="F137" s="26"/>
    </row>
    <row r="138">
      <c r="A138" s="26"/>
      <c r="B138" s="26"/>
      <c r="C138" s="26"/>
      <c r="D138" s="26"/>
      <c r="E138" s="26"/>
      <c r="F138" s="26"/>
    </row>
    <row r="139" collapsed="1">
      <c r="A139" s="1" t="s">
        <v>31</v>
      </c>
      <c r="C139" s="2" t="str">
        <f t="array" ref="C139">INDEX(A140:P140, 1, MATCH(MIN(C150,F150,I150,L150,O150,R150), C150:R150, 0))</f>
        <v>ECMWF</v>
      </c>
      <c r="D139" s="3" t="str">
        <f t="array" ref="D139">INDEX(A140:P140, 1, (MATCH(MIN(C154,F154,I154,L154,O154,R154), C154:R154, 0)))</f>
        <v>GFS</v>
      </c>
      <c r="E139" s="4" t="str">
        <f t="array" ref="E139">INDEX(A140:P140, 1, MATCH(MIN(F157,I157,L157,O157,R157,C157),C157:R157,0))</f>
        <v>SPIRE</v>
      </c>
      <c r="F139" s="5" t="str">
        <f t="array" ref="F139">INDEX(A140:P140, 1, MATCH(MIN(F159,I159,L159,O159,R159,C159),C159:R159,0))</f>
        <v>ECMWF</v>
      </c>
      <c r="G139" s="6"/>
      <c r="H139" s="28"/>
      <c r="J139" s="6"/>
      <c r="K139" s="6"/>
      <c r="L139" s="6"/>
      <c r="M139" s="6"/>
      <c r="N139" s="6"/>
      <c r="O139" s="6"/>
      <c r="P139" s="6"/>
      <c r="Q139" s="6"/>
      <c r="R139" s="6"/>
    </row>
    <row r="140" hidden="1" outlineLevel="1">
      <c r="A140" s="7" t="s">
        <v>1</v>
      </c>
      <c r="B140" s="8" t="s">
        <v>2</v>
      </c>
      <c r="C140" s="9"/>
      <c r="D140" s="10" t="s">
        <v>3</v>
      </c>
      <c r="E140" s="11" t="s">
        <v>2</v>
      </c>
      <c r="F140" s="9"/>
      <c r="G140" s="12" t="s">
        <v>4</v>
      </c>
      <c r="H140" s="8" t="s">
        <v>2</v>
      </c>
      <c r="I140" s="9"/>
      <c r="J140" s="12" t="s">
        <v>5</v>
      </c>
      <c r="K140" s="8" t="s">
        <v>2</v>
      </c>
      <c r="L140" s="9"/>
      <c r="M140" s="12" t="s">
        <v>6</v>
      </c>
      <c r="N140" s="8" t="s">
        <v>2</v>
      </c>
      <c r="O140" s="9"/>
      <c r="P140" s="12" t="s">
        <v>7</v>
      </c>
      <c r="Q140" s="8" t="s">
        <v>2</v>
      </c>
    </row>
    <row r="141" hidden="1" outlineLevel="1">
      <c r="A141" s="13" t="s">
        <v>8</v>
      </c>
      <c r="C141" s="14"/>
      <c r="D141" s="6" t="s">
        <v>8</v>
      </c>
      <c r="F141" s="14"/>
      <c r="G141" s="13" t="s">
        <v>8</v>
      </c>
      <c r="I141" s="15"/>
      <c r="J141" s="13" t="s">
        <v>8</v>
      </c>
      <c r="L141" s="15"/>
      <c r="M141" s="13" t="s">
        <v>8</v>
      </c>
      <c r="O141" s="15"/>
      <c r="P141" s="13" t="s">
        <v>8</v>
      </c>
    </row>
    <row r="142" hidden="1" outlineLevel="1">
      <c r="A142" s="2" t="s">
        <v>9</v>
      </c>
      <c r="B142" s="17">
        <v>3.13</v>
      </c>
      <c r="C142" s="18"/>
      <c r="D142" s="2" t="s">
        <v>9</v>
      </c>
      <c r="E142" s="17">
        <v>5.56</v>
      </c>
      <c r="F142" s="18"/>
      <c r="G142" s="2" t="s">
        <v>9</v>
      </c>
      <c r="H142" s="17">
        <v>2.62</v>
      </c>
      <c r="I142" s="18"/>
      <c r="J142" s="6" t="s">
        <v>9</v>
      </c>
      <c r="K142" s="17">
        <v>6.13</v>
      </c>
      <c r="L142" s="18"/>
      <c r="M142" s="6" t="s">
        <v>9</v>
      </c>
      <c r="N142" s="17">
        <v>3.43</v>
      </c>
      <c r="O142" s="18"/>
      <c r="P142" s="2" t="s">
        <v>9</v>
      </c>
      <c r="Q142" s="17">
        <v>4.17</v>
      </c>
      <c r="R142" s="18"/>
    </row>
    <row r="143" hidden="1" outlineLevel="1">
      <c r="A143" s="2" t="s">
        <v>10</v>
      </c>
      <c r="B143" s="17">
        <v>8.5</v>
      </c>
      <c r="C143" s="18"/>
      <c r="D143" s="2" t="s">
        <v>10</v>
      </c>
      <c r="E143" s="17">
        <v>14.08</v>
      </c>
      <c r="F143" s="18"/>
      <c r="G143" s="2" t="s">
        <v>10</v>
      </c>
      <c r="H143" s="17">
        <v>2.18</v>
      </c>
      <c r="I143" s="18"/>
      <c r="J143" s="6" t="s">
        <v>10</v>
      </c>
      <c r="K143" s="17">
        <v>0.47</v>
      </c>
      <c r="L143" s="18"/>
      <c r="M143" s="6" t="s">
        <v>10</v>
      </c>
      <c r="N143" s="17">
        <v>5.2</v>
      </c>
      <c r="O143" s="18"/>
      <c r="P143" s="2" t="s">
        <v>10</v>
      </c>
      <c r="Q143" s="17">
        <v>3.43</v>
      </c>
      <c r="R143" s="18"/>
    </row>
    <row r="144" hidden="1" outlineLevel="1">
      <c r="A144" s="2" t="s">
        <v>11</v>
      </c>
      <c r="B144" s="17">
        <v>1.12</v>
      </c>
      <c r="C144" s="18"/>
      <c r="D144" s="2" t="s">
        <v>11</v>
      </c>
      <c r="E144" s="17">
        <v>1.76</v>
      </c>
      <c r="F144" s="18"/>
      <c r="G144" s="2" t="s">
        <v>11</v>
      </c>
      <c r="H144" s="17">
        <v>1.13</v>
      </c>
      <c r="I144" s="18"/>
      <c r="J144" s="6" t="s">
        <v>11</v>
      </c>
      <c r="K144" s="17">
        <v>0.4</v>
      </c>
      <c r="L144" s="18"/>
      <c r="M144" s="6" t="s">
        <v>11</v>
      </c>
      <c r="N144" s="17">
        <v>0.72</v>
      </c>
      <c r="O144" s="18"/>
      <c r="P144" s="2" t="s">
        <v>11</v>
      </c>
      <c r="Q144" s="17">
        <v>1.43</v>
      </c>
      <c r="R144" s="18"/>
    </row>
    <row r="145" hidden="1" outlineLevel="1">
      <c r="A145" s="2" t="s">
        <v>12</v>
      </c>
      <c r="B145" s="17">
        <v>1.43</v>
      </c>
      <c r="C145" s="18"/>
      <c r="D145" s="2" t="s">
        <v>12</v>
      </c>
      <c r="E145" s="17">
        <v>5.98</v>
      </c>
      <c r="F145" s="18"/>
      <c r="G145" s="2" t="s">
        <v>12</v>
      </c>
      <c r="H145" s="17">
        <v>0.5</v>
      </c>
      <c r="I145" s="18"/>
      <c r="J145" s="6" t="s">
        <v>12</v>
      </c>
      <c r="K145" s="17">
        <v>7.92</v>
      </c>
      <c r="L145" s="18"/>
      <c r="M145" s="6" t="s">
        <v>12</v>
      </c>
      <c r="N145" s="17">
        <v>3.28</v>
      </c>
      <c r="O145" s="18"/>
      <c r="P145" s="2" t="s">
        <v>12</v>
      </c>
      <c r="Q145" s="17">
        <v>2.7</v>
      </c>
      <c r="R145" s="18"/>
    </row>
    <row r="146" hidden="1" outlineLevel="1">
      <c r="A146" s="2" t="s">
        <v>13</v>
      </c>
      <c r="B146" s="17">
        <v>8.5</v>
      </c>
      <c r="C146" s="18"/>
      <c r="D146" s="2" t="s">
        <v>13</v>
      </c>
      <c r="E146" s="17">
        <v>14.08</v>
      </c>
      <c r="F146" s="18"/>
      <c r="G146" s="2" t="s">
        <v>13</v>
      </c>
      <c r="H146" s="17">
        <v>2.18</v>
      </c>
      <c r="I146" s="18"/>
      <c r="J146" s="6" t="s">
        <v>13</v>
      </c>
      <c r="K146" s="17">
        <v>0.47</v>
      </c>
      <c r="L146" s="18"/>
      <c r="M146" s="6" t="s">
        <v>13</v>
      </c>
      <c r="N146" s="17">
        <v>5.2</v>
      </c>
      <c r="O146" s="18"/>
      <c r="P146" s="2" t="s">
        <v>13</v>
      </c>
      <c r="Q146" s="17">
        <v>3.43</v>
      </c>
      <c r="R146" s="18"/>
    </row>
    <row r="147" hidden="1" outlineLevel="1">
      <c r="A147" s="2" t="s">
        <v>14</v>
      </c>
      <c r="B147" s="17">
        <v>2.38</v>
      </c>
      <c r="C147" s="18"/>
      <c r="D147" s="2" t="s">
        <v>14</v>
      </c>
      <c r="E147" s="17">
        <v>0.74</v>
      </c>
      <c r="F147" s="18"/>
      <c r="G147" s="2" t="s">
        <v>14</v>
      </c>
      <c r="H147" s="17">
        <v>3.9</v>
      </c>
      <c r="I147" s="18"/>
      <c r="J147" s="6" t="s">
        <v>14</v>
      </c>
      <c r="K147" s="17">
        <v>2.15</v>
      </c>
      <c r="L147" s="18"/>
      <c r="M147" s="6" t="s">
        <v>14</v>
      </c>
      <c r="N147" s="17">
        <v>2.67</v>
      </c>
      <c r="O147" s="18"/>
      <c r="P147" s="2" t="s">
        <v>14</v>
      </c>
      <c r="Q147" s="17">
        <v>5.4</v>
      </c>
      <c r="R147" s="18"/>
    </row>
    <row r="148" hidden="1" outlineLevel="1">
      <c r="A148" s="2" t="s">
        <v>15</v>
      </c>
      <c r="B148" s="17">
        <v>1.0</v>
      </c>
      <c r="C148" s="18"/>
      <c r="D148" s="2" t="s">
        <v>15</v>
      </c>
      <c r="E148" s="17">
        <v>1.62</v>
      </c>
      <c r="F148" s="18"/>
      <c r="G148" s="2" t="s">
        <v>15</v>
      </c>
      <c r="H148" s="17">
        <v>1.9</v>
      </c>
      <c r="I148" s="18"/>
      <c r="J148" s="6" t="s">
        <v>15</v>
      </c>
      <c r="K148" s="17">
        <v>1.5</v>
      </c>
      <c r="L148" s="18"/>
      <c r="M148" s="6" t="s">
        <v>15</v>
      </c>
      <c r="N148" s="17">
        <v>2.33</v>
      </c>
      <c r="O148" s="18"/>
      <c r="P148" s="2" t="s">
        <v>15</v>
      </c>
      <c r="Q148" s="17">
        <v>3.57</v>
      </c>
      <c r="R148" s="18"/>
    </row>
    <row r="149" hidden="1" outlineLevel="1">
      <c r="A149" s="2" t="s">
        <v>16</v>
      </c>
      <c r="B149" s="17">
        <v>3.37</v>
      </c>
      <c r="C149" s="18"/>
      <c r="D149" s="2" t="s">
        <v>16</v>
      </c>
      <c r="E149" s="17">
        <v>8.64</v>
      </c>
      <c r="F149" s="18"/>
      <c r="G149" s="2" t="s">
        <v>16</v>
      </c>
      <c r="H149" s="17">
        <v>6.77</v>
      </c>
      <c r="I149" s="18"/>
      <c r="J149" s="6" t="s">
        <v>16</v>
      </c>
      <c r="K149" s="17">
        <v>7.83</v>
      </c>
      <c r="L149" s="18"/>
      <c r="M149" s="6" t="s">
        <v>16</v>
      </c>
      <c r="N149" s="17">
        <v>1.07</v>
      </c>
      <c r="O149" s="18"/>
      <c r="P149" s="2" t="s">
        <v>16</v>
      </c>
      <c r="Q149" s="17">
        <v>6.23</v>
      </c>
      <c r="R149" s="18"/>
    </row>
    <row r="150" hidden="1" outlineLevel="1">
      <c r="A150" s="2" t="s">
        <v>17</v>
      </c>
      <c r="B150" s="17">
        <v>2.75</v>
      </c>
      <c r="C150" s="20">
        <f>(SUM(B142:B150)/9)/100</f>
        <v>0.03575555556</v>
      </c>
      <c r="D150" s="2" t="s">
        <v>17</v>
      </c>
      <c r="E150" s="17">
        <v>6.82</v>
      </c>
      <c r="F150" s="20">
        <f>(SUM(E142:E150)/9)/100</f>
        <v>0.06586666667</v>
      </c>
      <c r="G150" s="2" t="s">
        <v>17</v>
      </c>
      <c r="H150" s="17">
        <v>1.18</v>
      </c>
      <c r="I150" s="20">
        <f>(SUM(H142:H150)/9)/100</f>
        <v>0.02484444444</v>
      </c>
      <c r="J150" s="6" t="s">
        <v>17</v>
      </c>
      <c r="K150" s="17">
        <v>6.2</v>
      </c>
      <c r="L150" s="20">
        <f>(SUM(K142:K150)/9)/100</f>
        <v>0.03674444444</v>
      </c>
      <c r="M150" s="6" t="s">
        <v>17</v>
      </c>
      <c r="N150" s="17">
        <v>4.33</v>
      </c>
      <c r="O150" s="20">
        <f>(SUM(N142:N150)/9)/100</f>
        <v>0.03136666667</v>
      </c>
      <c r="P150" s="2" t="s">
        <v>17</v>
      </c>
      <c r="Q150" s="17">
        <v>10.9</v>
      </c>
      <c r="R150" s="20">
        <f>(SUM(Q142:Q150)/9)/100</f>
        <v>0.04584444444</v>
      </c>
    </row>
    <row r="151" hidden="1" outlineLevel="1">
      <c r="A151" s="3" t="s">
        <v>18</v>
      </c>
      <c r="B151" s="17">
        <v>3.13</v>
      </c>
      <c r="C151" s="18"/>
      <c r="D151" s="3" t="s">
        <v>18</v>
      </c>
      <c r="E151" s="17">
        <v>5.56</v>
      </c>
      <c r="F151" s="18"/>
      <c r="G151" s="3" t="s">
        <v>18</v>
      </c>
      <c r="H151" s="17">
        <v>2.62</v>
      </c>
      <c r="I151" s="18"/>
      <c r="J151" s="6" t="s">
        <v>18</v>
      </c>
      <c r="K151" s="17">
        <v>6.13</v>
      </c>
      <c r="L151" s="18"/>
      <c r="M151" s="6" t="s">
        <v>18</v>
      </c>
      <c r="N151" s="17">
        <v>3.43</v>
      </c>
      <c r="O151" s="18"/>
      <c r="P151" s="3" t="s">
        <v>18</v>
      </c>
      <c r="Q151" s="17">
        <v>4.17</v>
      </c>
      <c r="R151" s="18"/>
    </row>
    <row r="152" hidden="1" outlineLevel="1">
      <c r="A152" s="3" t="s">
        <v>19</v>
      </c>
      <c r="B152" s="17">
        <v>10.0</v>
      </c>
      <c r="C152" s="18"/>
      <c r="D152" s="3" t="s">
        <v>19</v>
      </c>
      <c r="E152" s="17">
        <v>5.66</v>
      </c>
      <c r="F152" s="18"/>
      <c r="G152" s="3" t="s">
        <v>19</v>
      </c>
      <c r="H152" s="17">
        <v>6.55</v>
      </c>
      <c r="I152" s="18"/>
      <c r="J152" s="6" t="s">
        <v>19</v>
      </c>
      <c r="K152" s="17">
        <v>2.2</v>
      </c>
      <c r="L152" s="18"/>
      <c r="M152" s="6" t="s">
        <v>19</v>
      </c>
      <c r="N152" s="17">
        <v>4.87</v>
      </c>
      <c r="O152" s="18"/>
      <c r="P152" s="3" t="s">
        <v>19</v>
      </c>
      <c r="Q152" s="17">
        <v>3.03</v>
      </c>
      <c r="R152" s="18"/>
    </row>
    <row r="153" hidden="1" outlineLevel="1">
      <c r="A153" s="3" t="s">
        <v>20</v>
      </c>
      <c r="B153" s="17">
        <v>8.5</v>
      </c>
      <c r="C153" s="18"/>
      <c r="D153" s="3" t="s">
        <v>20</v>
      </c>
      <c r="E153" s="17">
        <v>14.08</v>
      </c>
      <c r="F153" s="18"/>
      <c r="G153" s="3" t="s">
        <v>20</v>
      </c>
      <c r="H153" s="17">
        <v>2.18</v>
      </c>
      <c r="I153" s="18"/>
      <c r="J153" s="6" t="s">
        <v>20</v>
      </c>
      <c r="K153" s="17">
        <v>0.47</v>
      </c>
      <c r="L153" s="18"/>
      <c r="M153" s="6" t="s">
        <v>20</v>
      </c>
      <c r="N153" s="17">
        <v>5.2</v>
      </c>
      <c r="O153" s="18"/>
      <c r="P153" s="3" t="s">
        <v>20</v>
      </c>
      <c r="Q153" s="17">
        <v>3.43</v>
      </c>
      <c r="R153" s="18"/>
    </row>
    <row r="154" hidden="1" outlineLevel="1">
      <c r="A154" s="21">
        <v>44066.0</v>
      </c>
      <c r="B154" s="17">
        <v>8.5</v>
      </c>
      <c r="C154" s="20">
        <f>(SUM(B151:B154)/4)/100</f>
        <v>0.075325</v>
      </c>
      <c r="D154" s="21">
        <v>44066.0</v>
      </c>
      <c r="E154" s="17">
        <v>14.08</v>
      </c>
      <c r="F154" s="20">
        <f>(SUM(E151:E154)/4)/100</f>
        <v>0.09845</v>
      </c>
      <c r="G154" s="21">
        <v>44066.0</v>
      </c>
      <c r="H154" s="17">
        <v>2.18</v>
      </c>
      <c r="I154" s="20">
        <f>(SUM(H151:H154)/4)/100</f>
        <v>0.033825</v>
      </c>
      <c r="J154" s="22">
        <v>44066.0</v>
      </c>
      <c r="K154" s="17">
        <v>0.47</v>
      </c>
      <c r="L154" s="20">
        <f>(SUM(K151:K154)/4)/100</f>
        <v>0.023175</v>
      </c>
      <c r="M154" s="22">
        <v>44066.0</v>
      </c>
      <c r="N154" s="17">
        <v>5.2</v>
      </c>
      <c r="O154" s="20">
        <f>(SUM(N151:N154)/4)/100</f>
        <v>0.04675</v>
      </c>
      <c r="P154" s="21">
        <v>44066.0</v>
      </c>
      <c r="Q154" s="17">
        <v>3.43</v>
      </c>
      <c r="R154" s="20">
        <f>(SUM(Q151:Q154)/4)/100</f>
        <v>0.03515</v>
      </c>
    </row>
    <row r="155" hidden="1" outlineLevel="1">
      <c r="A155" s="4" t="s">
        <v>21</v>
      </c>
      <c r="B155" s="17">
        <v>3.13</v>
      </c>
      <c r="C155" s="18"/>
      <c r="D155" s="4" t="s">
        <v>21</v>
      </c>
      <c r="E155" s="17">
        <v>5.56</v>
      </c>
      <c r="F155" s="18"/>
      <c r="G155" s="4" t="s">
        <v>21</v>
      </c>
      <c r="H155" s="17">
        <v>2.62</v>
      </c>
      <c r="I155" s="18"/>
      <c r="J155" s="6" t="s">
        <v>21</v>
      </c>
      <c r="K155" s="17">
        <v>6.13</v>
      </c>
      <c r="L155" s="18"/>
      <c r="M155" s="6" t="s">
        <v>21</v>
      </c>
      <c r="N155" s="17">
        <v>3.43</v>
      </c>
      <c r="O155" s="18"/>
      <c r="P155" s="4" t="s">
        <v>21</v>
      </c>
      <c r="Q155" s="17">
        <v>4.17</v>
      </c>
      <c r="R155" s="18"/>
    </row>
    <row r="156" hidden="1" outlineLevel="1">
      <c r="A156" s="4" t="s">
        <v>22</v>
      </c>
      <c r="B156" s="17">
        <v>10.0</v>
      </c>
      <c r="C156" s="18"/>
      <c r="D156" s="4" t="s">
        <v>22</v>
      </c>
      <c r="E156" s="17">
        <v>5.66</v>
      </c>
      <c r="F156" s="18"/>
      <c r="G156" s="4" t="s">
        <v>22</v>
      </c>
      <c r="H156" s="17">
        <v>6.55</v>
      </c>
      <c r="I156" s="18"/>
      <c r="J156" s="6" t="s">
        <v>22</v>
      </c>
      <c r="K156" s="17">
        <v>2.2</v>
      </c>
      <c r="L156" s="18"/>
      <c r="M156" s="6" t="s">
        <v>22</v>
      </c>
      <c r="N156" s="17">
        <v>4.87</v>
      </c>
      <c r="O156" s="18"/>
      <c r="P156" s="4" t="s">
        <v>22</v>
      </c>
      <c r="Q156" s="17">
        <v>3.03</v>
      </c>
      <c r="R156" s="18"/>
    </row>
    <row r="157" hidden="1" outlineLevel="1">
      <c r="A157" s="4" t="s">
        <v>23</v>
      </c>
      <c r="B157" s="17">
        <v>5.08</v>
      </c>
      <c r="C157" s="20">
        <f>(SUM(B155:B157)/3)/100</f>
        <v>0.0607</v>
      </c>
      <c r="D157" s="4" t="s">
        <v>23</v>
      </c>
      <c r="E157" s="17">
        <v>1.38</v>
      </c>
      <c r="F157" s="20">
        <f>(SUM(E155:E157)/3)/100</f>
        <v>0.042</v>
      </c>
      <c r="G157" s="4" t="s">
        <v>23</v>
      </c>
      <c r="H157" s="17">
        <v>3.3</v>
      </c>
      <c r="I157" s="20">
        <f>(SUM(H155:H157)/3)/100</f>
        <v>0.04156666667</v>
      </c>
      <c r="J157" s="6" t="s">
        <v>23</v>
      </c>
      <c r="K157" s="17">
        <v>3.6</v>
      </c>
      <c r="L157" s="20">
        <f>(SUM(K155:K157)/3)/100</f>
        <v>0.03976666667</v>
      </c>
      <c r="M157" s="6" t="s">
        <v>23</v>
      </c>
      <c r="N157" s="17">
        <v>0.7</v>
      </c>
      <c r="O157" s="20">
        <f>(SUM(N155:N157)/3)/100</f>
        <v>0.03</v>
      </c>
      <c r="P157" s="4" t="s">
        <v>23</v>
      </c>
      <c r="Q157" s="17">
        <v>2.63</v>
      </c>
      <c r="R157" s="20">
        <f>(SUM(Q155:Q157)/3)/100</f>
        <v>0.03276666667</v>
      </c>
    </row>
    <row r="158" hidden="1" outlineLevel="1">
      <c r="A158" s="5" t="s">
        <v>24</v>
      </c>
      <c r="B158" s="17">
        <v>5.12</v>
      </c>
      <c r="C158" s="18"/>
      <c r="D158" s="5" t="s">
        <v>24</v>
      </c>
      <c r="E158" s="17">
        <v>7.52</v>
      </c>
      <c r="F158" s="18"/>
      <c r="G158" s="5" t="s">
        <v>24</v>
      </c>
      <c r="H158" s="17">
        <v>3.23</v>
      </c>
      <c r="I158" s="18"/>
      <c r="J158" s="6" t="s">
        <v>24</v>
      </c>
      <c r="K158" s="17">
        <v>7.37</v>
      </c>
      <c r="L158" s="18"/>
      <c r="M158" s="6" t="s">
        <v>24</v>
      </c>
      <c r="N158" s="17">
        <v>2.95</v>
      </c>
      <c r="O158" s="18"/>
      <c r="P158" s="5" t="s">
        <v>24</v>
      </c>
      <c r="Q158" s="17">
        <v>4.2</v>
      </c>
      <c r="R158" s="18"/>
    </row>
    <row r="159" hidden="1" outlineLevel="1">
      <c r="A159" s="5" t="s">
        <v>25</v>
      </c>
      <c r="B159" s="17">
        <v>8.5</v>
      </c>
      <c r="C159" s="20">
        <f>(SUM(B158:B159)/2)/100</f>
        <v>0.0681</v>
      </c>
      <c r="D159" s="5" t="s">
        <v>25</v>
      </c>
      <c r="E159" s="17">
        <v>14.08</v>
      </c>
      <c r="F159" s="20">
        <f>(SUM(E158:E159)/2)/100</f>
        <v>0.108</v>
      </c>
      <c r="G159" s="5" t="s">
        <v>25</v>
      </c>
      <c r="H159" s="17">
        <v>2.18</v>
      </c>
      <c r="I159" s="20">
        <f>(SUM(H158:H159)/2)/100</f>
        <v>0.02705</v>
      </c>
      <c r="J159" s="6" t="s">
        <v>25</v>
      </c>
      <c r="K159" s="17">
        <v>0.47</v>
      </c>
      <c r="L159" s="20">
        <f>(SUM(K158:K159)/2)/100</f>
        <v>0.0392</v>
      </c>
      <c r="M159" s="6" t="s">
        <v>25</v>
      </c>
      <c r="N159" s="17">
        <v>5.2</v>
      </c>
      <c r="O159" s="20">
        <f>(SUM(N158:N159)/2)/100</f>
        <v>0.04075</v>
      </c>
      <c r="P159" s="5" t="s">
        <v>25</v>
      </c>
      <c r="Q159" s="17">
        <v>3.43</v>
      </c>
      <c r="R159" s="20">
        <f>(SUM(Q158:Q159)/2)/100</f>
        <v>0.03815</v>
      </c>
    </row>
    <row r="160">
      <c r="A160" s="29"/>
      <c r="B160" s="29"/>
      <c r="C160" s="29"/>
      <c r="D160" s="29"/>
      <c r="E160" s="29"/>
      <c r="F160" s="2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29"/>
      <c r="B161" s="29"/>
      <c r="C161" s="29"/>
      <c r="D161" s="29"/>
      <c r="E161" s="29"/>
      <c r="F161" s="2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collapsed="1">
      <c r="A162" s="1" t="s">
        <v>32</v>
      </c>
      <c r="C162" s="2" t="str">
        <f t="array" ref="C162">INDEX(A163:P163, 1, MATCH(MIN(C173,F173,I173,L173,O173,R173), C173:R173, 0))</f>
        <v>SPIRE</v>
      </c>
      <c r="D162" s="3" t="str">
        <f t="array" ref="D162">INDEX(A163:P163, 1, (MATCH(MIN(C177,F177,I177,L177,O177,R177), C177:R177, 0)))</f>
        <v>UKMO</v>
      </c>
      <c r="E162" s="4" t="str">
        <f t="array" ref="E162">INDEX(A163:P163, 1, MATCH(MIN(F180,I180,L180,O180,R180,C180),C180:R180,0))</f>
        <v>UKMO</v>
      </c>
      <c r="F162" s="5" t="str">
        <f t="array" ref="F162">INDEX(A163:P163, 1, MATCH(MIN(F182,I182,L182,O182,R182,C182),C182:R182,0))</f>
        <v>UKMO</v>
      </c>
      <c r="G162" s="6"/>
      <c r="H162" s="28"/>
      <c r="J162" s="6"/>
      <c r="K162" s="6"/>
      <c r="L162" s="6"/>
      <c r="M162" s="6"/>
      <c r="N162" s="6"/>
      <c r="O162" s="6"/>
      <c r="P162" s="6"/>
      <c r="Q162" s="6"/>
      <c r="R162" s="6"/>
    </row>
    <row r="163" hidden="1" outlineLevel="1">
      <c r="A163" s="7" t="s">
        <v>1</v>
      </c>
      <c r="B163" s="8" t="s">
        <v>2</v>
      </c>
      <c r="C163" s="9"/>
      <c r="D163" s="10" t="s">
        <v>3</v>
      </c>
      <c r="E163" s="11" t="s">
        <v>2</v>
      </c>
      <c r="F163" s="9"/>
      <c r="G163" s="12" t="s">
        <v>4</v>
      </c>
      <c r="H163" s="8" t="s">
        <v>2</v>
      </c>
      <c r="I163" s="9"/>
      <c r="J163" s="12" t="s">
        <v>5</v>
      </c>
      <c r="K163" s="8" t="s">
        <v>2</v>
      </c>
      <c r="L163" s="9"/>
      <c r="M163" s="12" t="s">
        <v>6</v>
      </c>
      <c r="N163" s="8" t="s">
        <v>2</v>
      </c>
      <c r="O163" s="9"/>
      <c r="P163" s="12" t="s">
        <v>7</v>
      </c>
      <c r="Q163" s="8" t="s">
        <v>2</v>
      </c>
    </row>
    <row r="164" hidden="1" outlineLevel="1">
      <c r="A164" s="13" t="s">
        <v>8</v>
      </c>
      <c r="C164" s="14"/>
      <c r="D164" s="6" t="s">
        <v>8</v>
      </c>
      <c r="F164" s="14"/>
      <c r="G164" s="13" t="s">
        <v>8</v>
      </c>
      <c r="I164" s="15"/>
      <c r="J164" s="13" t="s">
        <v>8</v>
      </c>
      <c r="L164" s="15"/>
      <c r="M164" s="13" t="s">
        <v>8</v>
      </c>
      <c r="O164" s="15"/>
      <c r="P164" s="13" t="s">
        <v>8</v>
      </c>
    </row>
    <row r="165" hidden="1" outlineLevel="1">
      <c r="A165" s="2" t="s">
        <v>9</v>
      </c>
      <c r="B165" s="17">
        <v>6.34</v>
      </c>
      <c r="C165" s="18"/>
      <c r="D165" s="2" t="s">
        <v>9</v>
      </c>
      <c r="E165" s="17">
        <v>4.8</v>
      </c>
      <c r="F165" s="18"/>
      <c r="G165" s="2" t="s">
        <v>9</v>
      </c>
      <c r="H165" s="30">
        <v>100.0</v>
      </c>
      <c r="I165" s="18"/>
      <c r="J165" s="6" t="s">
        <v>9</v>
      </c>
      <c r="K165" s="17">
        <v>4.24</v>
      </c>
      <c r="L165" s="18"/>
      <c r="M165" s="6" t="s">
        <v>9</v>
      </c>
      <c r="N165" s="17">
        <v>5.38</v>
      </c>
      <c r="O165" s="18"/>
      <c r="P165" s="2" t="s">
        <v>9</v>
      </c>
      <c r="Q165" s="17">
        <v>2.1</v>
      </c>
      <c r="R165" s="18"/>
    </row>
    <row r="166" hidden="1" outlineLevel="1">
      <c r="A166" s="2" t="s">
        <v>10</v>
      </c>
      <c r="B166" s="17">
        <v>5.94</v>
      </c>
      <c r="C166" s="18"/>
      <c r="D166" s="2" t="s">
        <v>10</v>
      </c>
      <c r="E166" s="17">
        <v>11.35</v>
      </c>
      <c r="F166" s="18"/>
      <c r="G166" s="2" t="s">
        <v>10</v>
      </c>
      <c r="H166" s="30">
        <v>100.0</v>
      </c>
      <c r="I166" s="18"/>
      <c r="J166" s="6" t="s">
        <v>10</v>
      </c>
      <c r="K166" s="17">
        <v>10.1</v>
      </c>
      <c r="L166" s="18"/>
      <c r="M166" s="6" t="s">
        <v>10</v>
      </c>
      <c r="N166" s="17">
        <v>0.64</v>
      </c>
      <c r="O166" s="18"/>
      <c r="P166" s="2" t="s">
        <v>10</v>
      </c>
      <c r="Q166" s="17">
        <v>0.9</v>
      </c>
      <c r="R166" s="18"/>
    </row>
    <row r="167" hidden="1" outlineLevel="1">
      <c r="A167" s="2" t="s">
        <v>11</v>
      </c>
      <c r="B167" s="17">
        <v>0.94</v>
      </c>
      <c r="C167" s="18"/>
      <c r="D167" s="2" t="s">
        <v>11</v>
      </c>
      <c r="E167" s="17">
        <v>2.3</v>
      </c>
      <c r="F167" s="18"/>
      <c r="G167" s="2" t="s">
        <v>11</v>
      </c>
      <c r="H167" s="30">
        <v>100.0</v>
      </c>
      <c r="I167" s="18"/>
      <c r="J167" s="6" t="s">
        <v>11</v>
      </c>
      <c r="K167" s="17">
        <v>1.18</v>
      </c>
      <c r="L167" s="18"/>
      <c r="M167" s="6" t="s">
        <v>11</v>
      </c>
      <c r="N167" s="17">
        <v>0.28</v>
      </c>
      <c r="O167" s="18"/>
      <c r="P167" s="2" t="s">
        <v>11</v>
      </c>
      <c r="Q167" s="17">
        <v>1.7</v>
      </c>
      <c r="R167" s="18"/>
    </row>
    <row r="168" hidden="1" outlineLevel="1">
      <c r="A168" s="2" t="s">
        <v>12</v>
      </c>
      <c r="B168" s="17">
        <v>2.72</v>
      </c>
      <c r="C168" s="18"/>
      <c r="D168" s="2" t="s">
        <v>12</v>
      </c>
      <c r="E168" s="17">
        <v>11.5</v>
      </c>
      <c r="F168" s="18"/>
      <c r="G168" s="2" t="s">
        <v>12</v>
      </c>
      <c r="H168" s="30">
        <v>100.0</v>
      </c>
      <c r="I168" s="18"/>
      <c r="J168" s="6" t="s">
        <v>12</v>
      </c>
      <c r="K168" s="17">
        <v>1.2</v>
      </c>
      <c r="L168" s="18"/>
      <c r="M168" s="6" t="s">
        <v>12</v>
      </c>
      <c r="N168" s="17">
        <v>5.7</v>
      </c>
      <c r="O168" s="18"/>
      <c r="P168" s="2" t="s">
        <v>12</v>
      </c>
      <c r="Q168" s="17">
        <v>14.5</v>
      </c>
      <c r="R168" s="18"/>
    </row>
    <row r="169" hidden="1" outlineLevel="1">
      <c r="A169" s="2" t="s">
        <v>13</v>
      </c>
      <c r="B169" s="17">
        <v>5.94</v>
      </c>
      <c r="C169" s="18"/>
      <c r="D169" s="2" t="s">
        <v>13</v>
      </c>
      <c r="E169" s="17">
        <v>11.35</v>
      </c>
      <c r="F169" s="18"/>
      <c r="G169" s="2" t="s">
        <v>13</v>
      </c>
      <c r="H169" s="30">
        <v>100.0</v>
      </c>
      <c r="I169" s="18"/>
      <c r="J169" s="6" t="s">
        <v>13</v>
      </c>
      <c r="K169" s="17">
        <v>10.1</v>
      </c>
      <c r="L169" s="18"/>
      <c r="M169" s="6" t="s">
        <v>13</v>
      </c>
      <c r="N169" s="17">
        <v>0.64</v>
      </c>
      <c r="O169" s="18"/>
      <c r="P169" s="2" t="s">
        <v>13</v>
      </c>
      <c r="Q169" s="17">
        <v>0.9</v>
      </c>
      <c r="R169" s="18"/>
    </row>
    <row r="170" hidden="1" outlineLevel="1">
      <c r="A170" s="2" t="s">
        <v>14</v>
      </c>
      <c r="B170" s="17">
        <v>1.54</v>
      </c>
      <c r="C170" s="18"/>
      <c r="D170" s="2" t="s">
        <v>14</v>
      </c>
      <c r="E170" s="17">
        <v>2.3</v>
      </c>
      <c r="F170" s="18"/>
      <c r="G170" s="2" t="s">
        <v>14</v>
      </c>
      <c r="H170" s="30">
        <v>100.0</v>
      </c>
      <c r="I170" s="18"/>
      <c r="J170" s="6" t="s">
        <v>14</v>
      </c>
      <c r="K170" s="17">
        <v>1.32</v>
      </c>
      <c r="L170" s="18"/>
      <c r="M170" s="6" t="s">
        <v>14</v>
      </c>
      <c r="N170" s="17">
        <v>2.06</v>
      </c>
      <c r="O170" s="18"/>
      <c r="P170" s="2" t="s">
        <v>14</v>
      </c>
      <c r="Q170" s="17">
        <v>1.4</v>
      </c>
      <c r="R170" s="18"/>
    </row>
    <row r="171" hidden="1" outlineLevel="1">
      <c r="A171" s="2" t="s">
        <v>15</v>
      </c>
      <c r="B171" s="17">
        <v>0.84</v>
      </c>
      <c r="C171" s="18"/>
      <c r="D171" s="2" t="s">
        <v>15</v>
      </c>
      <c r="E171" s="17">
        <v>2.9</v>
      </c>
      <c r="F171" s="18"/>
      <c r="G171" s="2" t="s">
        <v>15</v>
      </c>
      <c r="H171" s="30">
        <v>100.0</v>
      </c>
      <c r="I171" s="18"/>
      <c r="J171" s="6" t="s">
        <v>15</v>
      </c>
      <c r="K171" s="17">
        <v>0.8</v>
      </c>
      <c r="L171" s="18"/>
      <c r="M171" s="6" t="s">
        <v>15</v>
      </c>
      <c r="N171" s="17">
        <v>1.36</v>
      </c>
      <c r="O171" s="18"/>
      <c r="P171" s="2" t="s">
        <v>15</v>
      </c>
      <c r="Q171" s="17">
        <v>1.1</v>
      </c>
      <c r="R171" s="18"/>
    </row>
    <row r="172" hidden="1" outlineLevel="1">
      <c r="A172" s="2" t="s">
        <v>16</v>
      </c>
      <c r="B172" s="17">
        <v>3.32</v>
      </c>
      <c r="C172" s="18"/>
      <c r="D172" s="2" t="s">
        <v>16</v>
      </c>
      <c r="E172" s="17">
        <v>5.85</v>
      </c>
      <c r="F172" s="18"/>
      <c r="G172" s="2" t="s">
        <v>16</v>
      </c>
      <c r="H172" s="30">
        <v>100.0</v>
      </c>
      <c r="I172" s="18"/>
      <c r="J172" s="6" t="s">
        <v>16</v>
      </c>
      <c r="K172" s="17">
        <v>4.22</v>
      </c>
      <c r="L172" s="18"/>
      <c r="M172" s="6" t="s">
        <v>16</v>
      </c>
      <c r="N172" s="17">
        <v>2.12</v>
      </c>
      <c r="O172" s="18"/>
      <c r="P172" s="2" t="s">
        <v>16</v>
      </c>
      <c r="Q172" s="17">
        <v>0.7</v>
      </c>
      <c r="R172" s="18"/>
    </row>
    <row r="173" hidden="1" outlineLevel="1">
      <c r="A173" s="2" t="s">
        <v>17</v>
      </c>
      <c r="B173" s="17">
        <v>4.52</v>
      </c>
      <c r="C173" s="20">
        <f>(SUM(B165:B173)/9)/100</f>
        <v>0.03566666667</v>
      </c>
      <c r="D173" s="2" t="s">
        <v>17</v>
      </c>
      <c r="E173" s="17">
        <v>7.15</v>
      </c>
      <c r="F173" s="20">
        <f>(SUM(E165:E173)/9)/100</f>
        <v>0.06611111111</v>
      </c>
      <c r="G173" s="2" t="s">
        <v>17</v>
      </c>
      <c r="H173" s="30">
        <v>100.0</v>
      </c>
      <c r="I173" s="20">
        <f>(SUM(H165:H173)/9)/100</f>
        <v>1</v>
      </c>
      <c r="J173" s="6" t="s">
        <v>17</v>
      </c>
      <c r="K173" s="17">
        <v>2.4</v>
      </c>
      <c r="L173" s="20">
        <f>(SUM(K165:K173)/9)/100</f>
        <v>0.03951111111</v>
      </c>
      <c r="M173" s="6" t="s">
        <v>17</v>
      </c>
      <c r="N173" s="17">
        <v>1.58</v>
      </c>
      <c r="O173" s="20">
        <f>(SUM(N165:N173)/9)/100</f>
        <v>0.02195555556</v>
      </c>
      <c r="P173" s="2" t="s">
        <v>17</v>
      </c>
      <c r="Q173" s="17">
        <v>9.8</v>
      </c>
      <c r="R173" s="20">
        <f>(SUM(Q165:Q173)/9)/100</f>
        <v>0.03677777778</v>
      </c>
    </row>
    <row r="174" hidden="1" outlineLevel="1">
      <c r="A174" s="3" t="s">
        <v>18</v>
      </c>
      <c r="B174" s="17">
        <v>6.34</v>
      </c>
      <c r="C174" s="18"/>
      <c r="D174" s="3" t="s">
        <v>18</v>
      </c>
      <c r="E174" s="17">
        <v>4.8</v>
      </c>
      <c r="F174" s="18"/>
      <c r="G174" s="3" t="s">
        <v>18</v>
      </c>
      <c r="H174" s="30">
        <v>100.0</v>
      </c>
      <c r="I174" s="18"/>
      <c r="J174" s="6" t="s">
        <v>18</v>
      </c>
      <c r="K174" s="17">
        <v>4.24</v>
      </c>
      <c r="L174" s="18"/>
      <c r="M174" s="6" t="s">
        <v>18</v>
      </c>
      <c r="N174" s="17">
        <v>5.38</v>
      </c>
      <c r="O174" s="18"/>
      <c r="P174" s="3" t="s">
        <v>18</v>
      </c>
      <c r="Q174" s="17">
        <v>2.1</v>
      </c>
      <c r="R174" s="18"/>
    </row>
    <row r="175" hidden="1" outlineLevel="1">
      <c r="A175" s="3" t="s">
        <v>19</v>
      </c>
      <c r="B175" s="17">
        <v>7.36</v>
      </c>
      <c r="C175" s="18"/>
      <c r="D175" s="3" t="s">
        <v>19</v>
      </c>
      <c r="E175" s="17">
        <v>4.55</v>
      </c>
      <c r="F175" s="18"/>
      <c r="G175" s="3" t="s">
        <v>19</v>
      </c>
      <c r="H175" s="30">
        <v>100.0</v>
      </c>
      <c r="I175" s="18"/>
      <c r="J175" s="6" t="s">
        <v>19</v>
      </c>
      <c r="K175" s="17">
        <v>6.78</v>
      </c>
      <c r="L175" s="18"/>
      <c r="M175" s="6" t="s">
        <v>19</v>
      </c>
      <c r="N175" s="17">
        <v>2.64</v>
      </c>
      <c r="O175" s="18"/>
      <c r="P175" s="3" t="s">
        <v>19</v>
      </c>
      <c r="Q175" s="17">
        <v>0.4</v>
      </c>
      <c r="R175" s="18"/>
    </row>
    <row r="176" hidden="1" outlineLevel="1">
      <c r="A176" s="3" t="s">
        <v>20</v>
      </c>
      <c r="B176" s="17">
        <v>5.94</v>
      </c>
      <c r="C176" s="18"/>
      <c r="D176" s="3" t="s">
        <v>20</v>
      </c>
      <c r="E176" s="17">
        <v>11.35</v>
      </c>
      <c r="F176" s="18"/>
      <c r="G176" s="3" t="s">
        <v>20</v>
      </c>
      <c r="H176" s="30">
        <v>100.0</v>
      </c>
      <c r="I176" s="18"/>
      <c r="J176" s="6" t="s">
        <v>20</v>
      </c>
      <c r="K176" s="17">
        <v>10.1</v>
      </c>
      <c r="L176" s="18"/>
      <c r="M176" s="6" t="s">
        <v>20</v>
      </c>
      <c r="N176" s="17">
        <v>0.64</v>
      </c>
      <c r="O176" s="18"/>
      <c r="P176" s="3" t="s">
        <v>20</v>
      </c>
      <c r="Q176" s="17">
        <v>0.9</v>
      </c>
      <c r="R176" s="18"/>
    </row>
    <row r="177" hidden="1" outlineLevel="1">
      <c r="A177" s="21">
        <v>44066.0</v>
      </c>
      <c r="B177" s="17">
        <v>5.94</v>
      </c>
      <c r="C177" s="20">
        <f>(SUM(B174:B177)/4)/100</f>
        <v>0.06395</v>
      </c>
      <c r="D177" s="21">
        <v>44066.0</v>
      </c>
      <c r="E177" s="17">
        <v>11.35</v>
      </c>
      <c r="F177" s="20">
        <f>(SUM(E174:E177)/4)/100</f>
        <v>0.080125</v>
      </c>
      <c r="G177" s="21">
        <v>44066.0</v>
      </c>
      <c r="H177" s="30">
        <v>100.0</v>
      </c>
      <c r="I177" s="20">
        <f>(SUM(H174:H177)/4)/100</f>
        <v>1</v>
      </c>
      <c r="J177" s="22">
        <v>44066.0</v>
      </c>
      <c r="K177" s="17">
        <v>10.1</v>
      </c>
      <c r="L177" s="20">
        <f>(SUM(K174:K177)/4)/100</f>
        <v>0.07805</v>
      </c>
      <c r="M177" s="22">
        <v>44066.0</v>
      </c>
      <c r="N177" s="17">
        <v>0.64</v>
      </c>
      <c r="O177" s="20">
        <f>(SUM(N174:N177)/4)/100</f>
        <v>0.02325</v>
      </c>
      <c r="P177" s="21">
        <v>44066.0</v>
      </c>
      <c r="Q177" s="17">
        <v>0.9</v>
      </c>
      <c r="R177" s="20">
        <f>(SUM(Q174:Q177)/4)/100</f>
        <v>0.01075</v>
      </c>
    </row>
    <row r="178" hidden="1" outlineLevel="1">
      <c r="A178" s="4" t="s">
        <v>21</v>
      </c>
      <c r="B178" s="17">
        <v>6.34</v>
      </c>
      <c r="C178" s="18"/>
      <c r="D178" s="4" t="s">
        <v>21</v>
      </c>
      <c r="E178" s="17">
        <v>4.8</v>
      </c>
      <c r="F178" s="18"/>
      <c r="G178" s="4" t="s">
        <v>21</v>
      </c>
      <c r="H178" s="30">
        <v>100.0</v>
      </c>
      <c r="I178" s="18"/>
      <c r="J178" s="6" t="s">
        <v>21</v>
      </c>
      <c r="K178" s="17">
        <v>4.24</v>
      </c>
      <c r="L178" s="18"/>
      <c r="M178" s="6" t="s">
        <v>21</v>
      </c>
      <c r="N178" s="17">
        <v>5.38</v>
      </c>
      <c r="O178" s="18"/>
      <c r="P178" s="4" t="s">
        <v>21</v>
      </c>
      <c r="Q178" s="17">
        <v>2.1</v>
      </c>
      <c r="R178" s="18"/>
    </row>
    <row r="179" hidden="1" outlineLevel="1">
      <c r="A179" s="4" t="s">
        <v>22</v>
      </c>
      <c r="B179" s="17">
        <v>7.36</v>
      </c>
      <c r="C179" s="18"/>
      <c r="D179" s="4" t="s">
        <v>22</v>
      </c>
      <c r="E179" s="17">
        <v>4.55</v>
      </c>
      <c r="F179" s="18"/>
      <c r="G179" s="4" t="s">
        <v>22</v>
      </c>
      <c r="H179" s="30">
        <v>100.0</v>
      </c>
      <c r="I179" s="18"/>
      <c r="J179" s="6" t="s">
        <v>22</v>
      </c>
      <c r="K179" s="17">
        <v>6.78</v>
      </c>
      <c r="L179" s="18"/>
      <c r="M179" s="6" t="s">
        <v>22</v>
      </c>
      <c r="N179" s="17">
        <v>2.64</v>
      </c>
      <c r="O179" s="18"/>
      <c r="P179" s="4" t="s">
        <v>22</v>
      </c>
      <c r="Q179" s="17">
        <v>0.4</v>
      </c>
      <c r="R179" s="18"/>
    </row>
    <row r="180" hidden="1" outlineLevel="1">
      <c r="A180" s="4" t="s">
        <v>23</v>
      </c>
      <c r="B180" s="17">
        <v>3.3</v>
      </c>
      <c r="C180" s="20">
        <f>(SUM(B178:B180)/3)/100</f>
        <v>0.05666666667</v>
      </c>
      <c r="D180" s="4" t="s">
        <v>23</v>
      </c>
      <c r="E180" s="17">
        <v>1.4</v>
      </c>
      <c r="F180" s="20">
        <f>(SUM(E178:E180)/3)/100</f>
        <v>0.03583333333</v>
      </c>
      <c r="G180" s="4" t="s">
        <v>23</v>
      </c>
      <c r="H180" s="30">
        <v>100.0</v>
      </c>
      <c r="I180" s="20">
        <f>(SUM(H178:H180)/3)/100</f>
        <v>1</v>
      </c>
      <c r="J180" s="6" t="s">
        <v>23</v>
      </c>
      <c r="K180" s="17">
        <v>1.54</v>
      </c>
      <c r="L180" s="20">
        <f>(SUM(K178:K180)/3)/100</f>
        <v>0.04186666667</v>
      </c>
      <c r="M180" s="6" t="s">
        <v>23</v>
      </c>
      <c r="N180" s="17">
        <v>0.74</v>
      </c>
      <c r="O180" s="20">
        <f>(SUM(N178:N180)/3)/100</f>
        <v>0.0292</v>
      </c>
      <c r="P180" s="4" t="s">
        <v>23</v>
      </c>
      <c r="Q180" s="17">
        <v>4.7</v>
      </c>
      <c r="R180" s="20">
        <f>(SUM(Q178:Q180)/3)/100</f>
        <v>0.024</v>
      </c>
    </row>
    <row r="181" hidden="1" outlineLevel="1">
      <c r="A181" s="5" t="s">
        <v>24</v>
      </c>
      <c r="B181" s="17">
        <v>3.5</v>
      </c>
      <c r="C181" s="18"/>
      <c r="D181" s="5" t="s">
        <v>24</v>
      </c>
      <c r="E181" s="17">
        <v>5.05</v>
      </c>
      <c r="F181" s="18"/>
      <c r="G181" s="5" t="s">
        <v>24</v>
      </c>
      <c r="H181" s="30">
        <v>100.0</v>
      </c>
      <c r="I181" s="18"/>
      <c r="J181" s="6" t="s">
        <v>24</v>
      </c>
      <c r="K181" s="17">
        <v>5.76</v>
      </c>
      <c r="L181" s="18"/>
      <c r="M181" s="6" t="s">
        <v>24</v>
      </c>
      <c r="N181" s="17">
        <v>3.88</v>
      </c>
      <c r="O181" s="18"/>
      <c r="P181" s="5" t="s">
        <v>24</v>
      </c>
      <c r="Q181" s="17">
        <v>0.6</v>
      </c>
      <c r="R181" s="18"/>
    </row>
    <row r="182" hidden="1" outlineLevel="1">
      <c r="A182" s="5" t="s">
        <v>25</v>
      </c>
      <c r="B182" s="17">
        <v>5.94</v>
      </c>
      <c r="C182" s="20">
        <f>(SUM(B181:B182)/2)/100</f>
        <v>0.0472</v>
      </c>
      <c r="D182" s="5" t="s">
        <v>25</v>
      </c>
      <c r="E182" s="17">
        <v>11.35</v>
      </c>
      <c r="F182" s="20">
        <f>(SUM(E181:E182)/2)/100</f>
        <v>0.082</v>
      </c>
      <c r="G182" s="5" t="s">
        <v>25</v>
      </c>
      <c r="H182" s="30">
        <v>100.0</v>
      </c>
      <c r="I182" s="20">
        <f>(SUM(H181:H182)/2)/100</f>
        <v>1</v>
      </c>
      <c r="J182" s="6" t="s">
        <v>25</v>
      </c>
      <c r="K182" s="17">
        <v>10.1</v>
      </c>
      <c r="L182" s="20">
        <f>(SUM(K181:K182)/2)/100</f>
        <v>0.0793</v>
      </c>
      <c r="M182" s="6" t="s">
        <v>25</v>
      </c>
      <c r="N182" s="17">
        <v>0.64</v>
      </c>
      <c r="O182" s="20">
        <f>(SUM(N181:N182)/2)/100</f>
        <v>0.0226</v>
      </c>
      <c r="P182" s="5" t="s">
        <v>25</v>
      </c>
      <c r="Q182" s="17">
        <v>0.9</v>
      </c>
      <c r="R182" s="20">
        <f>(SUM(Q181:Q182)/2)/100</f>
        <v>0.0075</v>
      </c>
    </row>
    <row r="183">
      <c r="A183" s="29"/>
      <c r="B183" s="29"/>
      <c r="C183" s="29"/>
      <c r="D183" s="29"/>
      <c r="E183" s="29"/>
      <c r="F183" s="2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29"/>
      <c r="B184" s="29"/>
      <c r="C184" s="29"/>
      <c r="D184" s="29"/>
      <c r="E184" s="29"/>
      <c r="F184" s="2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collapsed="1">
      <c r="A185" s="1" t="s">
        <v>33</v>
      </c>
      <c r="C185" s="2" t="str">
        <f t="array" ref="C185">INDEX(A186:P186, 1, MATCH(MIN(C196,F196,I196,L196,O196,R196), C196:R196, 0))</f>
        <v>SPIRE</v>
      </c>
      <c r="D185" s="3" t="str">
        <f t="array" ref="D185">INDEX(A186:P186, 1, (MATCH(MIN(C200,F200,I200,L200,O200,R200), C200:R200, 0)))</f>
        <v>SPIRE</v>
      </c>
      <c r="E185" s="4" t="str">
        <f t="array" ref="E185">INDEX(A186:P186, 1, MATCH(MIN(F203,I203,L203,O203,R203,C203),C203:R203,0))</f>
        <v>SPIRE</v>
      </c>
      <c r="F185" s="5" t="str">
        <f t="array" ref="F185">INDEX(A186:P186, 1, MATCH(MIN(F205,I205,L205,O205,R205,C205),C205:R205,0))</f>
        <v>SPIRE</v>
      </c>
      <c r="G185" s="6"/>
      <c r="H185" s="28"/>
      <c r="J185" s="6"/>
      <c r="K185" s="6"/>
      <c r="L185" s="6"/>
      <c r="M185" s="6"/>
      <c r="N185" s="6"/>
      <c r="O185" s="6"/>
      <c r="P185" s="6"/>
      <c r="Q185" s="6"/>
      <c r="R185" s="6"/>
    </row>
    <row r="186" hidden="1" outlineLevel="1">
      <c r="A186" s="7" t="s">
        <v>1</v>
      </c>
      <c r="B186" s="8" t="s">
        <v>2</v>
      </c>
      <c r="C186" s="9"/>
      <c r="D186" s="10" t="s">
        <v>3</v>
      </c>
      <c r="E186" s="11" t="s">
        <v>2</v>
      </c>
      <c r="F186" s="9"/>
      <c r="G186" s="12" t="s">
        <v>4</v>
      </c>
      <c r="H186" s="8" t="s">
        <v>2</v>
      </c>
      <c r="I186" s="9"/>
      <c r="J186" s="12" t="s">
        <v>5</v>
      </c>
      <c r="K186" s="8" t="s">
        <v>2</v>
      </c>
      <c r="L186" s="9"/>
      <c r="M186" s="12" t="s">
        <v>6</v>
      </c>
      <c r="N186" s="8" t="s">
        <v>2</v>
      </c>
      <c r="O186" s="9"/>
      <c r="P186" s="12" t="s">
        <v>7</v>
      </c>
      <c r="Q186" s="8" t="s">
        <v>2</v>
      </c>
    </row>
    <row r="187" hidden="1" outlineLevel="1">
      <c r="A187" s="13" t="s">
        <v>8</v>
      </c>
      <c r="C187" s="14"/>
      <c r="D187" s="6" t="s">
        <v>8</v>
      </c>
      <c r="F187" s="14"/>
      <c r="G187" s="13" t="s">
        <v>8</v>
      </c>
      <c r="I187" s="15"/>
      <c r="J187" s="13" t="s">
        <v>8</v>
      </c>
      <c r="L187" s="15"/>
      <c r="M187" s="13" t="s">
        <v>8</v>
      </c>
      <c r="O187" s="15"/>
      <c r="P187" s="13" t="s">
        <v>8</v>
      </c>
    </row>
    <row r="188" hidden="1" outlineLevel="1">
      <c r="A188" s="2" t="s">
        <v>9</v>
      </c>
      <c r="B188" s="17">
        <v>4.17</v>
      </c>
      <c r="C188" s="18"/>
      <c r="D188" s="2" t="s">
        <v>9</v>
      </c>
      <c r="E188" s="17">
        <v>10.12</v>
      </c>
      <c r="F188" s="18"/>
      <c r="G188" s="2" t="s">
        <v>9</v>
      </c>
      <c r="H188" s="17">
        <v>7.93</v>
      </c>
      <c r="I188" s="18"/>
      <c r="J188" s="6" t="s">
        <v>9</v>
      </c>
      <c r="K188" s="17">
        <v>8.57</v>
      </c>
      <c r="L188" s="18"/>
      <c r="M188" s="6" t="s">
        <v>9</v>
      </c>
      <c r="N188" s="17">
        <v>5.82</v>
      </c>
      <c r="O188" s="18"/>
      <c r="P188" s="2" t="s">
        <v>9</v>
      </c>
      <c r="Q188" s="17">
        <v>5.9</v>
      </c>
      <c r="R188" s="18"/>
    </row>
    <row r="189" hidden="1" outlineLevel="1">
      <c r="A189" s="2" t="s">
        <v>10</v>
      </c>
      <c r="B189" s="17">
        <v>5.15</v>
      </c>
      <c r="C189" s="18"/>
      <c r="D189" s="2" t="s">
        <v>10</v>
      </c>
      <c r="E189" s="17">
        <v>1.5</v>
      </c>
      <c r="F189" s="18"/>
      <c r="G189" s="2" t="s">
        <v>10</v>
      </c>
      <c r="H189" s="17">
        <v>4.13</v>
      </c>
      <c r="I189" s="18"/>
      <c r="J189" s="6" t="s">
        <v>10</v>
      </c>
      <c r="K189" s="17">
        <v>2.33</v>
      </c>
      <c r="L189" s="18"/>
      <c r="M189" s="6" t="s">
        <v>10</v>
      </c>
      <c r="N189" s="17">
        <v>1.2</v>
      </c>
      <c r="O189" s="18"/>
      <c r="P189" s="2" t="s">
        <v>10</v>
      </c>
      <c r="Q189" s="17">
        <v>5.87</v>
      </c>
      <c r="R189" s="18"/>
    </row>
    <row r="190" hidden="1" outlineLevel="1">
      <c r="A190" s="2" t="s">
        <v>11</v>
      </c>
      <c r="B190" s="17">
        <v>1.45</v>
      </c>
      <c r="C190" s="18"/>
      <c r="D190" s="2" t="s">
        <v>11</v>
      </c>
      <c r="E190" s="17">
        <v>0.57</v>
      </c>
      <c r="F190" s="18"/>
      <c r="G190" s="2" t="s">
        <v>11</v>
      </c>
      <c r="H190" s="17">
        <v>0.67</v>
      </c>
      <c r="I190" s="18"/>
      <c r="J190" s="6" t="s">
        <v>11</v>
      </c>
      <c r="K190" s="17">
        <v>0.67</v>
      </c>
      <c r="L190" s="18"/>
      <c r="M190" s="6" t="s">
        <v>11</v>
      </c>
      <c r="N190" s="17">
        <v>0.63</v>
      </c>
      <c r="O190" s="18"/>
      <c r="P190" s="2" t="s">
        <v>11</v>
      </c>
      <c r="Q190" s="17">
        <v>1.77</v>
      </c>
      <c r="R190" s="18"/>
    </row>
    <row r="191" hidden="1" outlineLevel="1">
      <c r="A191" s="2" t="s">
        <v>12</v>
      </c>
      <c r="B191" s="17">
        <v>2.8</v>
      </c>
      <c r="C191" s="18"/>
      <c r="D191" s="2" t="s">
        <v>12</v>
      </c>
      <c r="E191" s="17">
        <v>7.4</v>
      </c>
      <c r="F191" s="18"/>
      <c r="G191" s="2" t="s">
        <v>12</v>
      </c>
      <c r="H191" s="17">
        <v>0.83</v>
      </c>
      <c r="I191" s="18"/>
      <c r="J191" s="6" t="s">
        <v>12</v>
      </c>
      <c r="K191" s="17">
        <v>1.55</v>
      </c>
      <c r="L191" s="18"/>
      <c r="M191" s="6" t="s">
        <v>12</v>
      </c>
      <c r="N191" s="17">
        <v>3.08</v>
      </c>
      <c r="O191" s="18"/>
      <c r="P191" s="2" t="s">
        <v>12</v>
      </c>
      <c r="Q191" s="17">
        <v>2.3</v>
      </c>
      <c r="R191" s="18"/>
    </row>
    <row r="192" hidden="1" outlineLevel="1">
      <c r="A192" s="2" t="s">
        <v>13</v>
      </c>
      <c r="B192" s="17">
        <v>5.15</v>
      </c>
      <c r="C192" s="18"/>
      <c r="D192" s="2" t="s">
        <v>13</v>
      </c>
      <c r="E192" s="17">
        <v>1.5</v>
      </c>
      <c r="F192" s="18"/>
      <c r="G192" s="2" t="s">
        <v>13</v>
      </c>
      <c r="H192" s="17">
        <v>4.13</v>
      </c>
      <c r="I192" s="18"/>
      <c r="J192" s="6" t="s">
        <v>13</v>
      </c>
      <c r="K192" s="17">
        <v>2.33</v>
      </c>
      <c r="L192" s="18"/>
      <c r="M192" s="6" t="s">
        <v>13</v>
      </c>
      <c r="N192" s="17">
        <v>1.2</v>
      </c>
      <c r="O192" s="18"/>
      <c r="P192" s="2" t="s">
        <v>13</v>
      </c>
      <c r="Q192" s="17">
        <v>5.87</v>
      </c>
      <c r="R192" s="18"/>
    </row>
    <row r="193" hidden="1" outlineLevel="1">
      <c r="A193" s="2" t="s">
        <v>14</v>
      </c>
      <c r="B193" s="17">
        <v>2.27</v>
      </c>
      <c r="C193" s="18"/>
      <c r="D193" s="2" t="s">
        <v>14</v>
      </c>
      <c r="E193" s="17">
        <v>0.95</v>
      </c>
      <c r="F193" s="18"/>
      <c r="G193" s="2" t="s">
        <v>14</v>
      </c>
      <c r="H193" s="17">
        <v>1.32</v>
      </c>
      <c r="I193" s="18"/>
      <c r="J193" s="6" t="s">
        <v>14</v>
      </c>
      <c r="K193" s="17">
        <v>1.88</v>
      </c>
      <c r="L193" s="18"/>
      <c r="M193" s="6" t="s">
        <v>14</v>
      </c>
      <c r="N193" s="17">
        <v>1.48</v>
      </c>
      <c r="O193" s="18"/>
      <c r="P193" s="2" t="s">
        <v>14</v>
      </c>
      <c r="Q193" s="17">
        <v>0.23</v>
      </c>
      <c r="R193" s="18"/>
    </row>
    <row r="194" hidden="1" outlineLevel="1">
      <c r="A194" s="2" t="s">
        <v>15</v>
      </c>
      <c r="B194" s="17">
        <v>1.1</v>
      </c>
      <c r="C194" s="18"/>
      <c r="D194" s="2" t="s">
        <v>15</v>
      </c>
      <c r="E194" s="17">
        <v>0.32</v>
      </c>
      <c r="F194" s="18"/>
      <c r="G194" s="2" t="s">
        <v>15</v>
      </c>
      <c r="H194" s="17">
        <v>1.17</v>
      </c>
      <c r="I194" s="18"/>
      <c r="J194" s="6" t="s">
        <v>15</v>
      </c>
      <c r="K194" s="17">
        <v>1.53</v>
      </c>
      <c r="L194" s="18"/>
      <c r="M194" s="6" t="s">
        <v>15</v>
      </c>
      <c r="N194" s="17">
        <v>1.02</v>
      </c>
      <c r="O194" s="18"/>
      <c r="P194" s="2" t="s">
        <v>15</v>
      </c>
      <c r="Q194" s="17">
        <v>1.87</v>
      </c>
      <c r="R194" s="18"/>
    </row>
    <row r="195" hidden="1" outlineLevel="1">
      <c r="A195" s="2" t="s">
        <v>16</v>
      </c>
      <c r="B195" s="17">
        <v>2.42</v>
      </c>
      <c r="C195" s="18"/>
      <c r="D195" s="2" t="s">
        <v>16</v>
      </c>
      <c r="E195" s="17">
        <v>6.42</v>
      </c>
      <c r="F195" s="18"/>
      <c r="G195" s="2" t="s">
        <v>16</v>
      </c>
      <c r="H195" s="17">
        <v>6.07</v>
      </c>
      <c r="I195" s="18"/>
      <c r="J195" s="6" t="s">
        <v>16</v>
      </c>
      <c r="K195" s="17">
        <v>9.87</v>
      </c>
      <c r="L195" s="18"/>
      <c r="M195" s="6" t="s">
        <v>16</v>
      </c>
      <c r="N195" s="17">
        <v>4.35</v>
      </c>
      <c r="O195" s="18"/>
      <c r="P195" s="2" t="s">
        <v>16</v>
      </c>
      <c r="Q195" s="17">
        <v>4.1</v>
      </c>
      <c r="R195" s="18"/>
    </row>
    <row r="196" hidden="1" outlineLevel="1">
      <c r="A196" s="2" t="s">
        <v>17</v>
      </c>
      <c r="B196" s="17">
        <v>6.7</v>
      </c>
      <c r="C196" s="20">
        <f>(SUM(B188:B196)/9)/100</f>
        <v>0.03467777778</v>
      </c>
      <c r="D196" s="2" t="s">
        <v>17</v>
      </c>
      <c r="E196" s="17">
        <v>6.78</v>
      </c>
      <c r="F196" s="20">
        <f>(SUM(E188:E196)/9)/100</f>
        <v>0.03951111111</v>
      </c>
      <c r="G196" s="2" t="s">
        <v>17</v>
      </c>
      <c r="H196" s="17">
        <v>1.57</v>
      </c>
      <c r="I196" s="20">
        <f>(SUM(H188:H196)/9)/100</f>
        <v>0.03091111111</v>
      </c>
      <c r="J196" s="6" t="s">
        <v>17</v>
      </c>
      <c r="K196" s="17">
        <v>2.57</v>
      </c>
      <c r="L196" s="20">
        <f>(SUM(K188:K196)/9)/100</f>
        <v>0.03477777778</v>
      </c>
      <c r="M196" s="6" t="s">
        <v>17</v>
      </c>
      <c r="N196" s="17">
        <v>1.53</v>
      </c>
      <c r="O196" s="20">
        <f>(SUM(N188:N196)/9)/100</f>
        <v>0.02256666667</v>
      </c>
      <c r="P196" s="2" t="s">
        <v>17</v>
      </c>
      <c r="Q196" s="17">
        <v>1.97</v>
      </c>
      <c r="R196" s="20">
        <f>(SUM(Q188:Q196)/9)/100</f>
        <v>0.0332</v>
      </c>
    </row>
    <row r="197" hidden="1" outlineLevel="1">
      <c r="A197" s="3" t="s">
        <v>18</v>
      </c>
      <c r="B197" s="17">
        <v>4.17</v>
      </c>
      <c r="C197" s="18"/>
      <c r="D197" s="3" t="s">
        <v>18</v>
      </c>
      <c r="E197" s="17">
        <v>10.12</v>
      </c>
      <c r="F197" s="18"/>
      <c r="G197" s="3" t="s">
        <v>18</v>
      </c>
      <c r="H197" s="17">
        <v>7.93</v>
      </c>
      <c r="I197" s="18"/>
      <c r="J197" s="6" t="s">
        <v>18</v>
      </c>
      <c r="K197" s="17">
        <v>8.57</v>
      </c>
      <c r="L197" s="18"/>
      <c r="M197" s="6" t="s">
        <v>18</v>
      </c>
      <c r="N197" s="17">
        <v>5.82</v>
      </c>
      <c r="O197" s="18"/>
      <c r="P197" s="3" t="s">
        <v>18</v>
      </c>
      <c r="Q197" s="17">
        <v>5.9</v>
      </c>
      <c r="R197" s="18"/>
    </row>
    <row r="198" hidden="1" outlineLevel="1">
      <c r="A198" s="3" t="s">
        <v>19</v>
      </c>
      <c r="B198" s="17">
        <v>3.2</v>
      </c>
      <c r="C198" s="18"/>
      <c r="D198" s="3" t="s">
        <v>19</v>
      </c>
      <c r="E198" s="17">
        <v>8.65</v>
      </c>
      <c r="F198" s="18"/>
      <c r="G198" s="3" t="s">
        <v>19</v>
      </c>
      <c r="H198" s="17">
        <v>2.5</v>
      </c>
      <c r="I198" s="18"/>
      <c r="J198" s="6" t="s">
        <v>19</v>
      </c>
      <c r="K198" s="17">
        <v>0.28</v>
      </c>
      <c r="L198" s="18"/>
      <c r="M198" s="6" t="s">
        <v>19</v>
      </c>
      <c r="N198" s="17">
        <v>2.0</v>
      </c>
      <c r="O198" s="18"/>
      <c r="P198" s="3" t="s">
        <v>19</v>
      </c>
      <c r="Q198" s="17">
        <v>13.67</v>
      </c>
      <c r="R198" s="18"/>
    </row>
    <row r="199" hidden="1" outlineLevel="1">
      <c r="A199" s="3" t="s">
        <v>20</v>
      </c>
      <c r="B199" s="17">
        <v>5.15</v>
      </c>
      <c r="C199" s="18"/>
      <c r="D199" s="3" t="s">
        <v>20</v>
      </c>
      <c r="E199" s="17">
        <v>1.5</v>
      </c>
      <c r="F199" s="18"/>
      <c r="G199" s="3" t="s">
        <v>20</v>
      </c>
      <c r="H199" s="17">
        <v>4.13</v>
      </c>
      <c r="I199" s="18"/>
      <c r="J199" s="6" t="s">
        <v>20</v>
      </c>
      <c r="K199" s="17">
        <v>2.33</v>
      </c>
      <c r="L199" s="18"/>
      <c r="M199" s="6" t="s">
        <v>20</v>
      </c>
      <c r="N199" s="17">
        <v>1.2</v>
      </c>
      <c r="O199" s="18"/>
      <c r="P199" s="3" t="s">
        <v>20</v>
      </c>
      <c r="Q199" s="17">
        <v>5.87</v>
      </c>
      <c r="R199" s="18"/>
    </row>
    <row r="200" hidden="1" outlineLevel="1">
      <c r="A200" s="21">
        <v>44066.0</v>
      </c>
      <c r="B200" s="17">
        <v>5.15</v>
      </c>
      <c r="C200" s="20">
        <f>(SUM(B197:B200)/4)/100</f>
        <v>0.044175</v>
      </c>
      <c r="D200" s="21">
        <v>44066.0</v>
      </c>
      <c r="E200" s="17">
        <v>1.5</v>
      </c>
      <c r="F200" s="20">
        <f>(SUM(E197:E200)/4)/100</f>
        <v>0.054425</v>
      </c>
      <c r="G200" s="21">
        <v>44066.0</v>
      </c>
      <c r="H200" s="17">
        <v>4.13</v>
      </c>
      <c r="I200" s="20">
        <f>(SUM(H197:H200)/4)/100</f>
        <v>0.046725</v>
      </c>
      <c r="J200" s="22">
        <v>44066.0</v>
      </c>
      <c r="K200" s="17">
        <v>2.33</v>
      </c>
      <c r="L200" s="20">
        <f>(SUM(K197:K200)/4)/100</f>
        <v>0.033775</v>
      </c>
      <c r="M200" s="22">
        <v>44066.0</v>
      </c>
      <c r="N200" s="17">
        <v>1.2</v>
      </c>
      <c r="O200" s="20">
        <f>(SUM(N197:N200)/4)/100</f>
        <v>0.02555</v>
      </c>
      <c r="P200" s="21">
        <v>44066.0</v>
      </c>
      <c r="Q200" s="17">
        <v>5.87</v>
      </c>
      <c r="R200" s="20">
        <f>(SUM(Q197:Q200)/4)/100</f>
        <v>0.078275</v>
      </c>
    </row>
    <row r="201" hidden="1" outlineLevel="1">
      <c r="A201" s="4" t="s">
        <v>21</v>
      </c>
      <c r="B201" s="17">
        <v>4.17</v>
      </c>
      <c r="C201" s="18"/>
      <c r="D201" s="4" t="s">
        <v>21</v>
      </c>
      <c r="E201" s="17">
        <v>10.12</v>
      </c>
      <c r="F201" s="18"/>
      <c r="G201" s="4" t="s">
        <v>21</v>
      </c>
      <c r="H201" s="17">
        <v>7.93</v>
      </c>
      <c r="I201" s="18"/>
      <c r="J201" s="6" t="s">
        <v>21</v>
      </c>
      <c r="K201" s="17">
        <v>8.57</v>
      </c>
      <c r="L201" s="18"/>
      <c r="M201" s="6" t="s">
        <v>21</v>
      </c>
      <c r="N201" s="17">
        <v>5.82</v>
      </c>
      <c r="O201" s="18"/>
      <c r="P201" s="4" t="s">
        <v>21</v>
      </c>
      <c r="Q201" s="17">
        <v>5.9</v>
      </c>
      <c r="R201" s="18"/>
    </row>
    <row r="202" hidden="1" outlineLevel="1">
      <c r="A202" s="4" t="s">
        <v>22</v>
      </c>
      <c r="B202" s="17">
        <v>3.2</v>
      </c>
      <c r="C202" s="18"/>
      <c r="D202" s="4" t="s">
        <v>22</v>
      </c>
      <c r="E202" s="17">
        <v>8.65</v>
      </c>
      <c r="F202" s="18"/>
      <c r="G202" s="4" t="s">
        <v>22</v>
      </c>
      <c r="H202" s="17">
        <v>2.5</v>
      </c>
      <c r="I202" s="18"/>
      <c r="J202" s="6" t="s">
        <v>22</v>
      </c>
      <c r="K202" s="17">
        <v>0.28</v>
      </c>
      <c r="L202" s="18"/>
      <c r="M202" s="6" t="s">
        <v>22</v>
      </c>
      <c r="N202" s="17">
        <v>2.0</v>
      </c>
      <c r="O202" s="18"/>
      <c r="P202" s="4" t="s">
        <v>22</v>
      </c>
      <c r="Q202" s="17">
        <v>13.67</v>
      </c>
      <c r="R202" s="18"/>
    </row>
    <row r="203" hidden="1" outlineLevel="1">
      <c r="A203" s="4" t="s">
        <v>23</v>
      </c>
      <c r="B203" s="17">
        <v>4.32</v>
      </c>
      <c r="C203" s="20">
        <f>(SUM(B201:B203)/3)/100</f>
        <v>0.03896666667</v>
      </c>
      <c r="D203" s="4" t="s">
        <v>23</v>
      </c>
      <c r="E203" s="17">
        <v>1.12</v>
      </c>
      <c r="F203" s="20">
        <f>(SUM(E201:E203)/3)/100</f>
        <v>0.0663</v>
      </c>
      <c r="G203" s="4" t="s">
        <v>23</v>
      </c>
      <c r="H203" s="17">
        <v>1.1</v>
      </c>
      <c r="I203" s="20">
        <f>(SUM(H201:H203)/3)/100</f>
        <v>0.03843333333</v>
      </c>
      <c r="J203" s="6" t="s">
        <v>23</v>
      </c>
      <c r="K203" s="17">
        <v>2.37</v>
      </c>
      <c r="L203" s="20">
        <f>(SUM(K201:K203)/3)/100</f>
        <v>0.0374</v>
      </c>
      <c r="M203" s="6" t="s">
        <v>23</v>
      </c>
      <c r="N203" s="17">
        <v>0.88</v>
      </c>
      <c r="O203" s="20">
        <f>(SUM(N201:N203)/3)/100</f>
        <v>0.029</v>
      </c>
      <c r="P203" s="4" t="s">
        <v>23</v>
      </c>
      <c r="Q203" s="17">
        <v>1.8</v>
      </c>
      <c r="R203" s="20">
        <f>(SUM(Q201:Q203)/3)/100</f>
        <v>0.07123333333</v>
      </c>
    </row>
    <row r="204" hidden="1" outlineLevel="1">
      <c r="A204" s="5" t="s">
        <v>24</v>
      </c>
      <c r="B204" s="17">
        <v>2.48</v>
      </c>
      <c r="C204" s="18"/>
      <c r="D204" s="5" t="s">
        <v>24</v>
      </c>
      <c r="E204" s="17">
        <v>9.13</v>
      </c>
      <c r="F204" s="18"/>
      <c r="G204" s="5" t="s">
        <v>24</v>
      </c>
      <c r="H204" s="17">
        <v>9.08</v>
      </c>
      <c r="I204" s="18"/>
      <c r="J204" s="6" t="s">
        <v>24</v>
      </c>
      <c r="K204" s="17">
        <v>10.1</v>
      </c>
      <c r="L204" s="18"/>
      <c r="M204" s="6" t="s">
        <v>24</v>
      </c>
      <c r="N204" s="17">
        <v>4.77</v>
      </c>
      <c r="O204" s="18"/>
      <c r="P204" s="5" t="s">
        <v>24</v>
      </c>
      <c r="Q204" s="17">
        <v>4.9</v>
      </c>
      <c r="R204" s="18"/>
    </row>
    <row r="205" hidden="1" outlineLevel="1">
      <c r="A205" s="5" t="s">
        <v>25</v>
      </c>
      <c r="B205" s="17">
        <v>5.15</v>
      </c>
      <c r="C205" s="20">
        <f>(SUM(B204:B205)/2)/100</f>
        <v>0.03815</v>
      </c>
      <c r="D205" s="5" t="s">
        <v>25</v>
      </c>
      <c r="E205" s="17">
        <v>1.5</v>
      </c>
      <c r="F205" s="20">
        <f>(SUM(E204:E205)/2)/100</f>
        <v>0.05315</v>
      </c>
      <c r="G205" s="5" t="s">
        <v>25</v>
      </c>
      <c r="H205" s="17">
        <v>4.13</v>
      </c>
      <c r="I205" s="20">
        <f>(SUM(H204:H205)/2)/100</f>
        <v>0.06605</v>
      </c>
      <c r="J205" s="6" t="s">
        <v>25</v>
      </c>
      <c r="K205" s="17">
        <v>2.33</v>
      </c>
      <c r="L205" s="20">
        <f>(SUM(K204:K205)/2)/100</f>
        <v>0.06215</v>
      </c>
      <c r="M205" s="6" t="s">
        <v>25</v>
      </c>
      <c r="N205" s="17">
        <v>1.2</v>
      </c>
      <c r="O205" s="20">
        <f>(SUM(N204:N205)/2)/100</f>
        <v>0.02985</v>
      </c>
      <c r="P205" s="5" t="s">
        <v>25</v>
      </c>
      <c r="Q205" s="17">
        <v>5.87</v>
      </c>
      <c r="R205" s="20">
        <f>(SUM(Q204:Q205)/2)/100</f>
        <v>0.05385</v>
      </c>
    </row>
    <row r="206">
      <c r="A206" s="29"/>
      <c r="B206" s="29"/>
      <c r="C206" s="29"/>
      <c r="D206" s="29"/>
      <c r="E206" s="29"/>
      <c r="F206" s="2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29"/>
      <c r="B207" s="29"/>
      <c r="C207" s="29"/>
      <c r="D207" s="29"/>
      <c r="E207" s="29"/>
      <c r="F207" s="2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collapsed="1">
      <c r="A208" s="1" t="s">
        <v>34</v>
      </c>
      <c r="C208" s="2" t="str">
        <f t="array" ref="C208">INDEX(A209:P209, 1, MATCH(MIN(C219,F219,I219,L219,O219,R219), C219:R219, 0))</f>
        <v>GFS</v>
      </c>
      <c r="D208" s="3" t="str">
        <f t="array" ref="D208">INDEX(A209:P209, 1, (MATCH(MIN(C223,F223,I223,L223,O223,R223), C223:R223, 0)))</f>
        <v>ECMWF</v>
      </c>
      <c r="E208" s="4" t="str">
        <f t="array" ref="E208">INDEX(A209:P209, 1, MATCH(MIN(F226,I226,L226,O226,R226,C226),C226:R226,0))</f>
        <v>PWE</v>
      </c>
      <c r="F208" s="5" t="str">
        <f t="array" ref="F208">INDEX(A209:P209, 1, MATCH(MIN(F228,I228,L228,O228,R228,C228),C228:R228,0))</f>
        <v>PWE</v>
      </c>
      <c r="G208" s="6"/>
      <c r="H208" s="28"/>
      <c r="J208" s="6"/>
      <c r="K208" s="6"/>
      <c r="L208" s="6"/>
      <c r="M208" s="6"/>
      <c r="N208" s="6"/>
      <c r="O208" s="6"/>
      <c r="P208" s="6"/>
      <c r="Q208" s="6"/>
    </row>
    <row r="209" hidden="1" outlineLevel="1">
      <c r="A209" s="7" t="s">
        <v>1</v>
      </c>
      <c r="B209" s="8" t="s">
        <v>2</v>
      </c>
      <c r="C209" s="9"/>
      <c r="D209" s="10" t="s">
        <v>3</v>
      </c>
      <c r="E209" s="11" t="s">
        <v>2</v>
      </c>
      <c r="F209" s="9"/>
      <c r="G209" s="12" t="s">
        <v>4</v>
      </c>
      <c r="H209" s="8" t="s">
        <v>2</v>
      </c>
      <c r="I209" s="9"/>
      <c r="J209" s="12" t="s">
        <v>5</v>
      </c>
      <c r="K209" s="8" t="s">
        <v>2</v>
      </c>
      <c r="L209" s="9"/>
      <c r="M209" s="12" t="s">
        <v>6</v>
      </c>
      <c r="N209" s="8" t="s">
        <v>2</v>
      </c>
      <c r="O209" s="9"/>
      <c r="P209" s="12" t="s">
        <v>7</v>
      </c>
      <c r="Q209" s="8" t="s">
        <v>2</v>
      </c>
    </row>
    <row r="210" hidden="1" outlineLevel="1">
      <c r="A210" s="13" t="s">
        <v>8</v>
      </c>
      <c r="C210" s="14"/>
      <c r="D210" s="6" t="s">
        <v>8</v>
      </c>
      <c r="F210" s="14"/>
      <c r="G210" s="13" t="s">
        <v>8</v>
      </c>
      <c r="I210" s="15"/>
      <c r="J210" s="13" t="s">
        <v>8</v>
      </c>
      <c r="L210" s="15"/>
      <c r="M210" s="13" t="s">
        <v>8</v>
      </c>
      <c r="O210" s="15"/>
      <c r="P210" s="13" t="s">
        <v>8</v>
      </c>
    </row>
    <row r="211" hidden="1" outlineLevel="1">
      <c r="A211" s="2" t="s">
        <v>9</v>
      </c>
      <c r="B211" s="17">
        <v>2.03</v>
      </c>
      <c r="C211" s="18"/>
      <c r="D211" s="2" t="s">
        <v>9</v>
      </c>
      <c r="E211" s="17">
        <v>0.5</v>
      </c>
      <c r="F211" s="18"/>
      <c r="G211" s="2" t="s">
        <v>9</v>
      </c>
      <c r="H211" s="17">
        <v>4.56</v>
      </c>
      <c r="I211" s="18"/>
      <c r="J211" s="6" t="s">
        <v>9</v>
      </c>
      <c r="K211" s="17">
        <v>3.55</v>
      </c>
      <c r="L211" s="18"/>
      <c r="M211" s="6" t="s">
        <v>9</v>
      </c>
      <c r="N211" s="17">
        <v>1.73</v>
      </c>
      <c r="O211" s="18"/>
      <c r="P211" s="2" t="s">
        <v>9</v>
      </c>
      <c r="Q211" s="17">
        <v>6.62</v>
      </c>
      <c r="R211" s="18"/>
    </row>
    <row r="212" hidden="1" outlineLevel="1">
      <c r="A212" s="2" t="s">
        <v>10</v>
      </c>
      <c r="B212" s="17">
        <v>10.43</v>
      </c>
      <c r="C212" s="18"/>
      <c r="D212" s="2" t="s">
        <v>10</v>
      </c>
      <c r="E212" s="17">
        <v>5.85</v>
      </c>
      <c r="F212" s="18"/>
      <c r="G212" s="2" t="s">
        <v>10</v>
      </c>
      <c r="H212" s="17">
        <v>2.68</v>
      </c>
      <c r="I212" s="18"/>
      <c r="J212" s="6" t="s">
        <v>10</v>
      </c>
      <c r="K212" s="17">
        <v>6.18</v>
      </c>
      <c r="L212" s="18"/>
      <c r="M212" s="6" t="s">
        <v>10</v>
      </c>
      <c r="N212" s="17">
        <v>6.77</v>
      </c>
      <c r="O212" s="18"/>
      <c r="P212" s="2" t="s">
        <v>10</v>
      </c>
      <c r="Q212" s="17">
        <v>7.13</v>
      </c>
      <c r="R212" s="18"/>
    </row>
    <row r="213" hidden="1" outlineLevel="1">
      <c r="A213" s="2" t="s">
        <v>11</v>
      </c>
      <c r="B213" s="17">
        <v>3.82</v>
      </c>
      <c r="C213" s="18"/>
      <c r="D213" s="2" t="s">
        <v>11</v>
      </c>
      <c r="E213" s="17">
        <v>7.2</v>
      </c>
      <c r="F213" s="18"/>
      <c r="G213" s="2" t="s">
        <v>11</v>
      </c>
      <c r="H213" s="17">
        <v>3.32</v>
      </c>
      <c r="I213" s="18"/>
      <c r="J213" s="6" t="s">
        <v>11</v>
      </c>
      <c r="K213" s="17">
        <v>2.32</v>
      </c>
      <c r="L213" s="18"/>
      <c r="M213" s="6" t="s">
        <v>11</v>
      </c>
      <c r="N213" s="17">
        <v>1.45</v>
      </c>
      <c r="O213" s="18"/>
      <c r="P213" s="2" t="s">
        <v>11</v>
      </c>
      <c r="Q213" s="17">
        <v>2.8</v>
      </c>
      <c r="R213" s="18"/>
    </row>
    <row r="214" hidden="1" outlineLevel="1">
      <c r="A214" s="2" t="s">
        <v>12</v>
      </c>
      <c r="B214" s="17">
        <v>3.82</v>
      </c>
      <c r="C214" s="18"/>
      <c r="D214" s="2" t="s">
        <v>12</v>
      </c>
      <c r="E214" s="17">
        <v>19.15</v>
      </c>
      <c r="F214" s="18"/>
      <c r="G214" s="2" t="s">
        <v>12</v>
      </c>
      <c r="H214" s="17">
        <v>7.62</v>
      </c>
      <c r="I214" s="18"/>
      <c r="J214" s="6" t="s">
        <v>12</v>
      </c>
      <c r="K214" s="17">
        <v>2.77</v>
      </c>
      <c r="L214" s="18"/>
      <c r="M214" s="6" t="s">
        <v>12</v>
      </c>
      <c r="N214" s="17">
        <v>7.18</v>
      </c>
      <c r="O214" s="18"/>
      <c r="P214" s="2" t="s">
        <v>12</v>
      </c>
      <c r="Q214" s="17">
        <v>7.66</v>
      </c>
      <c r="R214" s="18"/>
    </row>
    <row r="215" hidden="1" outlineLevel="1">
      <c r="A215" s="2" t="s">
        <v>13</v>
      </c>
      <c r="B215" s="17">
        <v>10.43</v>
      </c>
      <c r="C215" s="18"/>
      <c r="D215" s="2" t="s">
        <v>13</v>
      </c>
      <c r="E215" s="17">
        <v>5.85</v>
      </c>
      <c r="F215" s="18"/>
      <c r="G215" s="2" t="s">
        <v>13</v>
      </c>
      <c r="H215" s="17">
        <v>2.68</v>
      </c>
      <c r="I215" s="18"/>
      <c r="J215" s="6" t="s">
        <v>13</v>
      </c>
      <c r="K215" s="17">
        <v>6.18</v>
      </c>
      <c r="L215" s="18"/>
      <c r="M215" s="6" t="s">
        <v>13</v>
      </c>
      <c r="N215" s="17">
        <v>6.77</v>
      </c>
      <c r="O215" s="18"/>
      <c r="P215" s="2" t="s">
        <v>13</v>
      </c>
      <c r="Q215" s="17">
        <v>7.13</v>
      </c>
      <c r="R215" s="18"/>
    </row>
    <row r="216" hidden="1" outlineLevel="1">
      <c r="A216" s="2" t="s">
        <v>14</v>
      </c>
      <c r="B216" s="17">
        <v>5.4</v>
      </c>
      <c r="C216" s="18"/>
      <c r="D216" s="2" t="s">
        <v>14</v>
      </c>
      <c r="E216" s="17">
        <v>2.88</v>
      </c>
      <c r="F216" s="18"/>
      <c r="G216" s="2" t="s">
        <v>14</v>
      </c>
      <c r="H216" s="17">
        <v>4.02</v>
      </c>
      <c r="I216" s="18"/>
      <c r="J216" s="6" t="s">
        <v>14</v>
      </c>
      <c r="K216" s="17">
        <v>2.72</v>
      </c>
      <c r="L216" s="18"/>
      <c r="M216" s="6" t="s">
        <v>14</v>
      </c>
      <c r="N216" s="17">
        <v>7.37</v>
      </c>
      <c r="O216" s="18"/>
      <c r="P216" s="2" t="s">
        <v>14</v>
      </c>
      <c r="Q216" s="17">
        <v>5.46</v>
      </c>
      <c r="R216" s="18"/>
    </row>
    <row r="217" hidden="1" outlineLevel="1">
      <c r="A217" s="2" t="s">
        <v>15</v>
      </c>
      <c r="B217" s="17">
        <v>8.1</v>
      </c>
      <c r="C217" s="18"/>
      <c r="D217" s="2" t="s">
        <v>15</v>
      </c>
      <c r="E217" s="17">
        <v>8.83</v>
      </c>
      <c r="F217" s="18"/>
      <c r="G217" s="2" t="s">
        <v>15</v>
      </c>
      <c r="H217" s="17">
        <v>3.96</v>
      </c>
      <c r="I217" s="18"/>
      <c r="J217" s="6" t="s">
        <v>15</v>
      </c>
      <c r="K217" s="17">
        <v>4.8</v>
      </c>
      <c r="L217" s="18"/>
      <c r="M217" s="6" t="s">
        <v>15</v>
      </c>
      <c r="N217" s="17">
        <v>9.68</v>
      </c>
      <c r="O217" s="18"/>
      <c r="P217" s="2" t="s">
        <v>15</v>
      </c>
      <c r="Q217" s="17">
        <v>6.44</v>
      </c>
      <c r="R217" s="18"/>
    </row>
    <row r="218" hidden="1" outlineLevel="1">
      <c r="A218" s="2" t="s">
        <v>16</v>
      </c>
      <c r="B218" s="17">
        <v>0.6</v>
      </c>
      <c r="C218" s="18"/>
      <c r="D218" s="2" t="s">
        <v>16</v>
      </c>
      <c r="E218" s="17">
        <v>9.5</v>
      </c>
      <c r="F218" s="18"/>
      <c r="G218" s="2" t="s">
        <v>16</v>
      </c>
      <c r="H218" s="17">
        <v>5.76</v>
      </c>
      <c r="I218" s="18"/>
      <c r="J218" s="6" t="s">
        <v>16</v>
      </c>
      <c r="K218" s="17">
        <v>2.65</v>
      </c>
      <c r="L218" s="18"/>
      <c r="M218" s="6" t="s">
        <v>16</v>
      </c>
      <c r="N218" s="17">
        <v>0.53</v>
      </c>
      <c r="O218" s="18"/>
      <c r="P218" s="2" t="s">
        <v>16</v>
      </c>
      <c r="Q218" s="17">
        <v>4.72</v>
      </c>
      <c r="R218" s="18"/>
    </row>
    <row r="219" hidden="1" outlineLevel="1">
      <c r="A219" s="2" t="s">
        <v>17</v>
      </c>
      <c r="B219" s="17">
        <v>2.97</v>
      </c>
      <c r="C219" s="20">
        <f>(SUM(B211:B219)/9)/100</f>
        <v>0.05288888889</v>
      </c>
      <c r="D219" s="2" t="s">
        <v>17</v>
      </c>
      <c r="E219" s="17">
        <v>9.38</v>
      </c>
      <c r="F219" s="20">
        <f>(SUM(E211:E219)/9)/100</f>
        <v>0.07682222222</v>
      </c>
      <c r="G219" s="2" t="s">
        <v>17</v>
      </c>
      <c r="H219" s="17">
        <v>8.26</v>
      </c>
      <c r="I219" s="20">
        <f>(SUM(H211:H219)/9)/100</f>
        <v>0.04762222222</v>
      </c>
      <c r="J219" s="6" t="s">
        <v>17</v>
      </c>
      <c r="K219" s="17">
        <v>4.43</v>
      </c>
      <c r="L219" s="20">
        <f>(SUM(K211:K219)/9)/100</f>
        <v>0.03955555556</v>
      </c>
      <c r="M219" s="6" t="s">
        <v>17</v>
      </c>
      <c r="N219" s="17">
        <v>6.33</v>
      </c>
      <c r="O219" s="20">
        <f>(SUM(N211:N219)/9)/100</f>
        <v>0.05312222222</v>
      </c>
      <c r="P219" s="2" t="s">
        <v>17</v>
      </c>
      <c r="Q219" s="17">
        <v>4.48</v>
      </c>
      <c r="R219" s="20">
        <f>(SUM(Q211:Q219)/9)/100</f>
        <v>0.05826666667</v>
      </c>
    </row>
    <row r="220" hidden="1" outlineLevel="1">
      <c r="A220" s="3" t="s">
        <v>18</v>
      </c>
      <c r="B220" s="17">
        <v>2.03</v>
      </c>
      <c r="C220" s="18"/>
      <c r="D220" s="3" t="s">
        <v>18</v>
      </c>
      <c r="E220" s="17">
        <v>0.5</v>
      </c>
      <c r="F220" s="18"/>
      <c r="G220" s="3" t="s">
        <v>18</v>
      </c>
      <c r="H220" s="17">
        <v>4.56</v>
      </c>
      <c r="I220" s="18"/>
      <c r="J220" s="6" t="s">
        <v>18</v>
      </c>
      <c r="K220" s="17">
        <v>3.55</v>
      </c>
      <c r="L220" s="18"/>
      <c r="M220" s="6" t="s">
        <v>18</v>
      </c>
      <c r="N220" s="17">
        <v>1.73</v>
      </c>
      <c r="O220" s="18"/>
      <c r="P220" s="3" t="s">
        <v>18</v>
      </c>
      <c r="Q220" s="17">
        <v>6.62</v>
      </c>
      <c r="R220" s="18"/>
    </row>
    <row r="221" hidden="1" outlineLevel="1">
      <c r="A221" s="3" t="s">
        <v>19</v>
      </c>
      <c r="B221" s="17">
        <v>15.78</v>
      </c>
      <c r="C221" s="18"/>
      <c r="D221" s="3" t="s">
        <v>19</v>
      </c>
      <c r="E221" s="17">
        <v>4.83</v>
      </c>
      <c r="F221" s="18"/>
      <c r="G221" s="3" t="s">
        <v>19</v>
      </c>
      <c r="H221" s="17">
        <v>6.26</v>
      </c>
      <c r="I221" s="18"/>
      <c r="J221" s="6" t="s">
        <v>19</v>
      </c>
      <c r="K221" s="17">
        <v>11.63</v>
      </c>
      <c r="L221" s="18"/>
      <c r="M221" s="6" t="s">
        <v>19</v>
      </c>
      <c r="N221" s="17">
        <v>7.43</v>
      </c>
      <c r="O221" s="18"/>
      <c r="P221" s="3" t="s">
        <v>19</v>
      </c>
      <c r="Q221" s="17">
        <v>7.84</v>
      </c>
      <c r="R221" s="18"/>
    </row>
    <row r="222" hidden="1" outlineLevel="1">
      <c r="A222" s="3" t="s">
        <v>20</v>
      </c>
      <c r="B222" s="17">
        <v>10.43</v>
      </c>
      <c r="C222" s="18"/>
      <c r="D222" s="3" t="s">
        <v>20</v>
      </c>
      <c r="E222" s="17">
        <v>5.85</v>
      </c>
      <c r="F222" s="18"/>
      <c r="G222" s="3" t="s">
        <v>20</v>
      </c>
      <c r="H222" s="17">
        <v>2.68</v>
      </c>
      <c r="I222" s="18"/>
      <c r="J222" s="6" t="s">
        <v>20</v>
      </c>
      <c r="K222" s="17">
        <v>6.18</v>
      </c>
      <c r="L222" s="18"/>
      <c r="M222" s="6" t="s">
        <v>20</v>
      </c>
      <c r="N222" s="17">
        <v>6.77</v>
      </c>
      <c r="O222" s="18"/>
      <c r="P222" s="3" t="s">
        <v>20</v>
      </c>
      <c r="Q222" s="17">
        <v>7.13</v>
      </c>
      <c r="R222" s="18"/>
    </row>
    <row r="223" hidden="1" outlineLevel="1">
      <c r="A223" s="21">
        <v>44066.0</v>
      </c>
      <c r="B223" s="17">
        <v>10.43</v>
      </c>
      <c r="C223" s="20">
        <f>(SUM(B220:B223)/4)/100</f>
        <v>0.096675</v>
      </c>
      <c r="D223" s="21">
        <v>44066.0</v>
      </c>
      <c r="E223" s="17">
        <v>5.85</v>
      </c>
      <c r="F223" s="20">
        <f>(SUM(E220:E223)/4)/100</f>
        <v>0.042575</v>
      </c>
      <c r="G223" s="21">
        <v>44066.0</v>
      </c>
      <c r="H223" s="17">
        <v>2.68</v>
      </c>
      <c r="I223" s="20">
        <f>(SUM(H220:H223)/4)/100</f>
        <v>0.04045</v>
      </c>
      <c r="J223" s="22">
        <v>44066.0</v>
      </c>
      <c r="K223" s="17">
        <v>6.18</v>
      </c>
      <c r="L223" s="20">
        <f>(SUM(K220:K223)/4)/100</f>
        <v>0.06885</v>
      </c>
      <c r="M223" s="22">
        <v>44066.0</v>
      </c>
      <c r="N223" s="17">
        <v>6.77</v>
      </c>
      <c r="O223" s="20">
        <f>(SUM(N220:N223)/4)/100</f>
        <v>0.05675</v>
      </c>
      <c r="P223" s="21">
        <v>44066.0</v>
      </c>
      <c r="Q223" s="17">
        <v>7.13</v>
      </c>
      <c r="R223" s="20">
        <f>(SUM(Q220:Q223)/4)/100</f>
        <v>0.0718</v>
      </c>
    </row>
    <row r="224" hidden="1" outlineLevel="1">
      <c r="A224" s="4" t="s">
        <v>21</v>
      </c>
      <c r="B224" s="17">
        <v>2.03</v>
      </c>
      <c r="C224" s="18"/>
      <c r="D224" s="4" t="s">
        <v>21</v>
      </c>
      <c r="E224" s="17">
        <v>0.5</v>
      </c>
      <c r="F224" s="18"/>
      <c r="G224" s="4" t="s">
        <v>21</v>
      </c>
      <c r="H224" s="17">
        <v>4.56</v>
      </c>
      <c r="I224" s="18"/>
      <c r="J224" s="6" t="s">
        <v>21</v>
      </c>
      <c r="K224" s="17">
        <v>3.55</v>
      </c>
      <c r="L224" s="18"/>
      <c r="M224" s="6" t="s">
        <v>21</v>
      </c>
      <c r="N224" s="17">
        <v>1.73</v>
      </c>
      <c r="O224" s="18"/>
      <c r="P224" s="4" t="s">
        <v>21</v>
      </c>
      <c r="Q224" s="17">
        <v>6.62</v>
      </c>
      <c r="R224" s="18"/>
    </row>
    <row r="225" hidden="1" outlineLevel="1">
      <c r="A225" s="4" t="s">
        <v>22</v>
      </c>
      <c r="B225" s="17">
        <v>15.78</v>
      </c>
      <c r="C225" s="18"/>
      <c r="D225" s="4" t="s">
        <v>22</v>
      </c>
      <c r="E225" s="17">
        <v>4.83</v>
      </c>
      <c r="F225" s="18"/>
      <c r="G225" s="4" t="s">
        <v>22</v>
      </c>
      <c r="H225" s="17">
        <v>6.26</v>
      </c>
      <c r="I225" s="18"/>
      <c r="J225" s="6" t="s">
        <v>22</v>
      </c>
      <c r="K225" s="17">
        <v>11.63</v>
      </c>
      <c r="L225" s="18"/>
      <c r="M225" s="6" t="s">
        <v>22</v>
      </c>
      <c r="N225" s="17">
        <v>7.43</v>
      </c>
      <c r="O225" s="18"/>
      <c r="P225" s="4" t="s">
        <v>22</v>
      </c>
      <c r="Q225" s="17">
        <v>7.84</v>
      </c>
      <c r="R225" s="18"/>
    </row>
    <row r="226" hidden="1" outlineLevel="1">
      <c r="A226" s="4" t="s">
        <v>23</v>
      </c>
      <c r="B226" s="17">
        <v>6.58</v>
      </c>
      <c r="C226" s="20">
        <f>(SUM(B224:B226)/3)/100</f>
        <v>0.0813</v>
      </c>
      <c r="D226" s="4" t="s">
        <v>23</v>
      </c>
      <c r="E226" s="17">
        <v>4.28</v>
      </c>
      <c r="F226" s="20">
        <f>(SUM(E224:E226)/3)/100</f>
        <v>0.03203333333</v>
      </c>
      <c r="G226" s="4" t="s">
        <v>23</v>
      </c>
      <c r="H226" s="17">
        <v>3.6</v>
      </c>
      <c r="I226" s="20">
        <f>(SUM(H224:H226)/3)/100</f>
        <v>0.04806666667</v>
      </c>
      <c r="J226" s="6" t="s">
        <v>23</v>
      </c>
      <c r="K226" s="17">
        <v>1.05</v>
      </c>
      <c r="L226" s="20">
        <f>(SUM(K224:K226)/3)/100</f>
        <v>0.0541</v>
      </c>
      <c r="M226" s="6" t="s">
        <v>23</v>
      </c>
      <c r="N226" s="17">
        <v>1.93</v>
      </c>
      <c r="O226" s="20">
        <f>(SUM(N224:N226)/3)/100</f>
        <v>0.03696666667</v>
      </c>
      <c r="P226" s="4" t="s">
        <v>23</v>
      </c>
      <c r="Q226" s="17">
        <v>2.0</v>
      </c>
      <c r="R226" s="20">
        <f>(SUM(Q224:Q226)/3)/100</f>
        <v>0.05486666667</v>
      </c>
    </row>
    <row r="227" hidden="1" outlineLevel="1">
      <c r="A227" s="5" t="s">
        <v>24</v>
      </c>
      <c r="B227" s="17">
        <v>0.45</v>
      </c>
      <c r="C227" s="18"/>
      <c r="D227" s="5" t="s">
        <v>24</v>
      </c>
      <c r="E227" s="17">
        <v>1.35</v>
      </c>
      <c r="F227" s="18"/>
      <c r="G227" s="5" t="s">
        <v>24</v>
      </c>
      <c r="H227" s="17">
        <v>5.8</v>
      </c>
      <c r="I227" s="18"/>
      <c r="J227" s="6" t="s">
        <v>24</v>
      </c>
      <c r="K227" s="17">
        <v>4.27</v>
      </c>
      <c r="L227" s="18"/>
      <c r="M227" s="6" t="s">
        <v>24</v>
      </c>
      <c r="N227" s="17">
        <v>0.67</v>
      </c>
      <c r="O227" s="18"/>
      <c r="P227" s="5" t="s">
        <v>24</v>
      </c>
      <c r="Q227" s="17">
        <v>6.82</v>
      </c>
      <c r="R227" s="18"/>
    </row>
    <row r="228" hidden="1" outlineLevel="1">
      <c r="A228" s="5" t="s">
        <v>25</v>
      </c>
      <c r="B228" s="17">
        <v>10.43</v>
      </c>
      <c r="C228" s="20">
        <f>(SUM(B227:B228)/2)/100</f>
        <v>0.0544</v>
      </c>
      <c r="D228" s="5" t="s">
        <v>25</v>
      </c>
      <c r="E228" s="17">
        <v>5.85</v>
      </c>
      <c r="F228" s="20">
        <f>(SUM(E227:E228)/2)/100</f>
        <v>0.036</v>
      </c>
      <c r="G228" s="5" t="s">
        <v>25</v>
      </c>
      <c r="H228" s="17">
        <v>2.68</v>
      </c>
      <c r="I228" s="20">
        <f>(SUM(H227:H228)/2)/100</f>
        <v>0.0424</v>
      </c>
      <c r="J228" s="6" t="s">
        <v>25</v>
      </c>
      <c r="K228" s="17">
        <v>6.18</v>
      </c>
      <c r="L228" s="20">
        <f>(SUM(K227:K228)/2)/100</f>
        <v>0.05225</v>
      </c>
      <c r="M228" s="6" t="s">
        <v>25</v>
      </c>
      <c r="N228" s="17">
        <v>6.77</v>
      </c>
      <c r="O228" s="20">
        <f>(SUM(N227:N228)/2)/100</f>
        <v>0.0372</v>
      </c>
      <c r="P228" s="5" t="s">
        <v>25</v>
      </c>
      <c r="Q228" s="17">
        <v>7.13</v>
      </c>
      <c r="R228" s="20">
        <f>(SUM(Q227:Q228)/2)/100</f>
        <v>0.06975</v>
      </c>
    </row>
    <row r="229">
      <c r="A229" s="29"/>
      <c r="B229" s="29"/>
      <c r="C229" s="29"/>
      <c r="D229" s="29"/>
      <c r="E229" s="29"/>
      <c r="F229" s="2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>
      <c r="A230" s="29"/>
      <c r="B230" s="29"/>
      <c r="C230" s="29"/>
      <c r="D230" s="29"/>
      <c r="E230" s="29"/>
      <c r="F230" s="2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collapsed="1">
      <c r="A231" s="1" t="s">
        <v>35</v>
      </c>
      <c r="C231" s="2" t="str">
        <f t="array" ref="C231">INDEX(A232:P232, 1, MATCH(MIN(C242,F242,I242,L242,O242,R242), C242:R242, 0))</f>
        <v>SPIRE</v>
      </c>
      <c r="D231" s="3" t="str">
        <f t="array" ref="D231">INDEX(A232:P232, 1, (MATCH(MIN(C246,F246,I246,L246,O246,R246), C246:R246, 0)))</f>
        <v>SPIRE</v>
      </c>
      <c r="E231" s="4" t="str">
        <f t="array" ref="E231">INDEX(A232:P232, 1, MATCH(MIN(F249,I249,L249,O249,R249,C249),C249:R249,0))</f>
        <v>SPIRE</v>
      </c>
      <c r="F231" s="5" t="str">
        <f t="array" ref="F231">INDEX(A232:P232, 1, MATCH(MIN(F251,I251,L251,O251,R251,C251),C251:R251,0))</f>
        <v>SPIRE</v>
      </c>
      <c r="G231" s="6"/>
      <c r="H231" s="28"/>
      <c r="J231" s="6"/>
      <c r="K231" s="6"/>
      <c r="L231" s="6"/>
      <c r="M231" s="6"/>
      <c r="N231" s="6"/>
      <c r="O231" s="6"/>
      <c r="P231" s="6"/>
      <c r="Q231" s="6"/>
    </row>
    <row r="232" hidden="1" outlineLevel="1">
      <c r="A232" s="7" t="s">
        <v>1</v>
      </c>
      <c r="B232" s="8" t="s">
        <v>2</v>
      </c>
      <c r="C232" s="9"/>
      <c r="D232" s="10" t="s">
        <v>3</v>
      </c>
      <c r="E232" s="11" t="s">
        <v>2</v>
      </c>
      <c r="F232" s="9"/>
      <c r="G232" s="12" t="s">
        <v>4</v>
      </c>
      <c r="H232" s="8" t="s">
        <v>2</v>
      </c>
      <c r="I232" s="9"/>
      <c r="J232" s="12" t="s">
        <v>5</v>
      </c>
      <c r="K232" s="8" t="s">
        <v>2</v>
      </c>
      <c r="L232" s="9"/>
      <c r="M232" s="12" t="s">
        <v>6</v>
      </c>
      <c r="N232" s="8" t="s">
        <v>2</v>
      </c>
      <c r="O232" s="9"/>
      <c r="P232" s="12" t="s">
        <v>7</v>
      </c>
      <c r="Q232" s="8" t="s">
        <v>2</v>
      </c>
    </row>
    <row r="233" hidden="1" outlineLevel="1">
      <c r="A233" s="13" t="s">
        <v>8</v>
      </c>
      <c r="C233" s="14"/>
      <c r="D233" s="6" t="s">
        <v>8</v>
      </c>
      <c r="F233" s="14"/>
      <c r="G233" s="13" t="s">
        <v>8</v>
      </c>
      <c r="I233" s="15"/>
      <c r="J233" s="13" t="s">
        <v>8</v>
      </c>
      <c r="L233" s="15"/>
      <c r="M233" s="13" t="s">
        <v>8</v>
      </c>
      <c r="O233" s="15"/>
      <c r="P233" s="13" t="s">
        <v>8</v>
      </c>
    </row>
    <row r="234" hidden="1" outlineLevel="1">
      <c r="A234" s="2" t="s">
        <v>9</v>
      </c>
      <c r="B234" s="17">
        <v>0.16</v>
      </c>
      <c r="C234" s="18"/>
      <c r="D234" s="2" t="s">
        <v>9</v>
      </c>
      <c r="E234" s="17">
        <v>2.17</v>
      </c>
      <c r="F234" s="18"/>
      <c r="G234" s="2" t="s">
        <v>9</v>
      </c>
      <c r="H234" s="17">
        <v>7.28</v>
      </c>
      <c r="I234" s="18"/>
      <c r="J234" s="6" t="s">
        <v>9</v>
      </c>
      <c r="K234" s="17">
        <v>1.84</v>
      </c>
      <c r="L234" s="18"/>
      <c r="M234" s="6" t="s">
        <v>9</v>
      </c>
      <c r="N234" s="17">
        <v>0.68</v>
      </c>
      <c r="O234" s="18"/>
      <c r="P234" s="2" t="s">
        <v>9</v>
      </c>
      <c r="Q234" s="17">
        <v>2.4</v>
      </c>
      <c r="R234" s="18"/>
    </row>
    <row r="235" hidden="1" outlineLevel="1">
      <c r="A235" s="2" t="s">
        <v>10</v>
      </c>
      <c r="B235" s="17">
        <v>7.4</v>
      </c>
      <c r="C235" s="18"/>
      <c r="D235" s="2" t="s">
        <v>10</v>
      </c>
      <c r="E235" s="17">
        <v>3.08</v>
      </c>
      <c r="F235" s="18"/>
      <c r="G235" s="2" t="s">
        <v>10</v>
      </c>
      <c r="H235" s="17">
        <v>6.9</v>
      </c>
      <c r="I235" s="18"/>
      <c r="J235" s="6" t="s">
        <v>10</v>
      </c>
      <c r="K235" s="17">
        <v>2.2</v>
      </c>
      <c r="L235" s="18"/>
      <c r="M235" s="6" t="s">
        <v>10</v>
      </c>
      <c r="N235" s="17">
        <v>1.53</v>
      </c>
      <c r="O235" s="18"/>
      <c r="P235" s="2" t="s">
        <v>10</v>
      </c>
      <c r="Q235" s="17">
        <v>7.45</v>
      </c>
      <c r="R235" s="18"/>
    </row>
    <row r="236" hidden="1" outlineLevel="1">
      <c r="A236" s="2" t="s">
        <v>11</v>
      </c>
      <c r="B236" s="17">
        <v>2.76</v>
      </c>
      <c r="C236" s="18"/>
      <c r="D236" s="2" t="s">
        <v>11</v>
      </c>
      <c r="E236" s="17">
        <v>3.1</v>
      </c>
      <c r="F236" s="18"/>
      <c r="G236" s="2" t="s">
        <v>11</v>
      </c>
      <c r="H236" s="17">
        <v>2.92</v>
      </c>
      <c r="I236" s="18"/>
      <c r="J236" s="6" t="s">
        <v>11</v>
      </c>
      <c r="K236" s="17">
        <v>1.8</v>
      </c>
      <c r="L236" s="18"/>
      <c r="M236" s="6" t="s">
        <v>11</v>
      </c>
      <c r="N236" s="17">
        <v>1.47</v>
      </c>
      <c r="O236" s="18"/>
      <c r="P236" s="2" t="s">
        <v>11</v>
      </c>
      <c r="Q236" s="17">
        <v>1.02</v>
      </c>
      <c r="R236" s="18"/>
    </row>
    <row r="237" hidden="1" outlineLevel="1">
      <c r="A237" s="2" t="s">
        <v>12</v>
      </c>
      <c r="B237" s="17">
        <v>7.08</v>
      </c>
      <c r="C237" s="18"/>
      <c r="D237" s="2" t="s">
        <v>12</v>
      </c>
      <c r="E237" s="17">
        <v>17.38</v>
      </c>
      <c r="F237" s="18"/>
      <c r="G237" s="2" t="s">
        <v>12</v>
      </c>
      <c r="H237" s="17">
        <v>1.53</v>
      </c>
      <c r="I237" s="18"/>
      <c r="J237" s="6" t="s">
        <v>12</v>
      </c>
      <c r="K237" s="17">
        <v>13.7</v>
      </c>
      <c r="L237" s="18"/>
      <c r="M237" s="6" t="s">
        <v>12</v>
      </c>
      <c r="N237" s="17">
        <v>6.3</v>
      </c>
      <c r="O237" s="18"/>
      <c r="P237" s="2" t="s">
        <v>12</v>
      </c>
      <c r="Q237" s="17">
        <v>4.8</v>
      </c>
      <c r="R237" s="18"/>
    </row>
    <row r="238" hidden="1" outlineLevel="1">
      <c r="A238" s="2" t="s">
        <v>13</v>
      </c>
      <c r="B238" s="17">
        <v>7.4</v>
      </c>
      <c r="C238" s="18"/>
      <c r="D238" s="2" t="s">
        <v>13</v>
      </c>
      <c r="E238" s="17">
        <v>3.08</v>
      </c>
      <c r="F238" s="18"/>
      <c r="G238" s="2" t="s">
        <v>13</v>
      </c>
      <c r="H238" s="17">
        <v>6.9</v>
      </c>
      <c r="I238" s="18"/>
      <c r="J238" s="6" t="s">
        <v>13</v>
      </c>
      <c r="K238" s="17">
        <v>2.2</v>
      </c>
      <c r="L238" s="18"/>
      <c r="M238" s="6" t="s">
        <v>13</v>
      </c>
      <c r="N238" s="17">
        <v>1.53</v>
      </c>
      <c r="O238" s="18"/>
      <c r="P238" s="2" t="s">
        <v>13</v>
      </c>
      <c r="Q238" s="17">
        <v>7.45</v>
      </c>
      <c r="R238" s="18"/>
    </row>
    <row r="239" hidden="1" outlineLevel="1">
      <c r="A239" s="2" t="s">
        <v>14</v>
      </c>
      <c r="B239" s="17">
        <v>3.62</v>
      </c>
      <c r="C239" s="18"/>
      <c r="D239" s="2" t="s">
        <v>14</v>
      </c>
      <c r="E239" s="17">
        <v>1.68</v>
      </c>
      <c r="F239" s="18"/>
      <c r="G239" s="2" t="s">
        <v>14</v>
      </c>
      <c r="H239" s="17">
        <v>2.38</v>
      </c>
      <c r="I239" s="18"/>
      <c r="J239" s="6" t="s">
        <v>14</v>
      </c>
      <c r="K239" s="17">
        <v>3.1</v>
      </c>
      <c r="L239" s="18"/>
      <c r="M239" s="6" t="s">
        <v>14</v>
      </c>
      <c r="N239" s="17">
        <v>5.47</v>
      </c>
      <c r="O239" s="18"/>
      <c r="P239" s="2" t="s">
        <v>14</v>
      </c>
      <c r="Q239" s="17">
        <v>5.07</v>
      </c>
      <c r="R239" s="18"/>
    </row>
    <row r="240" hidden="1" outlineLevel="1">
      <c r="A240" s="2" t="s">
        <v>15</v>
      </c>
      <c r="B240" s="17">
        <v>8.1</v>
      </c>
      <c r="C240" s="18"/>
      <c r="D240" s="2" t="s">
        <v>15</v>
      </c>
      <c r="E240" s="17">
        <v>4.92</v>
      </c>
      <c r="F240" s="18"/>
      <c r="G240" s="2" t="s">
        <v>15</v>
      </c>
      <c r="H240" s="17">
        <v>4.47</v>
      </c>
      <c r="I240" s="18"/>
      <c r="J240" s="6" t="s">
        <v>15</v>
      </c>
      <c r="K240" s="17">
        <v>2.82</v>
      </c>
      <c r="L240" s="18"/>
      <c r="M240" s="6" t="s">
        <v>15</v>
      </c>
      <c r="N240" s="17">
        <v>6.95</v>
      </c>
      <c r="O240" s="18"/>
      <c r="P240" s="2" t="s">
        <v>15</v>
      </c>
      <c r="Q240" s="17">
        <v>6.3</v>
      </c>
      <c r="R240" s="18"/>
    </row>
    <row r="241" hidden="1" outlineLevel="1">
      <c r="A241" s="2" t="s">
        <v>16</v>
      </c>
      <c r="B241" s="17">
        <v>1.86</v>
      </c>
      <c r="C241" s="18"/>
      <c r="D241" s="2" t="s">
        <v>16</v>
      </c>
      <c r="E241" s="17">
        <v>7.58</v>
      </c>
      <c r="F241" s="18"/>
      <c r="G241" s="2" t="s">
        <v>16</v>
      </c>
      <c r="H241" s="17">
        <v>4.15</v>
      </c>
      <c r="I241" s="18"/>
      <c r="J241" s="6" t="s">
        <v>16</v>
      </c>
      <c r="K241" s="17">
        <v>3.24</v>
      </c>
      <c r="L241" s="18"/>
      <c r="M241" s="6" t="s">
        <v>16</v>
      </c>
      <c r="N241" s="17">
        <v>1.07</v>
      </c>
      <c r="O241" s="18"/>
      <c r="P241" s="2" t="s">
        <v>16</v>
      </c>
      <c r="Q241" s="17">
        <v>3.27</v>
      </c>
      <c r="R241" s="18"/>
    </row>
    <row r="242" hidden="1" outlineLevel="1">
      <c r="A242" s="2" t="s">
        <v>17</v>
      </c>
      <c r="B242" s="17">
        <v>2.52</v>
      </c>
      <c r="C242" s="20">
        <f>(SUM(B234:B242)/9)/100</f>
        <v>0.04544444444</v>
      </c>
      <c r="D242" s="2" t="s">
        <v>17</v>
      </c>
      <c r="E242" s="17">
        <v>11.62</v>
      </c>
      <c r="F242" s="20">
        <f>(SUM(E234:E242)/9)/100</f>
        <v>0.06067777778</v>
      </c>
      <c r="G242" s="2" t="s">
        <v>17</v>
      </c>
      <c r="H242" s="17">
        <v>3.8</v>
      </c>
      <c r="I242" s="20">
        <f>(SUM(H234:H242)/9)/100</f>
        <v>0.04481111111</v>
      </c>
      <c r="J242" s="6" t="s">
        <v>17</v>
      </c>
      <c r="K242" s="17">
        <v>4.72</v>
      </c>
      <c r="L242" s="20">
        <f>(SUM(K234:K242)/9)/100</f>
        <v>0.03957777778</v>
      </c>
      <c r="M242" s="6" t="s">
        <v>17</v>
      </c>
      <c r="N242" s="17">
        <v>4.18</v>
      </c>
      <c r="O242" s="20">
        <f>(SUM(N234:N242)/9)/100</f>
        <v>0.03242222222</v>
      </c>
      <c r="P242" s="2" t="s">
        <v>17</v>
      </c>
      <c r="Q242" s="17">
        <v>3.52</v>
      </c>
      <c r="R242" s="20">
        <f>(SUM(Q234:Q242)/9)/100</f>
        <v>0.04586666667</v>
      </c>
    </row>
    <row r="243" hidden="1" outlineLevel="1">
      <c r="A243" s="3" t="s">
        <v>18</v>
      </c>
      <c r="B243" s="17">
        <v>0.16</v>
      </c>
      <c r="C243" s="18"/>
      <c r="D243" s="3" t="s">
        <v>18</v>
      </c>
      <c r="E243" s="17">
        <v>2.17</v>
      </c>
      <c r="F243" s="18"/>
      <c r="G243" s="3" t="s">
        <v>18</v>
      </c>
      <c r="H243" s="17">
        <v>7.28</v>
      </c>
      <c r="I243" s="18"/>
      <c r="J243" s="6" t="s">
        <v>18</v>
      </c>
      <c r="K243" s="17">
        <v>1.84</v>
      </c>
      <c r="L243" s="18"/>
      <c r="M243" s="6" t="s">
        <v>18</v>
      </c>
      <c r="N243" s="17">
        <v>0.68</v>
      </c>
      <c r="O243" s="18"/>
      <c r="P243" s="3" t="s">
        <v>18</v>
      </c>
      <c r="Q243" s="17">
        <v>2.4</v>
      </c>
      <c r="R243" s="18"/>
    </row>
    <row r="244" hidden="1" outlineLevel="1">
      <c r="A244" s="3" t="s">
        <v>19</v>
      </c>
      <c r="B244" s="17">
        <v>14.4</v>
      </c>
      <c r="C244" s="18"/>
      <c r="D244" s="3" t="s">
        <v>19</v>
      </c>
      <c r="E244" s="17">
        <v>3.43</v>
      </c>
      <c r="F244" s="18"/>
      <c r="G244" s="3" t="s">
        <v>19</v>
      </c>
      <c r="H244" s="17">
        <v>1.02</v>
      </c>
      <c r="I244" s="18"/>
      <c r="J244" s="6" t="s">
        <v>19</v>
      </c>
      <c r="K244" s="17">
        <v>1.3</v>
      </c>
      <c r="L244" s="18"/>
      <c r="M244" s="6" t="s">
        <v>19</v>
      </c>
      <c r="N244" s="17">
        <v>2.82</v>
      </c>
      <c r="O244" s="18"/>
      <c r="P244" s="3" t="s">
        <v>19</v>
      </c>
      <c r="Q244" s="17">
        <v>13.45</v>
      </c>
      <c r="R244" s="18"/>
    </row>
    <row r="245" hidden="1" outlineLevel="1">
      <c r="A245" s="3" t="s">
        <v>20</v>
      </c>
      <c r="B245" s="17">
        <v>7.4</v>
      </c>
      <c r="C245" s="18"/>
      <c r="D245" s="3" t="s">
        <v>20</v>
      </c>
      <c r="E245" s="17">
        <v>3.08</v>
      </c>
      <c r="F245" s="18"/>
      <c r="G245" s="3" t="s">
        <v>20</v>
      </c>
      <c r="H245" s="17">
        <v>6.9</v>
      </c>
      <c r="I245" s="18"/>
      <c r="J245" s="6" t="s">
        <v>20</v>
      </c>
      <c r="K245" s="17">
        <v>2.2</v>
      </c>
      <c r="L245" s="18"/>
      <c r="M245" s="6" t="s">
        <v>20</v>
      </c>
      <c r="N245" s="17">
        <v>1.53</v>
      </c>
      <c r="O245" s="18"/>
      <c r="P245" s="3" t="s">
        <v>20</v>
      </c>
      <c r="Q245" s="17">
        <v>7.45</v>
      </c>
      <c r="R245" s="18"/>
    </row>
    <row r="246" hidden="1" outlineLevel="1">
      <c r="A246" s="21">
        <v>44066.0</v>
      </c>
      <c r="B246" s="17">
        <v>7.4</v>
      </c>
      <c r="C246" s="20">
        <f>(SUM(B243:B246)/4)/100</f>
        <v>0.0734</v>
      </c>
      <c r="D246" s="21">
        <v>44066.0</v>
      </c>
      <c r="E246" s="17">
        <v>3.08</v>
      </c>
      <c r="F246" s="20">
        <f>(SUM(E243:E246)/4)/100</f>
        <v>0.0294</v>
      </c>
      <c r="G246" s="21">
        <v>44066.0</v>
      </c>
      <c r="H246" s="17">
        <v>6.9</v>
      </c>
      <c r="I246" s="20">
        <f>(SUM(H243:H246)/4)/100</f>
        <v>0.05525</v>
      </c>
      <c r="J246" s="22">
        <v>44066.0</v>
      </c>
      <c r="K246" s="17">
        <v>2.2</v>
      </c>
      <c r="L246" s="20">
        <f>(SUM(K243:K246)/4)/100</f>
        <v>0.01885</v>
      </c>
      <c r="M246" s="22">
        <v>44066.0</v>
      </c>
      <c r="N246" s="17">
        <v>1.53</v>
      </c>
      <c r="O246" s="20">
        <f>(SUM(N243:N246)/4)/100</f>
        <v>0.0164</v>
      </c>
      <c r="P246" s="21">
        <v>44066.0</v>
      </c>
      <c r="Q246" s="17">
        <v>7.45</v>
      </c>
      <c r="R246" s="20">
        <f>(SUM(Q243:Q246)/4)/100</f>
        <v>0.076875</v>
      </c>
    </row>
    <row r="247" hidden="1" outlineLevel="1">
      <c r="A247" s="4" t="s">
        <v>21</v>
      </c>
      <c r="B247" s="17">
        <v>0.16</v>
      </c>
      <c r="C247" s="18"/>
      <c r="D247" s="4" t="s">
        <v>21</v>
      </c>
      <c r="E247" s="17">
        <v>2.17</v>
      </c>
      <c r="F247" s="18"/>
      <c r="G247" s="4" t="s">
        <v>21</v>
      </c>
      <c r="H247" s="17">
        <v>7.28</v>
      </c>
      <c r="I247" s="18"/>
      <c r="J247" s="6" t="s">
        <v>21</v>
      </c>
      <c r="K247" s="17">
        <v>1.84</v>
      </c>
      <c r="L247" s="18"/>
      <c r="M247" s="6" t="s">
        <v>21</v>
      </c>
      <c r="N247" s="17">
        <v>0.68</v>
      </c>
      <c r="O247" s="18"/>
      <c r="P247" s="4" t="s">
        <v>21</v>
      </c>
      <c r="Q247" s="17">
        <v>2.4</v>
      </c>
      <c r="R247" s="18"/>
    </row>
    <row r="248" hidden="1" outlineLevel="1">
      <c r="A248" s="4" t="s">
        <v>22</v>
      </c>
      <c r="B248" s="17">
        <v>14.4</v>
      </c>
      <c r="C248" s="18"/>
      <c r="D248" s="4" t="s">
        <v>22</v>
      </c>
      <c r="E248" s="17">
        <v>3.43</v>
      </c>
      <c r="F248" s="18"/>
      <c r="G248" s="4" t="s">
        <v>22</v>
      </c>
      <c r="H248" s="17">
        <v>1.02</v>
      </c>
      <c r="I248" s="18"/>
      <c r="J248" s="6" t="s">
        <v>22</v>
      </c>
      <c r="K248" s="17">
        <v>1.3</v>
      </c>
      <c r="L248" s="18"/>
      <c r="M248" s="6" t="s">
        <v>22</v>
      </c>
      <c r="N248" s="17">
        <v>2.82</v>
      </c>
      <c r="O248" s="18"/>
      <c r="P248" s="4" t="s">
        <v>22</v>
      </c>
      <c r="Q248" s="17">
        <v>13.45</v>
      </c>
      <c r="R248" s="18"/>
    </row>
    <row r="249" hidden="1" outlineLevel="1">
      <c r="A249" s="4" t="s">
        <v>23</v>
      </c>
      <c r="B249" s="17">
        <v>4.6</v>
      </c>
      <c r="C249" s="20">
        <f>(SUM(B247:B249)/3)/100</f>
        <v>0.06386666667</v>
      </c>
      <c r="D249" s="4" t="s">
        <v>23</v>
      </c>
      <c r="E249" s="17">
        <v>5.68</v>
      </c>
      <c r="F249" s="20">
        <f>(SUM(E247:E249)/3)/100</f>
        <v>0.0376</v>
      </c>
      <c r="G249" s="4" t="s">
        <v>23</v>
      </c>
      <c r="H249" s="17">
        <v>0.57</v>
      </c>
      <c r="I249" s="20">
        <f>(SUM(H247:H249)/3)/100</f>
        <v>0.02956666667</v>
      </c>
      <c r="J249" s="6" t="s">
        <v>23</v>
      </c>
      <c r="K249" s="17">
        <v>2.14</v>
      </c>
      <c r="L249" s="20">
        <f>(SUM(K247:K249)/3)/100</f>
        <v>0.0176</v>
      </c>
      <c r="M249" s="6" t="s">
        <v>23</v>
      </c>
      <c r="N249" s="17">
        <v>0.63</v>
      </c>
      <c r="O249" s="20">
        <f>(SUM(N247:N249)/3)/100</f>
        <v>0.01376666667</v>
      </c>
      <c r="P249" s="4" t="s">
        <v>23</v>
      </c>
      <c r="Q249" s="17">
        <v>0.63</v>
      </c>
      <c r="R249" s="20">
        <f>(SUM(Q247:Q249)/3)/100</f>
        <v>0.05493333333</v>
      </c>
    </row>
    <row r="250" hidden="1" outlineLevel="1">
      <c r="A250" s="5" t="s">
        <v>24</v>
      </c>
      <c r="B250" s="17">
        <v>0.74</v>
      </c>
      <c r="C250" s="18"/>
      <c r="D250" s="5" t="s">
        <v>24</v>
      </c>
      <c r="E250" s="17">
        <v>3.08</v>
      </c>
      <c r="F250" s="18"/>
      <c r="G250" s="5" t="s">
        <v>24</v>
      </c>
      <c r="H250" s="17">
        <v>8.6</v>
      </c>
      <c r="I250" s="18"/>
      <c r="J250" s="6" t="s">
        <v>24</v>
      </c>
      <c r="K250" s="17">
        <v>2.12</v>
      </c>
      <c r="L250" s="18"/>
      <c r="M250" s="6" t="s">
        <v>24</v>
      </c>
      <c r="N250" s="17">
        <v>0.85</v>
      </c>
      <c r="O250" s="18"/>
      <c r="P250" s="5" t="s">
        <v>24</v>
      </c>
      <c r="Q250" s="17">
        <v>1.08</v>
      </c>
      <c r="R250" s="18"/>
    </row>
    <row r="251" hidden="1" outlineLevel="1">
      <c r="A251" s="5" t="s">
        <v>25</v>
      </c>
      <c r="B251" s="17">
        <v>7.4</v>
      </c>
      <c r="C251" s="20">
        <f>(SUM(B250:B251)/2)/100</f>
        <v>0.0407</v>
      </c>
      <c r="D251" s="5" t="s">
        <v>25</v>
      </c>
      <c r="E251" s="17">
        <v>2.8</v>
      </c>
      <c r="F251" s="20">
        <f>(SUM(E250:E251)/2)/100</f>
        <v>0.0294</v>
      </c>
      <c r="G251" s="5" t="s">
        <v>25</v>
      </c>
      <c r="H251" s="17">
        <v>6.9</v>
      </c>
      <c r="I251" s="20">
        <f>(SUM(H250:H251)/2)/100</f>
        <v>0.0775</v>
      </c>
      <c r="J251" s="6" t="s">
        <v>25</v>
      </c>
      <c r="K251" s="17">
        <v>2.2</v>
      </c>
      <c r="L251" s="20">
        <f>(SUM(K250:K251)/2)/100</f>
        <v>0.0216</v>
      </c>
      <c r="M251" s="6" t="s">
        <v>25</v>
      </c>
      <c r="N251" s="17">
        <v>1.53</v>
      </c>
      <c r="O251" s="20">
        <f>(SUM(N250:N251)/2)/100</f>
        <v>0.0119</v>
      </c>
      <c r="P251" s="5" t="s">
        <v>25</v>
      </c>
      <c r="Q251" s="17">
        <v>7.45</v>
      </c>
      <c r="R251" s="20">
        <f>(SUM(Q250:Q251)/2)/100</f>
        <v>0.04265</v>
      </c>
    </row>
    <row r="252">
      <c r="A252" s="29"/>
      <c r="B252" s="29"/>
      <c r="C252" s="29"/>
      <c r="D252" s="29"/>
      <c r="E252" s="29"/>
      <c r="F252" s="2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>
      <c r="A253" s="29"/>
      <c r="B253" s="29"/>
      <c r="C253" s="29"/>
      <c r="D253" s="29"/>
      <c r="E253" s="29"/>
      <c r="F253" s="2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collapsed="1">
      <c r="A254" s="1" t="s">
        <v>36</v>
      </c>
      <c r="C254" s="2" t="str">
        <f t="array" ref="C254">INDEX(A255:P255, 1, MATCH(MIN(C265,F265,I265,L265,O265,R265), C265:R265, 0))</f>
        <v>ECMWF</v>
      </c>
      <c r="D254" s="3" t="str">
        <f t="array" ref="D254">INDEX(A255:P255, 1, (MATCH(MIN(C269,F269,I269,L269,O269,R269), C269:R269, 0)))</f>
        <v>ECMWF</v>
      </c>
      <c r="E254" s="4" t="str">
        <f t="array" ref="E254">INDEX(A255:P255, 1, MATCH(MIN(F272,I272,L272,O272,R272,C272),C272:R272,0))</f>
        <v>ECMWF</v>
      </c>
      <c r="F254" s="5" t="str">
        <f t="array" ref="F254">INDEX(A255:P255, 1, MATCH(MIN(F274,I274,L274,O274,R274,C274),C274:R274,0))</f>
        <v>ECMWF</v>
      </c>
      <c r="G254" s="6"/>
      <c r="H254" s="28"/>
      <c r="J254" s="6"/>
      <c r="K254" s="6"/>
      <c r="L254" s="6"/>
      <c r="M254" s="6"/>
      <c r="N254" s="6"/>
      <c r="O254" s="6"/>
      <c r="P254" s="6"/>
      <c r="Q254" s="6"/>
    </row>
    <row r="255" hidden="1" outlineLevel="1">
      <c r="A255" s="7" t="s">
        <v>1</v>
      </c>
      <c r="B255" s="8" t="s">
        <v>2</v>
      </c>
      <c r="C255" s="9"/>
      <c r="D255" s="10" t="s">
        <v>3</v>
      </c>
      <c r="E255" s="11" t="s">
        <v>2</v>
      </c>
      <c r="F255" s="9"/>
      <c r="G255" s="12" t="s">
        <v>4</v>
      </c>
      <c r="H255" s="8" t="s">
        <v>2</v>
      </c>
      <c r="I255" s="9"/>
      <c r="J255" s="12" t="s">
        <v>5</v>
      </c>
      <c r="K255" s="8" t="s">
        <v>2</v>
      </c>
      <c r="L255" s="9"/>
      <c r="M255" s="12" t="s">
        <v>6</v>
      </c>
      <c r="N255" s="8" t="s">
        <v>2</v>
      </c>
      <c r="O255" s="9"/>
      <c r="P255" s="12" t="s">
        <v>7</v>
      </c>
      <c r="Q255" s="8" t="s">
        <v>2</v>
      </c>
    </row>
    <row r="256" hidden="1" outlineLevel="1">
      <c r="A256" s="13" t="s">
        <v>8</v>
      </c>
      <c r="C256" s="14"/>
      <c r="D256" s="6" t="s">
        <v>8</v>
      </c>
      <c r="F256" s="14"/>
      <c r="G256" s="13" t="s">
        <v>8</v>
      </c>
      <c r="I256" s="15"/>
      <c r="J256" s="13" t="s">
        <v>8</v>
      </c>
      <c r="L256" s="15"/>
      <c r="M256" s="13" t="s">
        <v>8</v>
      </c>
      <c r="O256" s="15"/>
      <c r="P256" s="13" t="s">
        <v>8</v>
      </c>
    </row>
    <row r="257" hidden="1" outlineLevel="1">
      <c r="A257" s="2" t="s">
        <v>9</v>
      </c>
      <c r="B257" s="17">
        <v>2.48</v>
      </c>
      <c r="C257" s="18"/>
      <c r="D257" s="2" t="s">
        <v>9</v>
      </c>
      <c r="E257" s="17">
        <v>9.5</v>
      </c>
      <c r="F257" s="18"/>
      <c r="G257" s="2" t="s">
        <v>9</v>
      </c>
      <c r="H257" s="17">
        <v>0.77</v>
      </c>
      <c r="I257" s="18"/>
      <c r="J257" s="6" t="s">
        <v>9</v>
      </c>
      <c r="K257" s="17">
        <v>5.42</v>
      </c>
      <c r="L257" s="18"/>
      <c r="M257" s="6" t="s">
        <v>9</v>
      </c>
      <c r="N257" s="17">
        <v>6.6</v>
      </c>
      <c r="O257" s="18"/>
      <c r="P257" s="2" t="s">
        <v>9</v>
      </c>
      <c r="Q257" s="17">
        <v>1.12</v>
      </c>
      <c r="R257" s="18"/>
    </row>
    <row r="258" hidden="1" outlineLevel="1">
      <c r="A258" s="2" t="s">
        <v>10</v>
      </c>
      <c r="B258" s="17">
        <v>1.73</v>
      </c>
      <c r="C258" s="18"/>
      <c r="D258" s="2" t="s">
        <v>10</v>
      </c>
      <c r="E258" s="17">
        <v>6.6</v>
      </c>
      <c r="F258" s="18"/>
      <c r="G258" s="2" t="s">
        <v>10</v>
      </c>
      <c r="H258" s="17">
        <v>1.05</v>
      </c>
      <c r="I258" s="18"/>
      <c r="J258" s="6" t="s">
        <v>10</v>
      </c>
      <c r="K258" s="17">
        <v>2.08</v>
      </c>
      <c r="L258" s="18"/>
      <c r="M258" s="6" t="s">
        <v>10</v>
      </c>
      <c r="N258" s="17">
        <v>7.03</v>
      </c>
      <c r="O258" s="18"/>
      <c r="P258" s="2" t="s">
        <v>10</v>
      </c>
      <c r="Q258" s="17">
        <v>4.98</v>
      </c>
      <c r="R258" s="18"/>
    </row>
    <row r="259" hidden="1" outlineLevel="1">
      <c r="A259" s="2" t="s">
        <v>11</v>
      </c>
      <c r="B259" s="17">
        <v>1.18</v>
      </c>
      <c r="C259" s="18"/>
      <c r="D259" s="2" t="s">
        <v>11</v>
      </c>
      <c r="E259" s="17">
        <v>5.38</v>
      </c>
      <c r="F259" s="18"/>
      <c r="G259" s="2" t="s">
        <v>11</v>
      </c>
      <c r="H259" s="17">
        <v>2.03</v>
      </c>
      <c r="I259" s="18"/>
      <c r="J259" s="6" t="s">
        <v>11</v>
      </c>
      <c r="K259" s="17">
        <v>1.83</v>
      </c>
      <c r="L259" s="18"/>
      <c r="M259" s="6" t="s">
        <v>11</v>
      </c>
      <c r="N259" s="17">
        <v>1.63</v>
      </c>
      <c r="O259" s="18"/>
      <c r="P259" s="2" t="s">
        <v>11</v>
      </c>
      <c r="Q259" s="17">
        <v>1.65</v>
      </c>
      <c r="R259" s="18"/>
    </row>
    <row r="260" hidden="1" outlineLevel="1">
      <c r="A260" s="2" t="s">
        <v>12</v>
      </c>
      <c r="B260" s="17">
        <v>3.57</v>
      </c>
      <c r="C260" s="18"/>
      <c r="D260" s="2" t="s">
        <v>12</v>
      </c>
      <c r="E260" s="17">
        <v>8.95</v>
      </c>
      <c r="F260" s="18"/>
      <c r="G260" s="2" t="s">
        <v>12</v>
      </c>
      <c r="H260" s="17">
        <v>3.22</v>
      </c>
      <c r="I260" s="18"/>
      <c r="J260" s="6" t="s">
        <v>12</v>
      </c>
      <c r="K260" s="17">
        <v>2.97</v>
      </c>
      <c r="L260" s="18"/>
      <c r="M260" s="6" t="s">
        <v>12</v>
      </c>
      <c r="N260" s="17">
        <v>5.62</v>
      </c>
      <c r="O260" s="18"/>
      <c r="P260" s="2" t="s">
        <v>12</v>
      </c>
      <c r="Q260" s="17">
        <v>2.95</v>
      </c>
      <c r="R260" s="18"/>
    </row>
    <row r="261" hidden="1" outlineLevel="1">
      <c r="A261" s="2" t="s">
        <v>13</v>
      </c>
      <c r="B261" s="17">
        <v>1.73</v>
      </c>
      <c r="C261" s="18"/>
      <c r="D261" s="2" t="s">
        <v>13</v>
      </c>
      <c r="E261" s="17">
        <v>6.6</v>
      </c>
      <c r="F261" s="18"/>
      <c r="G261" s="2" t="s">
        <v>13</v>
      </c>
      <c r="H261" s="17">
        <v>1.05</v>
      </c>
      <c r="I261" s="18"/>
      <c r="J261" s="6" t="s">
        <v>13</v>
      </c>
      <c r="K261" s="17">
        <v>2.08</v>
      </c>
      <c r="L261" s="18"/>
      <c r="M261" s="6" t="s">
        <v>13</v>
      </c>
      <c r="N261" s="17">
        <v>7.03</v>
      </c>
      <c r="O261" s="18"/>
      <c r="P261" s="2" t="s">
        <v>13</v>
      </c>
      <c r="Q261" s="17">
        <v>4.98</v>
      </c>
      <c r="R261" s="18"/>
    </row>
    <row r="262" hidden="1" outlineLevel="1">
      <c r="A262" s="2" t="s">
        <v>14</v>
      </c>
      <c r="B262" s="17">
        <v>3.67</v>
      </c>
      <c r="C262" s="18"/>
      <c r="D262" s="2" t="s">
        <v>14</v>
      </c>
      <c r="E262" s="17">
        <v>5.38</v>
      </c>
      <c r="F262" s="18"/>
      <c r="G262" s="2" t="s">
        <v>14</v>
      </c>
      <c r="H262" s="17">
        <v>2.63</v>
      </c>
      <c r="I262" s="18"/>
      <c r="J262" s="6" t="s">
        <v>14</v>
      </c>
      <c r="K262" s="17">
        <v>1.58</v>
      </c>
      <c r="L262" s="18"/>
      <c r="M262" s="6" t="s">
        <v>14</v>
      </c>
      <c r="N262" s="17">
        <v>3.77</v>
      </c>
      <c r="O262" s="18"/>
      <c r="P262" s="2" t="s">
        <v>14</v>
      </c>
      <c r="Q262" s="17">
        <v>3.47</v>
      </c>
      <c r="R262" s="18"/>
    </row>
    <row r="263" hidden="1" outlineLevel="1">
      <c r="A263" s="2" t="s">
        <v>15</v>
      </c>
      <c r="B263" s="17">
        <v>8.62</v>
      </c>
      <c r="C263" s="18"/>
      <c r="D263" s="2" t="s">
        <v>15</v>
      </c>
      <c r="E263" s="17">
        <v>5.83</v>
      </c>
      <c r="F263" s="18"/>
      <c r="G263" s="2" t="s">
        <v>15</v>
      </c>
      <c r="H263" s="17">
        <v>3.98</v>
      </c>
      <c r="I263" s="18"/>
      <c r="J263" s="6" t="s">
        <v>15</v>
      </c>
      <c r="K263" s="17">
        <v>3.7</v>
      </c>
      <c r="L263" s="18"/>
      <c r="M263" s="6" t="s">
        <v>15</v>
      </c>
      <c r="N263" s="17">
        <v>5.5</v>
      </c>
      <c r="O263" s="18"/>
      <c r="P263" s="2" t="s">
        <v>15</v>
      </c>
      <c r="Q263" s="17">
        <v>4.95</v>
      </c>
      <c r="R263" s="18"/>
    </row>
    <row r="264" hidden="1" outlineLevel="1">
      <c r="A264" s="2" t="s">
        <v>16</v>
      </c>
      <c r="B264" s="17">
        <v>2.42</v>
      </c>
      <c r="C264" s="18"/>
      <c r="D264" s="2" t="s">
        <v>16</v>
      </c>
      <c r="E264" s="17">
        <v>6.42</v>
      </c>
      <c r="F264" s="18"/>
      <c r="G264" s="2" t="s">
        <v>16</v>
      </c>
      <c r="H264" s="17">
        <v>0.82</v>
      </c>
      <c r="I264" s="18"/>
      <c r="J264" s="6" t="s">
        <v>16</v>
      </c>
      <c r="K264" s="17">
        <v>3.8</v>
      </c>
      <c r="L264" s="18"/>
      <c r="M264" s="6" t="s">
        <v>16</v>
      </c>
      <c r="N264" s="17">
        <v>6.6</v>
      </c>
      <c r="O264" s="18"/>
      <c r="P264" s="2" t="s">
        <v>16</v>
      </c>
      <c r="Q264" s="17">
        <v>1.93</v>
      </c>
      <c r="R264" s="18"/>
    </row>
    <row r="265" hidden="1" outlineLevel="1">
      <c r="A265" s="2" t="s">
        <v>17</v>
      </c>
      <c r="B265" s="17">
        <v>3.28</v>
      </c>
      <c r="C265" s="20">
        <f>(SUM(B257:B265)/9)/100</f>
        <v>0.03186666667</v>
      </c>
      <c r="D265" s="2" t="s">
        <v>17</v>
      </c>
      <c r="E265" s="17">
        <v>1.5</v>
      </c>
      <c r="F265" s="20">
        <f>(SUM(E257:E265)/9)/100</f>
        <v>0.0624</v>
      </c>
      <c r="G265" s="2" t="s">
        <v>17</v>
      </c>
      <c r="H265" s="17">
        <v>1.15</v>
      </c>
      <c r="I265" s="20">
        <f>(SUM(H257:H265)/9)/100</f>
        <v>0.01855555556</v>
      </c>
      <c r="J265" s="6" t="s">
        <v>17</v>
      </c>
      <c r="K265" s="17">
        <v>2.68</v>
      </c>
      <c r="L265" s="20">
        <f>(SUM(K257:K265)/9)/100</f>
        <v>0.02904444444</v>
      </c>
      <c r="M265" s="6" t="s">
        <v>17</v>
      </c>
      <c r="N265" s="17">
        <v>1.33</v>
      </c>
      <c r="O265" s="20">
        <f>(SUM(N257:N265)/9)/100</f>
        <v>0.05012222222</v>
      </c>
      <c r="P265" s="2" t="s">
        <v>17</v>
      </c>
      <c r="Q265" s="17">
        <v>1.28</v>
      </c>
      <c r="R265" s="20">
        <f>(SUM(Q257:Q265)/9)/100</f>
        <v>0.03034444444</v>
      </c>
    </row>
    <row r="266" hidden="1" outlineLevel="1">
      <c r="A266" s="3" t="s">
        <v>18</v>
      </c>
      <c r="B266" s="17">
        <v>2.48</v>
      </c>
      <c r="C266" s="18"/>
      <c r="D266" s="3" t="s">
        <v>18</v>
      </c>
      <c r="E266" s="17">
        <v>9.5</v>
      </c>
      <c r="F266" s="18"/>
      <c r="G266" s="3" t="s">
        <v>18</v>
      </c>
      <c r="H266" s="17">
        <v>0.77</v>
      </c>
      <c r="I266" s="18"/>
      <c r="J266" s="6" t="s">
        <v>18</v>
      </c>
      <c r="K266" s="17">
        <v>5.42</v>
      </c>
      <c r="L266" s="18"/>
      <c r="M266" s="6" t="s">
        <v>18</v>
      </c>
      <c r="N266" s="17">
        <v>6.6</v>
      </c>
      <c r="O266" s="18"/>
      <c r="P266" s="3" t="s">
        <v>18</v>
      </c>
      <c r="Q266" s="17">
        <v>1.12</v>
      </c>
      <c r="R266" s="18"/>
    </row>
    <row r="267" hidden="1" outlineLevel="1">
      <c r="A267" s="3" t="s">
        <v>19</v>
      </c>
      <c r="B267" s="17">
        <v>2.45</v>
      </c>
      <c r="C267" s="18"/>
      <c r="D267" s="3" t="s">
        <v>19</v>
      </c>
      <c r="E267" s="17">
        <v>4.7</v>
      </c>
      <c r="F267" s="18"/>
      <c r="G267" s="3" t="s">
        <v>19</v>
      </c>
      <c r="H267" s="17">
        <v>1.43</v>
      </c>
      <c r="I267" s="18"/>
      <c r="J267" s="6" t="s">
        <v>19</v>
      </c>
      <c r="K267" s="17">
        <v>2.4</v>
      </c>
      <c r="L267" s="18"/>
      <c r="M267" s="6" t="s">
        <v>19</v>
      </c>
      <c r="N267" s="17">
        <v>9.75</v>
      </c>
      <c r="O267" s="18"/>
      <c r="P267" s="3" t="s">
        <v>19</v>
      </c>
      <c r="Q267" s="17">
        <v>1.57</v>
      </c>
      <c r="R267" s="18"/>
    </row>
    <row r="268" hidden="1" outlineLevel="1">
      <c r="A268" s="3" t="s">
        <v>20</v>
      </c>
      <c r="B268" s="17">
        <v>1.73</v>
      </c>
      <c r="C268" s="18"/>
      <c r="D268" s="3" t="s">
        <v>20</v>
      </c>
      <c r="E268" s="17">
        <v>6.6</v>
      </c>
      <c r="F268" s="18"/>
      <c r="G268" s="3" t="s">
        <v>20</v>
      </c>
      <c r="H268" s="17">
        <v>1.05</v>
      </c>
      <c r="I268" s="18"/>
      <c r="J268" s="6" t="s">
        <v>20</v>
      </c>
      <c r="K268" s="17">
        <v>2.08</v>
      </c>
      <c r="L268" s="18"/>
      <c r="M268" s="6" t="s">
        <v>20</v>
      </c>
      <c r="N268" s="17">
        <v>7.03</v>
      </c>
      <c r="O268" s="18"/>
      <c r="P268" s="3" t="s">
        <v>20</v>
      </c>
      <c r="Q268" s="17">
        <v>4.98</v>
      </c>
      <c r="R268" s="18"/>
    </row>
    <row r="269" hidden="1" outlineLevel="1">
      <c r="A269" s="21">
        <v>44066.0</v>
      </c>
      <c r="B269" s="17">
        <v>1.73</v>
      </c>
      <c r="C269" s="20">
        <f>(SUM(B266:B269)/4)/100</f>
        <v>0.020975</v>
      </c>
      <c r="D269" s="21">
        <v>44066.0</v>
      </c>
      <c r="E269" s="17">
        <v>6.6</v>
      </c>
      <c r="F269" s="20">
        <f>(SUM(E266:E269)/4)/100</f>
        <v>0.0685</v>
      </c>
      <c r="G269" s="21">
        <v>44066.0</v>
      </c>
      <c r="H269" s="17">
        <v>1.05</v>
      </c>
      <c r="I269" s="20">
        <f>(SUM(H266:H269)/4)/100</f>
        <v>0.01075</v>
      </c>
      <c r="J269" s="22">
        <v>44066.0</v>
      </c>
      <c r="K269" s="17">
        <v>2.08</v>
      </c>
      <c r="L269" s="20">
        <f>(SUM(K266:K269)/4)/100</f>
        <v>0.02995</v>
      </c>
      <c r="M269" s="22">
        <v>44066.0</v>
      </c>
      <c r="N269" s="17">
        <v>7.03</v>
      </c>
      <c r="O269" s="20">
        <f>(SUM(N266:N269)/4)/100</f>
        <v>0.076025</v>
      </c>
      <c r="P269" s="21">
        <v>44066.0</v>
      </c>
      <c r="Q269" s="17">
        <v>4.98</v>
      </c>
      <c r="R269" s="20">
        <f>(SUM(Q266:Q269)/4)/100</f>
        <v>0.031625</v>
      </c>
    </row>
    <row r="270" hidden="1" outlineLevel="1">
      <c r="A270" s="4" t="s">
        <v>21</v>
      </c>
      <c r="B270" s="17">
        <v>2.48</v>
      </c>
      <c r="C270" s="18"/>
      <c r="D270" s="4" t="s">
        <v>21</v>
      </c>
      <c r="E270" s="17">
        <v>9.5</v>
      </c>
      <c r="F270" s="18"/>
      <c r="G270" s="4" t="s">
        <v>21</v>
      </c>
      <c r="H270" s="17">
        <v>0.77</v>
      </c>
      <c r="I270" s="18"/>
      <c r="J270" s="6" t="s">
        <v>21</v>
      </c>
      <c r="K270" s="17">
        <v>5.42</v>
      </c>
      <c r="L270" s="18"/>
      <c r="M270" s="6" t="s">
        <v>21</v>
      </c>
      <c r="N270" s="17">
        <v>6.6</v>
      </c>
      <c r="O270" s="18"/>
      <c r="P270" s="4" t="s">
        <v>21</v>
      </c>
      <c r="Q270" s="17">
        <v>1.12</v>
      </c>
      <c r="R270" s="18"/>
    </row>
    <row r="271" hidden="1" outlineLevel="1">
      <c r="A271" s="4" t="s">
        <v>22</v>
      </c>
      <c r="B271" s="17">
        <v>2.45</v>
      </c>
      <c r="C271" s="18"/>
      <c r="D271" s="4" t="s">
        <v>22</v>
      </c>
      <c r="E271" s="17">
        <v>4.7</v>
      </c>
      <c r="F271" s="18"/>
      <c r="G271" s="4" t="s">
        <v>22</v>
      </c>
      <c r="H271" s="17">
        <v>1.43</v>
      </c>
      <c r="I271" s="18"/>
      <c r="J271" s="6" t="s">
        <v>22</v>
      </c>
      <c r="K271" s="17">
        <v>2.4</v>
      </c>
      <c r="L271" s="18"/>
      <c r="M271" s="6" t="s">
        <v>22</v>
      </c>
      <c r="N271" s="17">
        <v>9.75</v>
      </c>
      <c r="O271" s="18"/>
      <c r="P271" s="4" t="s">
        <v>22</v>
      </c>
      <c r="Q271" s="17">
        <v>1.57</v>
      </c>
      <c r="R271" s="18"/>
    </row>
    <row r="272" hidden="1" outlineLevel="1">
      <c r="A272" s="4" t="s">
        <v>23</v>
      </c>
      <c r="B272" s="17">
        <v>3.47</v>
      </c>
      <c r="C272" s="20">
        <f>(SUM(B270:B272)/3)/100</f>
        <v>0.028</v>
      </c>
      <c r="D272" s="4" t="s">
        <v>23</v>
      </c>
      <c r="E272" s="17">
        <v>9.23</v>
      </c>
      <c r="F272" s="20">
        <f>(SUM(E270:E272)/3)/100</f>
        <v>0.0781</v>
      </c>
      <c r="G272" s="4" t="s">
        <v>23</v>
      </c>
      <c r="H272" s="17">
        <v>0.78</v>
      </c>
      <c r="I272" s="20">
        <f>(SUM(H270:H272)/3)/100</f>
        <v>0.009933333333</v>
      </c>
      <c r="J272" s="6" t="s">
        <v>23</v>
      </c>
      <c r="K272" s="17">
        <v>1.22</v>
      </c>
      <c r="L272" s="20">
        <f>(SUM(K270:K272)/3)/100</f>
        <v>0.03013333333</v>
      </c>
      <c r="M272" s="6" t="s">
        <v>23</v>
      </c>
      <c r="N272" s="17">
        <v>0.75</v>
      </c>
      <c r="O272" s="20">
        <f>(SUM(N270:N272)/3)/100</f>
        <v>0.057</v>
      </c>
      <c r="P272" s="4" t="s">
        <v>23</v>
      </c>
      <c r="Q272" s="17">
        <v>1.42</v>
      </c>
      <c r="R272" s="20">
        <f>(SUM(Q270:Q272)/3)/100</f>
        <v>0.0137</v>
      </c>
    </row>
    <row r="273" hidden="1" outlineLevel="1">
      <c r="A273" s="5" t="s">
        <v>24</v>
      </c>
      <c r="B273" s="17">
        <v>4.62</v>
      </c>
      <c r="C273" s="18"/>
      <c r="D273" s="5" t="s">
        <v>24</v>
      </c>
      <c r="E273" s="17">
        <v>6.6</v>
      </c>
      <c r="F273" s="18"/>
      <c r="G273" s="5" t="s">
        <v>24</v>
      </c>
      <c r="H273" s="17">
        <v>1.07</v>
      </c>
      <c r="I273" s="18"/>
      <c r="J273" s="6" t="s">
        <v>24</v>
      </c>
      <c r="K273" s="17">
        <v>5.35</v>
      </c>
      <c r="L273" s="18"/>
      <c r="M273" s="6" t="s">
        <v>24</v>
      </c>
      <c r="N273" s="17">
        <v>5.33</v>
      </c>
      <c r="O273" s="18"/>
      <c r="P273" s="5" t="s">
        <v>24</v>
      </c>
      <c r="Q273" s="17">
        <v>2.28</v>
      </c>
      <c r="R273" s="18"/>
    </row>
    <row r="274" hidden="1" outlineLevel="1">
      <c r="A274" s="5" t="s">
        <v>25</v>
      </c>
      <c r="B274" s="17">
        <v>1.73</v>
      </c>
      <c r="C274" s="20">
        <f>(SUM(B273:B274)/2)/100</f>
        <v>0.03175</v>
      </c>
      <c r="D274" s="5" t="s">
        <v>25</v>
      </c>
      <c r="E274" s="17">
        <v>6.24</v>
      </c>
      <c r="F274" s="20">
        <f>(SUM(E273:E274)/2)/100</f>
        <v>0.0642</v>
      </c>
      <c r="G274" s="5" t="s">
        <v>25</v>
      </c>
      <c r="H274" s="17">
        <v>1.05</v>
      </c>
      <c r="I274" s="20">
        <f>(SUM(H273:H274)/2)/100</f>
        <v>0.0106</v>
      </c>
      <c r="J274" s="6" t="s">
        <v>25</v>
      </c>
      <c r="K274" s="17">
        <v>2.08</v>
      </c>
      <c r="L274" s="20">
        <f>(SUM(K273:K274)/2)/100</f>
        <v>0.03715</v>
      </c>
      <c r="M274" s="6" t="s">
        <v>25</v>
      </c>
      <c r="N274" s="17">
        <v>7.03</v>
      </c>
      <c r="O274" s="20">
        <f>(SUM(N273:N274)/2)/100</f>
        <v>0.0618</v>
      </c>
      <c r="P274" s="5" t="s">
        <v>25</v>
      </c>
      <c r="Q274" s="17">
        <v>4.98</v>
      </c>
      <c r="R274" s="20">
        <f>(SUM(Q273:Q274)/2)/100</f>
        <v>0.0363</v>
      </c>
    </row>
    <row r="275">
      <c r="A275" s="29"/>
      <c r="B275" s="29"/>
      <c r="C275" s="29"/>
      <c r="D275" s="29"/>
      <c r="E275" s="29"/>
      <c r="F275" s="2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>
      <c r="A276" s="29"/>
      <c r="B276" s="29"/>
      <c r="C276" s="29"/>
      <c r="D276" s="29"/>
      <c r="E276" s="29"/>
      <c r="F276" s="2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collapsed="1">
      <c r="A277" s="1" t="s">
        <v>37</v>
      </c>
      <c r="C277" s="2" t="str">
        <f t="array" ref="C277">INDEX(A278:P278, 1, MATCH(MIN(C288,F288,I288,L288,O288,R288), C288:R288, 0))</f>
        <v>SPIRE</v>
      </c>
      <c r="D277" s="3" t="str">
        <f t="array" ref="D277">INDEX(A278:P278, 1, (MATCH(MIN(C292,F292,I292,L292,O292,R292), C292:R292, 0)))</f>
        <v>PWE</v>
      </c>
      <c r="E277" s="4" t="str">
        <f t="array" ref="E277">INDEX(A278:P278, 1, MATCH(MIN(F295,I295,L295,O295,R295,C295),C295:R295,0))</f>
        <v>ECMWF</v>
      </c>
      <c r="F277" s="5" t="str">
        <f t="array" ref="F277">INDEX(A278:P278, 1, MATCH(MIN(F297,I297,L297,O297,R297,C297),C297:R297,0))</f>
        <v>ECMWF</v>
      </c>
      <c r="G277" s="6"/>
      <c r="H277" s="28"/>
      <c r="J277" s="6"/>
      <c r="K277" s="6"/>
      <c r="L277" s="6"/>
      <c r="M277" s="6"/>
      <c r="N277" s="6"/>
      <c r="O277" s="6"/>
      <c r="P277" s="6"/>
      <c r="Q277" s="6"/>
    </row>
    <row r="278" hidden="1" outlineLevel="1">
      <c r="A278" s="7" t="s">
        <v>1</v>
      </c>
      <c r="B278" s="8" t="s">
        <v>2</v>
      </c>
      <c r="C278" s="9"/>
      <c r="D278" s="10" t="s">
        <v>3</v>
      </c>
      <c r="E278" s="11" t="s">
        <v>2</v>
      </c>
      <c r="F278" s="9"/>
      <c r="G278" s="12" t="s">
        <v>4</v>
      </c>
      <c r="H278" s="8" t="s">
        <v>2</v>
      </c>
      <c r="I278" s="9"/>
      <c r="J278" s="12" t="s">
        <v>5</v>
      </c>
      <c r="K278" s="8" t="s">
        <v>2</v>
      </c>
      <c r="L278" s="9"/>
      <c r="M278" s="12" t="s">
        <v>6</v>
      </c>
      <c r="N278" s="8" t="s">
        <v>2</v>
      </c>
      <c r="O278" s="9"/>
      <c r="P278" s="12" t="s">
        <v>7</v>
      </c>
      <c r="Q278" s="8" t="s">
        <v>2</v>
      </c>
    </row>
    <row r="279" hidden="1" outlineLevel="1">
      <c r="A279" s="13" t="s">
        <v>8</v>
      </c>
      <c r="C279" s="14"/>
      <c r="D279" s="6" t="s">
        <v>8</v>
      </c>
      <c r="F279" s="14"/>
      <c r="G279" s="13" t="s">
        <v>8</v>
      </c>
      <c r="I279" s="15"/>
      <c r="J279" s="13" t="s">
        <v>8</v>
      </c>
      <c r="L279" s="15"/>
      <c r="M279" s="13" t="s">
        <v>8</v>
      </c>
      <c r="O279" s="15"/>
      <c r="P279" s="13" t="s">
        <v>8</v>
      </c>
    </row>
    <row r="280" hidden="1" outlineLevel="1">
      <c r="A280" s="2" t="s">
        <v>9</v>
      </c>
      <c r="B280" s="17">
        <v>6.9</v>
      </c>
      <c r="C280" s="18"/>
      <c r="D280" s="2" t="s">
        <v>9</v>
      </c>
      <c r="E280" s="17">
        <v>3.35</v>
      </c>
      <c r="F280" s="18"/>
      <c r="G280" s="2" t="s">
        <v>9</v>
      </c>
      <c r="H280" s="17">
        <v>7.37</v>
      </c>
      <c r="I280" s="18"/>
      <c r="J280" s="6" t="s">
        <v>9</v>
      </c>
      <c r="K280" s="17">
        <v>7.77</v>
      </c>
      <c r="L280" s="18"/>
      <c r="M280" s="6" t="s">
        <v>9</v>
      </c>
      <c r="N280" s="17">
        <v>4.62</v>
      </c>
      <c r="O280" s="18"/>
      <c r="P280" s="2" t="s">
        <v>9</v>
      </c>
      <c r="Q280" s="17">
        <v>1.32</v>
      </c>
      <c r="R280" s="18"/>
    </row>
    <row r="281" hidden="1" outlineLevel="1">
      <c r="A281" s="2" t="s">
        <v>10</v>
      </c>
      <c r="B281" s="17">
        <v>3.46</v>
      </c>
      <c r="C281" s="18"/>
      <c r="D281" s="2" t="s">
        <v>10</v>
      </c>
      <c r="E281" s="17">
        <v>2.65</v>
      </c>
      <c r="F281" s="18"/>
      <c r="G281" s="2" t="s">
        <v>10</v>
      </c>
      <c r="H281" s="17">
        <v>6.33</v>
      </c>
      <c r="I281" s="18"/>
      <c r="J281" s="6" t="s">
        <v>10</v>
      </c>
      <c r="K281" s="17">
        <v>3.82</v>
      </c>
      <c r="L281" s="18"/>
      <c r="M281" s="6" t="s">
        <v>10</v>
      </c>
      <c r="N281" s="17">
        <v>2.27</v>
      </c>
      <c r="O281" s="18"/>
      <c r="P281" s="2" t="s">
        <v>10</v>
      </c>
      <c r="Q281" s="17">
        <v>11.78</v>
      </c>
      <c r="R281" s="18"/>
    </row>
    <row r="282" hidden="1" outlineLevel="1">
      <c r="A282" s="2" t="s">
        <v>11</v>
      </c>
      <c r="B282" s="17">
        <v>3.54</v>
      </c>
      <c r="C282" s="18"/>
      <c r="D282" s="2" t="s">
        <v>11</v>
      </c>
      <c r="E282" s="17">
        <v>13.82</v>
      </c>
      <c r="F282" s="18"/>
      <c r="G282" s="2" t="s">
        <v>11</v>
      </c>
      <c r="H282" s="17">
        <v>6.52</v>
      </c>
      <c r="I282" s="18"/>
      <c r="J282" s="6" t="s">
        <v>11</v>
      </c>
      <c r="K282" s="17">
        <v>6.63</v>
      </c>
      <c r="L282" s="18"/>
      <c r="M282" s="6" t="s">
        <v>11</v>
      </c>
      <c r="N282" s="17">
        <v>3.63</v>
      </c>
      <c r="O282" s="18"/>
      <c r="P282" s="2" t="s">
        <v>11</v>
      </c>
      <c r="Q282" s="17">
        <v>3.77</v>
      </c>
      <c r="R282" s="18"/>
    </row>
    <row r="283" hidden="1" outlineLevel="1">
      <c r="A283" s="2" t="s">
        <v>12</v>
      </c>
      <c r="B283" s="17">
        <v>10.66</v>
      </c>
      <c r="C283" s="18"/>
      <c r="D283" s="2" t="s">
        <v>12</v>
      </c>
      <c r="E283" s="17">
        <v>11.25</v>
      </c>
      <c r="F283" s="18"/>
      <c r="G283" s="2" t="s">
        <v>12</v>
      </c>
      <c r="H283" s="17">
        <v>2.58</v>
      </c>
      <c r="I283" s="18"/>
      <c r="J283" s="6" t="s">
        <v>12</v>
      </c>
      <c r="K283" s="17">
        <v>4.02</v>
      </c>
      <c r="L283" s="18"/>
      <c r="M283" s="6" t="s">
        <v>12</v>
      </c>
      <c r="N283" s="17">
        <v>3.1</v>
      </c>
      <c r="O283" s="18"/>
      <c r="P283" s="2" t="s">
        <v>12</v>
      </c>
      <c r="Q283" s="17">
        <v>10.32</v>
      </c>
      <c r="R283" s="18"/>
    </row>
    <row r="284" hidden="1" outlineLevel="1">
      <c r="A284" s="2" t="s">
        <v>13</v>
      </c>
      <c r="B284" s="17">
        <v>3.46</v>
      </c>
      <c r="C284" s="18"/>
      <c r="D284" s="2" t="s">
        <v>13</v>
      </c>
      <c r="E284" s="17">
        <v>2.65</v>
      </c>
      <c r="F284" s="18"/>
      <c r="G284" s="2" t="s">
        <v>13</v>
      </c>
      <c r="H284" s="17">
        <v>3.32</v>
      </c>
      <c r="I284" s="18"/>
      <c r="J284" s="6" t="s">
        <v>13</v>
      </c>
      <c r="K284" s="17">
        <v>3.82</v>
      </c>
      <c r="L284" s="18"/>
      <c r="M284" s="6" t="s">
        <v>13</v>
      </c>
      <c r="N284" s="17">
        <v>3.75</v>
      </c>
      <c r="O284" s="18"/>
      <c r="P284" s="2" t="s">
        <v>13</v>
      </c>
      <c r="Q284" s="17">
        <v>11.78</v>
      </c>
      <c r="R284" s="18"/>
    </row>
    <row r="285" hidden="1" outlineLevel="1">
      <c r="A285" s="2" t="s">
        <v>14</v>
      </c>
      <c r="B285" s="17">
        <v>5.14</v>
      </c>
      <c r="C285" s="18"/>
      <c r="D285" s="2" t="s">
        <v>14</v>
      </c>
      <c r="E285" s="17">
        <v>14.27</v>
      </c>
      <c r="F285" s="18"/>
      <c r="G285" s="2" t="s">
        <v>14</v>
      </c>
      <c r="H285" s="17">
        <v>8.03</v>
      </c>
      <c r="I285" s="18"/>
      <c r="J285" s="6" t="s">
        <v>14</v>
      </c>
      <c r="K285" s="17">
        <v>6.88</v>
      </c>
      <c r="L285" s="18"/>
      <c r="M285" s="6" t="s">
        <v>14</v>
      </c>
      <c r="N285" s="17">
        <v>2.98</v>
      </c>
      <c r="O285" s="18"/>
      <c r="P285" s="2" t="s">
        <v>14</v>
      </c>
      <c r="Q285" s="17">
        <v>2.17</v>
      </c>
      <c r="R285" s="18"/>
    </row>
    <row r="286" hidden="1" outlineLevel="1">
      <c r="A286" s="2" t="s">
        <v>15</v>
      </c>
      <c r="B286" s="17">
        <v>4.3</v>
      </c>
      <c r="C286" s="18"/>
      <c r="D286" s="2" t="s">
        <v>15</v>
      </c>
      <c r="E286" s="17">
        <v>16.05</v>
      </c>
      <c r="F286" s="18"/>
      <c r="G286" s="2" t="s">
        <v>15</v>
      </c>
      <c r="H286" s="17">
        <v>7.38</v>
      </c>
      <c r="I286" s="18"/>
      <c r="J286" s="6" t="s">
        <v>15</v>
      </c>
      <c r="K286" s="17">
        <v>8.13</v>
      </c>
      <c r="L286" s="18"/>
      <c r="M286" s="6" t="s">
        <v>15</v>
      </c>
      <c r="N286" s="17">
        <v>2.48</v>
      </c>
      <c r="O286" s="18"/>
      <c r="P286" s="2" t="s">
        <v>15</v>
      </c>
      <c r="Q286" s="17">
        <v>3.45</v>
      </c>
      <c r="R286" s="18"/>
    </row>
    <row r="287" hidden="1" outlineLevel="1">
      <c r="A287" s="2" t="s">
        <v>16</v>
      </c>
      <c r="B287" s="17">
        <v>2.78</v>
      </c>
      <c r="C287" s="18"/>
      <c r="D287" s="2" t="s">
        <v>16</v>
      </c>
      <c r="E287" s="17">
        <v>2.57</v>
      </c>
      <c r="F287" s="18"/>
      <c r="G287" s="2" t="s">
        <v>16</v>
      </c>
      <c r="H287" s="17">
        <v>7.37</v>
      </c>
      <c r="I287" s="18"/>
      <c r="J287" s="6" t="s">
        <v>16</v>
      </c>
      <c r="K287" s="17">
        <v>9.37</v>
      </c>
      <c r="L287" s="18"/>
      <c r="M287" s="6" t="s">
        <v>16</v>
      </c>
      <c r="N287" s="17">
        <v>5.9</v>
      </c>
      <c r="O287" s="18"/>
      <c r="P287" s="2" t="s">
        <v>16</v>
      </c>
      <c r="Q287" s="17">
        <v>9.33</v>
      </c>
      <c r="R287" s="18"/>
    </row>
    <row r="288" hidden="1" outlineLevel="1">
      <c r="A288" s="2" t="s">
        <v>17</v>
      </c>
      <c r="B288" s="17">
        <v>3.36</v>
      </c>
      <c r="C288" s="20">
        <f>(SUM(B280:B288)/9)/100</f>
        <v>0.04844444444</v>
      </c>
      <c r="D288" s="2" t="s">
        <v>17</v>
      </c>
      <c r="E288" s="17">
        <v>5.82</v>
      </c>
      <c r="F288" s="20">
        <f>(SUM(E280:E288)/9)/100</f>
        <v>0.08047777778</v>
      </c>
      <c r="G288" s="2" t="s">
        <v>17</v>
      </c>
      <c r="H288" s="17">
        <v>13.27</v>
      </c>
      <c r="I288" s="20">
        <f>(SUM(H280:H288)/9)/100</f>
        <v>0.06907777778</v>
      </c>
      <c r="J288" s="6" t="s">
        <v>17</v>
      </c>
      <c r="K288" s="17">
        <v>2.72</v>
      </c>
      <c r="L288" s="20">
        <f>(SUM(K280:K288)/9)/100</f>
        <v>0.05906666667</v>
      </c>
      <c r="M288" s="6" t="s">
        <v>17</v>
      </c>
      <c r="N288" s="17">
        <v>4.32</v>
      </c>
      <c r="O288" s="20">
        <f>(SUM(N280:N288)/9)/100</f>
        <v>0.03672222222</v>
      </c>
      <c r="P288" s="2" t="s">
        <v>17</v>
      </c>
      <c r="Q288" s="17">
        <v>7.97</v>
      </c>
      <c r="R288" s="20">
        <f>(SUM(Q280:Q288)/9)/100</f>
        <v>0.06876666667</v>
      </c>
    </row>
    <row r="289" hidden="1" outlineLevel="1">
      <c r="A289" s="3" t="s">
        <v>18</v>
      </c>
      <c r="B289" s="17">
        <v>6.9</v>
      </c>
      <c r="C289" s="18"/>
      <c r="D289" s="3" t="s">
        <v>18</v>
      </c>
      <c r="E289" s="17">
        <v>3.35</v>
      </c>
      <c r="F289" s="18"/>
      <c r="G289" s="3" t="s">
        <v>18</v>
      </c>
      <c r="H289" s="17">
        <v>7.37</v>
      </c>
      <c r="I289" s="18"/>
      <c r="J289" s="6" t="s">
        <v>18</v>
      </c>
      <c r="K289" s="17">
        <v>7.77</v>
      </c>
      <c r="L289" s="18"/>
      <c r="M289" s="6" t="s">
        <v>18</v>
      </c>
      <c r="N289" s="17">
        <v>4.32</v>
      </c>
      <c r="O289" s="18"/>
      <c r="P289" s="3" t="s">
        <v>18</v>
      </c>
      <c r="Q289" s="17">
        <v>1.32</v>
      </c>
      <c r="R289" s="18"/>
    </row>
    <row r="290" hidden="1" outlineLevel="1">
      <c r="A290" s="3" t="s">
        <v>19</v>
      </c>
      <c r="B290" s="17">
        <v>4.56</v>
      </c>
      <c r="C290" s="18"/>
      <c r="D290" s="3" t="s">
        <v>19</v>
      </c>
      <c r="E290" s="17">
        <v>4.72</v>
      </c>
      <c r="F290" s="18"/>
      <c r="G290" s="3" t="s">
        <v>19</v>
      </c>
      <c r="H290" s="17">
        <v>13.27</v>
      </c>
      <c r="I290" s="18"/>
      <c r="J290" s="6" t="s">
        <v>19</v>
      </c>
      <c r="K290" s="17">
        <v>6.18</v>
      </c>
      <c r="L290" s="18"/>
      <c r="M290" s="6" t="s">
        <v>19</v>
      </c>
      <c r="N290" s="17">
        <v>4.32</v>
      </c>
      <c r="O290" s="18"/>
      <c r="P290" s="3" t="s">
        <v>19</v>
      </c>
      <c r="Q290" s="17">
        <v>6.4</v>
      </c>
      <c r="R290" s="18"/>
    </row>
    <row r="291" hidden="1" outlineLevel="1">
      <c r="A291" s="3" t="s">
        <v>20</v>
      </c>
      <c r="B291" s="17">
        <v>3.46</v>
      </c>
      <c r="C291" s="18"/>
      <c r="D291" s="3" t="s">
        <v>20</v>
      </c>
      <c r="E291" s="17">
        <v>2.65</v>
      </c>
      <c r="F291" s="18"/>
      <c r="G291" s="3" t="s">
        <v>20</v>
      </c>
      <c r="H291" s="17">
        <v>2.55</v>
      </c>
      <c r="I291" s="18"/>
      <c r="J291" s="6" t="s">
        <v>20</v>
      </c>
      <c r="K291" s="17">
        <v>3.82</v>
      </c>
      <c r="L291" s="18"/>
      <c r="M291" s="6" t="s">
        <v>20</v>
      </c>
      <c r="N291" s="17">
        <v>9.0</v>
      </c>
      <c r="O291" s="18"/>
      <c r="P291" s="3" t="s">
        <v>20</v>
      </c>
      <c r="Q291" s="17">
        <v>11.78</v>
      </c>
      <c r="R291" s="18"/>
    </row>
    <row r="292" hidden="1" outlineLevel="1">
      <c r="A292" s="21">
        <v>44066.0</v>
      </c>
      <c r="B292" s="17">
        <v>3.46</v>
      </c>
      <c r="C292" s="20">
        <f>(SUM(B289:B292)/4)/100</f>
        <v>0.04595</v>
      </c>
      <c r="D292" s="21">
        <v>44066.0</v>
      </c>
      <c r="E292" s="17">
        <v>2.65</v>
      </c>
      <c r="F292" s="20">
        <f>(SUM(E289:E292)/4)/100</f>
        <v>0.033425</v>
      </c>
      <c r="G292" s="21">
        <v>44066.0</v>
      </c>
      <c r="H292" s="17">
        <v>7.05</v>
      </c>
      <c r="I292" s="20">
        <f>(SUM(H289:H292)/4)/100</f>
        <v>0.0756</v>
      </c>
      <c r="J292" s="22">
        <v>44066.0</v>
      </c>
      <c r="K292" s="17">
        <v>3.82</v>
      </c>
      <c r="L292" s="20">
        <f>(SUM(K289:K292)/4)/100</f>
        <v>0.053975</v>
      </c>
      <c r="M292" s="22">
        <v>44066.0</v>
      </c>
      <c r="N292" s="17">
        <v>9.0</v>
      </c>
      <c r="O292" s="20">
        <f>(SUM(N289:N292)/4)/100</f>
        <v>0.0666</v>
      </c>
      <c r="P292" s="21">
        <v>44066.0</v>
      </c>
      <c r="Q292" s="17">
        <v>11.78</v>
      </c>
      <c r="R292" s="20">
        <f>(SUM(Q289:Q292)/4)/100</f>
        <v>0.0782</v>
      </c>
    </row>
    <row r="293" hidden="1" outlineLevel="1">
      <c r="A293" s="4" t="s">
        <v>21</v>
      </c>
      <c r="B293" s="17">
        <v>6.9</v>
      </c>
      <c r="C293" s="18"/>
      <c r="D293" s="4" t="s">
        <v>21</v>
      </c>
      <c r="E293" s="17">
        <v>3.35</v>
      </c>
      <c r="F293" s="18"/>
      <c r="G293" s="4" t="s">
        <v>21</v>
      </c>
      <c r="H293" s="17">
        <v>1.33</v>
      </c>
      <c r="I293" s="18"/>
      <c r="J293" s="6" t="s">
        <v>21</v>
      </c>
      <c r="K293" s="17">
        <v>7.77</v>
      </c>
      <c r="L293" s="18"/>
      <c r="M293" s="6" t="s">
        <v>21</v>
      </c>
      <c r="N293" s="17">
        <v>100.0</v>
      </c>
      <c r="O293" s="18"/>
      <c r="P293" s="4" t="s">
        <v>21</v>
      </c>
      <c r="Q293" s="17">
        <v>1.32</v>
      </c>
      <c r="R293" s="18"/>
    </row>
    <row r="294" hidden="1" outlineLevel="1">
      <c r="A294" s="4" t="s">
        <v>22</v>
      </c>
      <c r="B294" s="17">
        <v>4.56</v>
      </c>
      <c r="C294" s="18"/>
      <c r="D294" s="4" t="s">
        <v>22</v>
      </c>
      <c r="E294" s="17">
        <v>4.72</v>
      </c>
      <c r="F294" s="18"/>
      <c r="G294" s="4" t="s">
        <v>22</v>
      </c>
      <c r="H294" s="17">
        <v>1.33</v>
      </c>
      <c r="I294" s="18"/>
      <c r="J294" s="6" t="s">
        <v>22</v>
      </c>
      <c r="K294" s="17">
        <v>6.18</v>
      </c>
      <c r="L294" s="18"/>
      <c r="M294" s="6" t="s">
        <v>22</v>
      </c>
      <c r="N294" s="17">
        <v>100.0</v>
      </c>
      <c r="O294" s="18"/>
      <c r="P294" s="4" t="s">
        <v>22</v>
      </c>
      <c r="Q294" s="17">
        <v>6.4</v>
      </c>
      <c r="R294" s="18"/>
    </row>
    <row r="295" hidden="1" outlineLevel="1">
      <c r="A295" s="4" t="s">
        <v>23</v>
      </c>
      <c r="B295" s="17">
        <v>5.22</v>
      </c>
      <c r="C295" s="20">
        <f>(SUM(B293:B295)/3)/100</f>
        <v>0.0556</v>
      </c>
      <c r="D295" s="4" t="s">
        <v>23</v>
      </c>
      <c r="E295" s="17">
        <v>6.83</v>
      </c>
      <c r="F295" s="20">
        <f>(SUM(E293:E295)/3)/100</f>
        <v>0.04966666667</v>
      </c>
      <c r="G295" s="4" t="s">
        <v>23</v>
      </c>
      <c r="H295" s="17">
        <v>1.33</v>
      </c>
      <c r="I295" s="20">
        <f>(SUM(H293:H295)/3)/100</f>
        <v>0.0133</v>
      </c>
      <c r="J295" s="6" t="s">
        <v>23</v>
      </c>
      <c r="K295" s="17">
        <v>1.42</v>
      </c>
      <c r="L295" s="20">
        <f>(SUM(K293:K295)/3)/100</f>
        <v>0.05123333333</v>
      </c>
      <c r="M295" s="6" t="s">
        <v>23</v>
      </c>
      <c r="N295" s="17">
        <v>100.0</v>
      </c>
      <c r="O295" s="20">
        <f>(SUM(N293:N295)/3)/100</f>
        <v>1</v>
      </c>
      <c r="P295" s="4" t="s">
        <v>23</v>
      </c>
      <c r="Q295" s="17">
        <v>1.9</v>
      </c>
      <c r="R295" s="20">
        <f>(SUM(Q293:Q295)/3)/100</f>
        <v>0.03206666667</v>
      </c>
    </row>
    <row r="296" hidden="1" outlineLevel="1">
      <c r="A296" s="5" t="s">
        <v>24</v>
      </c>
      <c r="B296" s="17">
        <v>5.7</v>
      </c>
      <c r="C296" s="18"/>
      <c r="D296" s="5" t="s">
        <v>24</v>
      </c>
      <c r="E296" s="17">
        <v>10.1</v>
      </c>
      <c r="F296" s="18"/>
      <c r="G296" s="5" t="s">
        <v>24</v>
      </c>
      <c r="H296" s="17">
        <v>1.33</v>
      </c>
      <c r="I296" s="18"/>
      <c r="J296" s="6" t="s">
        <v>24</v>
      </c>
      <c r="K296" s="17">
        <v>9.4</v>
      </c>
      <c r="L296" s="18"/>
      <c r="M296" s="6" t="s">
        <v>24</v>
      </c>
      <c r="N296" s="17">
        <v>100.0</v>
      </c>
      <c r="O296" s="18"/>
      <c r="P296" s="5" t="s">
        <v>24</v>
      </c>
      <c r="Q296" s="17">
        <v>4.02</v>
      </c>
      <c r="R296" s="18"/>
    </row>
    <row r="297" hidden="1" outlineLevel="1">
      <c r="A297" s="5" t="s">
        <v>25</v>
      </c>
      <c r="B297" s="17">
        <v>3.46</v>
      </c>
      <c r="C297" s="20">
        <f>(SUM(B296:B297)/2)/100</f>
        <v>0.0458</v>
      </c>
      <c r="D297" s="5" t="s">
        <v>25</v>
      </c>
      <c r="E297" s="17">
        <v>2.65</v>
      </c>
      <c r="F297" s="20">
        <f>(SUM(E296:E297)/2)/100</f>
        <v>0.06375</v>
      </c>
      <c r="G297" s="5" t="s">
        <v>25</v>
      </c>
      <c r="H297" s="17">
        <v>1.33</v>
      </c>
      <c r="I297" s="20">
        <f>(SUM(H296:H297)/2)/100</f>
        <v>0.0133</v>
      </c>
      <c r="J297" s="6" t="s">
        <v>25</v>
      </c>
      <c r="K297" s="17">
        <v>3.82</v>
      </c>
      <c r="L297" s="20">
        <f>(SUM(K296:K297)/2)/100</f>
        <v>0.0661</v>
      </c>
      <c r="M297" s="6" t="s">
        <v>25</v>
      </c>
      <c r="N297" s="17">
        <v>100.0</v>
      </c>
      <c r="O297" s="20">
        <f>(SUM(N296:N297)/2)/100</f>
        <v>1</v>
      </c>
      <c r="P297" s="5" t="s">
        <v>25</v>
      </c>
      <c r="Q297" s="17">
        <v>11.78</v>
      </c>
      <c r="R297" s="20">
        <f>(SUM(Q296:Q297)/2)/100</f>
        <v>0.079</v>
      </c>
    </row>
    <row r="298">
      <c r="A298" s="29"/>
      <c r="B298" s="29"/>
      <c r="C298" s="29"/>
      <c r="D298" s="29"/>
      <c r="E298" s="29"/>
      <c r="F298" s="2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>
      <c r="A299" s="29"/>
      <c r="B299" s="29"/>
      <c r="C299" s="29"/>
      <c r="D299" s="29"/>
      <c r="E299" s="29"/>
      <c r="F299" s="2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collapsed="1">
      <c r="A300" s="1" t="s">
        <v>38</v>
      </c>
      <c r="C300" s="2" t="str">
        <f t="array" ref="C300">INDEX(A301:P301, 1, MATCH(MIN(C311,F311,I311,L311,O311,R311), C311:R311, 0))</f>
        <v>GFS</v>
      </c>
      <c r="D300" s="3" t="str">
        <f t="array" ref="D300">INDEX(A301:P301, 1, (MATCH(MIN(C315,F315,I315,L315,O315,R315), C315:R315, 0)))</f>
        <v>SPIRE</v>
      </c>
      <c r="E300" s="4" t="str">
        <f t="array" ref="E300">INDEX(A301:P301, 1, MATCH(MIN(F318,I318,L318,O318,R318,C318),C318:R318,0))</f>
        <v>UKMO</v>
      </c>
      <c r="F300" s="5" t="str">
        <f t="array" ref="F300">INDEX(A301:P301, 1, MATCH(MIN(F320,I320,L320,O320,R320,C320),C320:R320,0))</f>
        <v>GFS</v>
      </c>
      <c r="G300" s="6"/>
      <c r="H300" s="28"/>
      <c r="J300" s="6"/>
      <c r="K300" s="6"/>
      <c r="L300" s="6"/>
      <c r="M300" s="6"/>
      <c r="N300" s="6"/>
      <c r="O300" s="6"/>
      <c r="P300" s="6"/>
      <c r="Q300" s="6"/>
    </row>
    <row r="301" hidden="1" outlineLevel="1">
      <c r="A301" s="7" t="s">
        <v>1</v>
      </c>
      <c r="B301" s="8" t="s">
        <v>2</v>
      </c>
      <c r="C301" s="9"/>
      <c r="D301" s="10" t="s">
        <v>3</v>
      </c>
      <c r="E301" s="11" t="s">
        <v>2</v>
      </c>
      <c r="F301" s="9"/>
      <c r="G301" s="12" t="s">
        <v>4</v>
      </c>
      <c r="H301" s="8" t="s">
        <v>2</v>
      </c>
      <c r="I301" s="9"/>
      <c r="J301" s="12" t="s">
        <v>5</v>
      </c>
      <c r="K301" s="8" t="s">
        <v>2</v>
      </c>
      <c r="L301" s="9"/>
      <c r="M301" s="12" t="s">
        <v>6</v>
      </c>
      <c r="N301" s="8" t="s">
        <v>2</v>
      </c>
      <c r="O301" s="9"/>
      <c r="P301" s="12" t="s">
        <v>7</v>
      </c>
      <c r="Q301" s="8" t="s">
        <v>2</v>
      </c>
    </row>
    <row r="302" hidden="1" outlineLevel="1">
      <c r="A302" s="13" t="s">
        <v>8</v>
      </c>
      <c r="C302" s="14"/>
      <c r="D302" s="6" t="s">
        <v>8</v>
      </c>
      <c r="F302" s="14"/>
      <c r="G302" s="13" t="s">
        <v>8</v>
      </c>
      <c r="I302" s="15"/>
      <c r="J302" s="13" t="s">
        <v>8</v>
      </c>
      <c r="L302" s="15"/>
      <c r="M302" s="13" t="s">
        <v>8</v>
      </c>
      <c r="O302" s="15"/>
      <c r="P302" s="13" t="s">
        <v>8</v>
      </c>
    </row>
    <row r="303" hidden="1" outlineLevel="1">
      <c r="A303" s="2" t="s">
        <v>9</v>
      </c>
      <c r="B303" s="17">
        <v>100.0</v>
      </c>
      <c r="C303" s="18"/>
      <c r="D303" s="2" t="s">
        <v>9</v>
      </c>
      <c r="E303" s="17">
        <v>2.7</v>
      </c>
      <c r="F303" s="18"/>
      <c r="G303" s="2" t="s">
        <v>9</v>
      </c>
      <c r="H303" s="17">
        <v>6.5</v>
      </c>
      <c r="I303" s="18"/>
      <c r="J303" s="6" t="s">
        <v>9</v>
      </c>
      <c r="K303" s="17">
        <v>5.52</v>
      </c>
      <c r="L303" s="18"/>
      <c r="M303" s="6" t="s">
        <v>9</v>
      </c>
      <c r="N303" s="17">
        <v>3.64</v>
      </c>
      <c r="O303" s="18"/>
      <c r="P303" s="2" t="s">
        <v>9</v>
      </c>
      <c r="Q303" s="17">
        <v>2.65</v>
      </c>
      <c r="R303" s="18"/>
    </row>
    <row r="304" hidden="1" outlineLevel="1">
      <c r="A304" s="2" t="s">
        <v>10</v>
      </c>
      <c r="B304" s="17">
        <v>100.0</v>
      </c>
      <c r="C304" s="18"/>
      <c r="D304" s="2" t="s">
        <v>10</v>
      </c>
      <c r="E304" s="17">
        <v>4.18</v>
      </c>
      <c r="F304" s="18"/>
      <c r="G304" s="2" t="s">
        <v>10</v>
      </c>
      <c r="H304" s="17">
        <v>5.88</v>
      </c>
      <c r="I304" s="18"/>
      <c r="J304" s="6" t="s">
        <v>10</v>
      </c>
      <c r="K304" s="17">
        <v>3.17</v>
      </c>
      <c r="L304" s="18"/>
      <c r="M304" s="6" t="s">
        <v>10</v>
      </c>
      <c r="N304" s="17">
        <v>4.14</v>
      </c>
      <c r="O304" s="18"/>
      <c r="P304" s="2" t="s">
        <v>10</v>
      </c>
      <c r="Q304" s="17">
        <v>9.58</v>
      </c>
      <c r="R304" s="18"/>
    </row>
    <row r="305" hidden="1" outlineLevel="1">
      <c r="A305" s="2" t="s">
        <v>11</v>
      </c>
      <c r="B305" s="17">
        <v>100.0</v>
      </c>
      <c r="C305" s="18"/>
      <c r="D305" s="2" t="s">
        <v>11</v>
      </c>
      <c r="E305" s="17">
        <v>2.67</v>
      </c>
      <c r="F305" s="18"/>
      <c r="G305" s="2" t="s">
        <v>11</v>
      </c>
      <c r="H305" s="17">
        <v>7.88</v>
      </c>
      <c r="I305" s="18"/>
      <c r="J305" s="6" t="s">
        <v>11</v>
      </c>
      <c r="K305" s="17">
        <v>3.23</v>
      </c>
      <c r="L305" s="18"/>
      <c r="M305" s="6" t="s">
        <v>11</v>
      </c>
      <c r="N305" s="17">
        <v>6.8</v>
      </c>
      <c r="O305" s="18"/>
      <c r="P305" s="2" t="s">
        <v>11</v>
      </c>
      <c r="Q305" s="17">
        <v>4.0</v>
      </c>
      <c r="R305" s="18"/>
    </row>
    <row r="306" hidden="1" outlineLevel="1">
      <c r="A306" s="2" t="s">
        <v>12</v>
      </c>
      <c r="B306" s="17">
        <v>100.0</v>
      </c>
      <c r="C306" s="18"/>
      <c r="D306" s="2" t="s">
        <v>12</v>
      </c>
      <c r="E306" s="17">
        <v>2.48</v>
      </c>
      <c r="F306" s="18"/>
      <c r="G306" s="2" t="s">
        <v>12</v>
      </c>
      <c r="H306" s="17">
        <v>1.43</v>
      </c>
      <c r="I306" s="18"/>
      <c r="J306" s="6" t="s">
        <v>12</v>
      </c>
      <c r="K306" s="17">
        <v>6.48</v>
      </c>
      <c r="L306" s="18"/>
      <c r="M306" s="6" t="s">
        <v>12</v>
      </c>
      <c r="N306" s="17">
        <v>2.82</v>
      </c>
      <c r="O306" s="18"/>
      <c r="P306" s="2" t="s">
        <v>12</v>
      </c>
      <c r="Q306" s="17">
        <v>5.4</v>
      </c>
      <c r="R306" s="18"/>
    </row>
    <row r="307" hidden="1" outlineLevel="1">
      <c r="A307" s="2" t="s">
        <v>13</v>
      </c>
      <c r="B307" s="17">
        <v>100.0</v>
      </c>
      <c r="C307" s="18"/>
      <c r="D307" s="2" t="s">
        <v>13</v>
      </c>
      <c r="E307" s="17">
        <v>4.18</v>
      </c>
      <c r="F307" s="18"/>
      <c r="G307" s="2" t="s">
        <v>13</v>
      </c>
      <c r="H307" s="17">
        <v>5.88</v>
      </c>
      <c r="I307" s="18"/>
      <c r="J307" s="6" t="s">
        <v>13</v>
      </c>
      <c r="K307" s="17">
        <v>3.17</v>
      </c>
      <c r="L307" s="18"/>
      <c r="M307" s="6" t="s">
        <v>13</v>
      </c>
      <c r="N307" s="17">
        <v>3.74</v>
      </c>
      <c r="O307" s="18"/>
      <c r="P307" s="2" t="s">
        <v>13</v>
      </c>
      <c r="Q307" s="17">
        <v>9.58</v>
      </c>
      <c r="R307" s="18"/>
    </row>
    <row r="308" hidden="1" outlineLevel="1">
      <c r="A308" s="2" t="s">
        <v>14</v>
      </c>
      <c r="B308" s="17">
        <v>100.0</v>
      </c>
      <c r="C308" s="18"/>
      <c r="D308" s="2" t="s">
        <v>14</v>
      </c>
      <c r="E308" s="17">
        <v>3.2</v>
      </c>
      <c r="F308" s="18"/>
      <c r="G308" s="2" t="s">
        <v>14</v>
      </c>
      <c r="H308" s="17">
        <v>2.15</v>
      </c>
      <c r="I308" s="18"/>
      <c r="J308" s="6" t="s">
        <v>14</v>
      </c>
      <c r="K308" s="17">
        <v>2.2</v>
      </c>
      <c r="L308" s="18"/>
      <c r="M308" s="6" t="s">
        <v>14</v>
      </c>
      <c r="N308" s="17">
        <v>3.72</v>
      </c>
      <c r="O308" s="18"/>
      <c r="P308" s="2" t="s">
        <v>14</v>
      </c>
      <c r="Q308" s="17">
        <v>2.35</v>
      </c>
      <c r="R308" s="18"/>
    </row>
    <row r="309" hidden="1" outlineLevel="1">
      <c r="A309" s="2" t="s">
        <v>15</v>
      </c>
      <c r="B309" s="17">
        <v>100.0</v>
      </c>
      <c r="C309" s="18"/>
      <c r="D309" s="2" t="s">
        <v>15</v>
      </c>
      <c r="E309" s="17">
        <v>4.35</v>
      </c>
      <c r="F309" s="18"/>
      <c r="G309" s="2" t="s">
        <v>15</v>
      </c>
      <c r="H309" s="17">
        <v>2.18</v>
      </c>
      <c r="I309" s="18"/>
      <c r="J309" s="6" t="s">
        <v>15</v>
      </c>
      <c r="K309" s="17">
        <v>2.67</v>
      </c>
      <c r="L309" s="18"/>
      <c r="M309" s="6" t="s">
        <v>15</v>
      </c>
      <c r="N309" s="17">
        <v>7.66</v>
      </c>
      <c r="O309" s="18"/>
      <c r="P309" s="2" t="s">
        <v>15</v>
      </c>
      <c r="Q309" s="17">
        <v>3.62</v>
      </c>
      <c r="R309" s="18"/>
    </row>
    <row r="310" hidden="1" outlineLevel="1">
      <c r="A310" s="2" t="s">
        <v>16</v>
      </c>
      <c r="B310" s="17">
        <v>100.0</v>
      </c>
      <c r="C310" s="18"/>
      <c r="D310" s="2" t="s">
        <v>16</v>
      </c>
      <c r="E310" s="17">
        <v>3.8</v>
      </c>
      <c r="F310" s="18"/>
      <c r="G310" s="2" t="s">
        <v>16</v>
      </c>
      <c r="H310" s="17">
        <v>2.62</v>
      </c>
      <c r="I310" s="18"/>
      <c r="J310" s="6" t="s">
        <v>16</v>
      </c>
      <c r="K310" s="17">
        <v>1.17</v>
      </c>
      <c r="L310" s="18"/>
      <c r="M310" s="6" t="s">
        <v>16</v>
      </c>
      <c r="N310" s="17">
        <v>3.64</v>
      </c>
      <c r="O310" s="18"/>
      <c r="P310" s="2" t="s">
        <v>16</v>
      </c>
      <c r="Q310" s="17">
        <v>1.75</v>
      </c>
      <c r="R310" s="18"/>
    </row>
    <row r="311" hidden="1" outlineLevel="1">
      <c r="A311" s="2" t="s">
        <v>17</v>
      </c>
      <c r="B311" s="17">
        <v>100.0</v>
      </c>
      <c r="C311" s="20">
        <f>(SUM(B303:B311)/9)/100</f>
        <v>1</v>
      </c>
      <c r="D311" s="2" t="s">
        <v>17</v>
      </c>
      <c r="E311" s="17">
        <v>4.38</v>
      </c>
      <c r="F311" s="20">
        <f>(SUM(E303:E311)/9)/100</f>
        <v>0.03548888889</v>
      </c>
      <c r="G311" s="2" t="s">
        <v>17</v>
      </c>
      <c r="H311" s="17">
        <v>0.88</v>
      </c>
      <c r="I311" s="20">
        <f>(SUM(H303:H311)/9)/100</f>
        <v>0.03933333333</v>
      </c>
      <c r="J311" s="6" t="s">
        <v>17</v>
      </c>
      <c r="K311" s="17">
        <v>3.43</v>
      </c>
      <c r="L311" s="20">
        <f>(SUM(K303:K311)/9)/100</f>
        <v>0.03448888889</v>
      </c>
      <c r="M311" s="6" t="s">
        <v>17</v>
      </c>
      <c r="N311" s="17">
        <v>3.64</v>
      </c>
      <c r="O311" s="20">
        <f>(SUM(N303:N311)/9)/100</f>
        <v>0.04422222222</v>
      </c>
      <c r="P311" s="2" t="s">
        <v>17</v>
      </c>
      <c r="Q311" s="17">
        <v>1.25</v>
      </c>
      <c r="R311" s="20">
        <f>(SUM(Q303:Q311)/9)/100</f>
        <v>0.04464444444</v>
      </c>
    </row>
    <row r="312" hidden="1" outlineLevel="1">
      <c r="A312" s="3" t="s">
        <v>18</v>
      </c>
      <c r="B312" s="17">
        <v>100.0</v>
      </c>
      <c r="C312" s="18"/>
      <c r="D312" s="3" t="s">
        <v>18</v>
      </c>
      <c r="E312" s="17">
        <v>2.7</v>
      </c>
      <c r="F312" s="18"/>
      <c r="G312" s="3" t="s">
        <v>18</v>
      </c>
      <c r="H312" s="17">
        <v>6.5</v>
      </c>
      <c r="I312" s="18"/>
      <c r="J312" s="6" t="s">
        <v>18</v>
      </c>
      <c r="K312" s="17">
        <v>5.52</v>
      </c>
      <c r="L312" s="18"/>
      <c r="M312" s="6" t="s">
        <v>18</v>
      </c>
      <c r="N312" s="17">
        <v>2.0</v>
      </c>
      <c r="O312" s="18"/>
      <c r="P312" s="3" t="s">
        <v>18</v>
      </c>
      <c r="Q312" s="17">
        <v>2.65</v>
      </c>
      <c r="R312" s="18"/>
    </row>
    <row r="313" hidden="1" outlineLevel="1">
      <c r="A313" s="3" t="s">
        <v>19</v>
      </c>
      <c r="B313" s="17">
        <v>100.0</v>
      </c>
      <c r="C313" s="18"/>
      <c r="D313" s="3" t="s">
        <v>19</v>
      </c>
      <c r="E313" s="17">
        <v>3.77</v>
      </c>
      <c r="F313" s="18"/>
      <c r="G313" s="3" t="s">
        <v>19</v>
      </c>
      <c r="H313" s="17">
        <v>11.12</v>
      </c>
      <c r="I313" s="18"/>
      <c r="J313" s="6" t="s">
        <v>19</v>
      </c>
      <c r="K313" s="17">
        <v>3.53</v>
      </c>
      <c r="L313" s="18"/>
      <c r="M313" s="6" t="s">
        <v>19</v>
      </c>
      <c r="N313" s="17">
        <v>4.76</v>
      </c>
      <c r="O313" s="18"/>
      <c r="P313" s="3" t="s">
        <v>19</v>
      </c>
      <c r="Q313" s="17">
        <v>5.83</v>
      </c>
      <c r="R313" s="18"/>
    </row>
    <row r="314" hidden="1" outlineLevel="1">
      <c r="A314" s="3" t="s">
        <v>20</v>
      </c>
      <c r="B314" s="17">
        <v>100.0</v>
      </c>
      <c r="C314" s="18"/>
      <c r="D314" s="3" t="s">
        <v>20</v>
      </c>
      <c r="E314" s="17">
        <v>4.18</v>
      </c>
      <c r="F314" s="18"/>
      <c r="G314" s="3" t="s">
        <v>20</v>
      </c>
      <c r="H314" s="17">
        <v>5.88</v>
      </c>
      <c r="I314" s="18"/>
      <c r="J314" s="6" t="s">
        <v>20</v>
      </c>
      <c r="K314" s="17">
        <v>3.17</v>
      </c>
      <c r="L314" s="18"/>
      <c r="M314" s="6" t="s">
        <v>20</v>
      </c>
      <c r="N314" s="17">
        <v>2.4</v>
      </c>
      <c r="O314" s="18"/>
      <c r="P314" s="3" t="s">
        <v>20</v>
      </c>
      <c r="Q314" s="17">
        <v>9.58</v>
      </c>
      <c r="R314" s="18"/>
    </row>
    <row r="315" hidden="1" outlineLevel="1">
      <c r="A315" s="21">
        <v>44066.0</v>
      </c>
      <c r="B315" s="17">
        <v>100.0</v>
      </c>
      <c r="C315" s="20">
        <f>(SUM(B312:B315)/4)/100</f>
        <v>1</v>
      </c>
      <c r="D315" s="21">
        <v>44066.0</v>
      </c>
      <c r="E315" s="17">
        <v>4.18</v>
      </c>
      <c r="F315" s="20">
        <f>(SUM(E312:E315)/4)/100</f>
        <v>0.037075</v>
      </c>
      <c r="G315" s="21">
        <v>44066.0</v>
      </c>
      <c r="H315" s="17">
        <v>5.88</v>
      </c>
      <c r="I315" s="20">
        <f>(SUM(H312:H315)/4)/100</f>
        <v>0.07345</v>
      </c>
      <c r="J315" s="22">
        <v>44066.0</v>
      </c>
      <c r="K315" s="17">
        <v>3.17</v>
      </c>
      <c r="L315" s="20">
        <f>(SUM(K312:K315)/4)/100</f>
        <v>0.038475</v>
      </c>
      <c r="M315" s="22">
        <v>44066.0</v>
      </c>
      <c r="N315" s="17">
        <v>2.4</v>
      </c>
      <c r="O315" s="20">
        <f>(SUM(N312:N315)/4)/100</f>
        <v>0.0289</v>
      </c>
      <c r="P315" s="21">
        <v>44066.0</v>
      </c>
      <c r="Q315" s="17">
        <v>9.58</v>
      </c>
      <c r="R315" s="20">
        <f>(SUM(Q312:Q315)/4)/100</f>
        <v>0.0691</v>
      </c>
    </row>
    <row r="316" hidden="1" outlineLevel="1">
      <c r="A316" s="4" t="s">
        <v>21</v>
      </c>
      <c r="B316" s="17">
        <v>100.0</v>
      </c>
      <c r="C316" s="18"/>
      <c r="D316" s="4" t="s">
        <v>21</v>
      </c>
      <c r="E316" s="17">
        <v>2.7</v>
      </c>
      <c r="F316" s="18"/>
      <c r="G316" s="4" t="s">
        <v>21</v>
      </c>
      <c r="H316" s="17">
        <v>6.5</v>
      </c>
      <c r="I316" s="18"/>
      <c r="J316" s="6" t="s">
        <v>21</v>
      </c>
      <c r="K316" s="17">
        <v>5.52</v>
      </c>
      <c r="L316" s="18"/>
      <c r="M316" s="6" t="s">
        <v>21</v>
      </c>
      <c r="N316" s="17">
        <v>100.0</v>
      </c>
      <c r="O316" s="18"/>
      <c r="P316" s="4" t="s">
        <v>21</v>
      </c>
      <c r="Q316" s="17">
        <v>2.65</v>
      </c>
      <c r="R316" s="18"/>
    </row>
    <row r="317" hidden="1" outlineLevel="1">
      <c r="A317" s="4" t="s">
        <v>22</v>
      </c>
      <c r="B317" s="17">
        <v>100.0</v>
      </c>
      <c r="C317" s="18"/>
      <c r="D317" s="4" t="s">
        <v>22</v>
      </c>
      <c r="E317" s="17">
        <v>3.77</v>
      </c>
      <c r="F317" s="18"/>
      <c r="G317" s="4" t="s">
        <v>22</v>
      </c>
      <c r="H317" s="17">
        <v>11.12</v>
      </c>
      <c r="I317" s="18"/>
      <c r="J317" s="6" t="s">
        <v>22</v>
      </c>
      <c r="K317" s="17">
        <v>3.53</v>
      </c>
      <c r="L317" s="18"/>
      <c r="M317" s="6" t="s">
        <v>22</v>
      </c>
      <c r="N317" s="17">
        <v>100.0</v>
      </c>
      <c r="O317" s="18"/>
      <c r="P317" s="4" t="s">
        <v>22</v>
      </c>
      <c r="Q317" s="17">
        <v>5.83</v>
      </c>
      <c r="R317" s="18"/>
    </row>
    <row r="318" hidden="1" outlineLevel="1">
      <c r="A318" s="4" t="s">
        <v>23</v>
      </c>
      <c r="B318" s="17">
        <v>100.0</v>
      </c>
      <c r="C318" s="20">
        <f>(SUM(B316:B318)/3)/100</f>
        <v>1</v>
      </c>
      <c r="D318" s="4" t="s">
        <v>23</v>
      </c>
      <c r="E318" s="17">
        <v>3.52</v>
      </c>
      <c r="F318" s="20">
        <f>(SUM(E316:E318)/3)/100</f>
        <v>0.0333</v>
      </c>
      <c r="G318" s="4" t="s">
        <v>23</v>
      </c>
      <c r="H318" s="17">
        <v>1.6</v>
      </c>
      <c r="I318" s="20">
        <f>(SUM(H316:H318)/3)/100</f>
        <v>0.06406666667</v>
      </c>
      <c r="J318" s="6" t="s">
        <v>23</v>
      </c>
      <c r="K318" s="17">
        <v>1.98</v>
      </c>
      <c r="L318" s="20">
        <f>(SUM(K316:K318)/3)/100</f>
        <v>0.03676666667</v>
      </c>
      <c r="M318" s="6" t="s">
        <v>23</v>
      </c>
      <c r="N318" s="17">
        <v>100.0</v>
      </c>
      <c r="O318" s="20">
        <f>(SUM(N316:N318)/3)/100</f>
        <v>1</v>
      </c>
      <c r="P318" s="4" t="s">
        <v>23</v>
      </c>
      <c r="Q318" s="17">
        <v>0.45</v>
      </c>
      <c r="R318" s="20">
        <f>(SUM(Q316:Q318)/3)/100</f>
        <v>0.02976666667</v>
      </c>
    </row>
    <row r="319" hidden="1" outlineLevel="1">
      <c r="A319" s="5" t="s">
        <v>24</v>
      </c>
      <c r="B319" s="17">
        <v>100.0</v>
      </c>
      <c r="C319" s="18"/>
      <c r="D319" s="5" t="s">
        <v>24</v>
      </c>
      <c r="E319" s="17">
        <v>6.83</v>
      </c>
      <c r="F319" s="18"/>
      <c r="G319" s="5" t="s">
        <v>24</v>
      </c>
      <c r="H319" s="17">
        <v>7.32</v>
      </c>
      <c r="I319" s="18"/>
      <c r="J319" s="6" t="s">
        <v>24</v>
      </c>
      <c r="K319" s="17">
        <v>5.04</v>
      </c>
      <c r="L319" s="18"/>
      <c r="M319" s="6" t="s">
        <v>24</v>
      </c>
      <c r="N319" s="17">
        <v>100.0</v>
      </c>
      <c r="O319" s="18"/>
      <c r="P319" s="5" t="s">
        <v>24</v>
      </c>
      <c r="Q319" s="17">
        <v>2.67</v>
      </c>
      <c r="R319" s="18"/>
    </row>
    <row r="320" hidden="1" outlineLevel="1">
      <c r="A320" s="5" t="s">
        <v>25</v>
      </c>
      <c r="B320" s="17">
        <v>100.0</v>
      </c>
      <c r="C320" s="20">
        <f>(SUM(B319:B320)/2)/100</f>
        <v>1</v>
      </c>
      <c r="D320" s="5" t="s">
        <v>25</v>
      </c>
      <c r="E320" s="17">
        <v>4.18</v>
      </c>
      <c r="F320" s="20">
        <f>(SUM(E319:E320)/2)/100</f>
        <v>0.05505</v>
      </c>
      <c r="G320" s="5" t="s">
        <v>25</v>
      </c>
      <c r="H320" s="17">
        <v>5.88</v>
      </c>
      <c r="I320" s="20">
        <f>(SUM(H319:H320)/2)/100</f>
        <v>0.066</v>
      </c>
      <c r="J320" s="6" t="s">
        <v>25</v>
      </c>
      <c r="K320" s="17">
        <v>3.17</v>
      </c>
      <c r="L320" s="20">
        <f>(SUM(K319:K320)/2)/100</f>
        <v>0.04105</v>
      </c>
      <c r="M320" s="6" t="s">
        <v>25</v>
      </c>
      <c r="N320" s="17">
        <v>100.0</v>
      </c>
      <c r="O320" s="20">
        <f>(SUM(N319:N320)/2)/100</f>
        <v>1</v>
      </c>
      <c r="P320" s="5" t="s">
        <v>25</v>
      </c>
      <c r="Q320" s="17">
        <v>9.58</v>
      </c>
      <c r="R320" s="20">
        <f>(SUM(Q319:Q320)/2)/100</f>
        <v>0.06125</v>
      </c>
    </row>
    <row r="321">
      <c r="A321" s="29"/>
      <c r="B321" s="29"/>
      <c r="C321" s="29"/>
      <c r="D321" s="29"/>
      <c r="E321" s="29"/>
      <c r="F321" s="2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>
      <c r="A322" s="29"/>
      <c r="B322" s="29"/>
      <c r="C322" s="29"/>
      <c r="D322" s="29"/>
      <c r="E322" s="29"/>
      <c r="F322" s="2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collapsed="1">
      <c r="A323" s="1" t="s">
        <v>39</v>
      </c>
      <c r="C323" s="2" t="str">
        <f t="array" ref="C323">INDEX(A324:P324, 1, MATCH(MIN(C334,F334,I334,L334,O334,R334), C334:R334, 0))</f>
        <v>PWG</v>
      </c>
      <c r="D323" s="3" t="str">
        <f t="array" ref="D323">INDEX(A324:P324, 1, (MATCH(MIN(C338,F338,I338,L338,O338,R338), C338:R338, 0)))</f>
        <v>PWG</v>
      </c>
      <c r="E323" s="4" t="str">
        <f t="array" ref="E323">INDEX(A324:P324, 1, MATCH(MIN(F341,I341,L341,O341,R341,C341),C341:R341,0))</f>
        <v>ECMWF</v>
      </c>
      <c r="F323" s="5" t="str">
        <f t="array" ref="F323">INDEX(A324:P324, 1, MATCH(MIN(F343,I343,L343,O343,R343,C343),C343:R343,0))</f>
        <v>PWG</v>
      </c>
      <c r="G323" s="6"/>
      <c r="H323" s="28"/>
      <c r="J323" s="6"/>
      <c r="K323" s="6"/>
      <c r="L323" s="6"/>
      <c r="M323" s="6"/>
      <c r="N323" s="6"/>
      <c r="O323" s="6"/>
      <c r="P323" s="6"/>
      <c r="Q323" s="6"/>
    </row>
    <row r="324" hidden="1" outlineLevel="1">
      <c r="A324" s="7" t="s">
        <v>1</v>
      </c>
      <c r="B324" s="8" t="s">
        <v>2</v>
      </c>
      <c r="C324" s="9"/>
      <c r="D324" s="10" t="s">
        <v>3</v>
      </c>
      <c r="E324" s="11" t="s">
        <v>2</v>
      </c>
      <c r="F324" s="9"/>
      <c r="G324" s="12" t="s">
        <v>4</v>
      </c>
      <c r="H324" s="8" t="s">
        <v>2</v>
      </c>
      <c r="I324" s="9"/>
      <c r="J324" s="12" t="s">
        <v>5</v>
      </c>
      <c r="K324" s="8" t="s">
        <v>2</v>
      </c>
      <c r="L324" s="9"/>
      <c r="M324" s="12" t="s">
        <v>6</v>
      </c>
      <c r="N324" s="8" t="s">
        <v>2</v>
      </c>
      <c r="O324" s="9"/>
      <c r="P324" s="12" t="s">
        <v>7</v>
      </c>
      <c r="Q324" s="8" t="s">
        <v>2</v>
      </c>
    </row>
    <row r="325" hidden="1" outlineLevel="1">
      <c r="A325" s="13" t="s">
        <v>8</v>
      </c>
      <c r="C325" s="14"/>
      <c r="D325" s="6" t="s">
        <v>8</v>
      </c>
      <c r="F325" s="14"/>
      <c r="G325" s="13" t="s">
        <v>8</v>
      </c>
      <c r="I325" s="15"/>
      <c r="J325" s="13" t="s">
        <v>8</v>
      </c>
      <c r="L325" s="15"/>
      <c r="M325" s="13" t="s">
        <v>8</v>
      </c>
      <c r="O325" s="15"/>
      <c r="P325" s="13" t="s">
        <v>8</v>
      </c>
    </row>
    <row r="326" hidden="1" outlineLevel="1">
      <c r="A326" s="2" t="s">
        <v>9</v>
      </c>
      <c r="B326" s="17">
        <v>2.06</v>
      </c>
      <c r="C326" s="18"/>
      <c r="D326" s="2" t="s">
        <v>9</v>
      </c>
      <c r="E326" s="17">
        <v>2.35</v>
      </c>
      <c r="F326" s="18"/>
      <c r="G326" s="2" t="s">
        <v>9</v>
      </c>
      <c r="H326" s="17">
        <v>3.33</v>
      </c>
      <c r="I326" s="18"/>
      <c r="J326" s="6" t="s">
        <v>9</v>
      </c>
      <c r="K326" s="17">
        <v>5.46</v>
      </c>
      <c r="L326" s="18"/>
      <c r="M326" s="6" t="s">
        <v>9</v>
      </c>
      <c r="N326" s="17">
        <v>4.15</v>
      </c>
      <c r="O326" s="18"/>
      <c r="P326" s="2" t="s">
        <v>9</v>
      </c>
      <c r="Q326" s="17">
        <v>4.15</v>
      </c>
      <c r="R326" s="18"/>
    </row>
    <row r="327" hidden="1" outlineLevel="1">
      <c r="A327" s="2" t="s">
        <v>10</v>
      </c>
      <c r="B327" s="17">
        <v>2.78</v>
      </c>
      <c r="C327" s="18"/>
      <c r="D327" s="2" t="s">
        <v>10</v>
      </c>
      <c r="E327" s="17">
        <v>2.03</v>
      </c>
      <c r="F327" s="18"/>
      <c r="G327" s="2" t="s">
        <v>10</v>
      </c>
      <c r="H327" s="17">
        <v>9.9</v>
      </c>
      <c r="I327" s="18"/>
      <c r="J327" s="6" t="s">
        <v>10</v>
      </c>
      <c r="K327" s="17">
        <v>5.6</v>
      </c>
      <c r="L327" s="18"/>
      <c r="M327" s="6" t="s">
        <v>10</v>
      </c>
      <c r="N327" s="17">
        <v>2.42</v>
      </c>
      <c r="O327" s="18"/>
      <c r="P327" s="2" t="s">
        <v>10</v>
      </c>
      <c r="Q327" s="17">
        <v>6.97</v>
      </c>
      <c r="R327" s="18"/>
    </row>
    <row r="328" hidden="1" outlineLevel="1">
      <c r="A328" s="2" t="s">
        <v>11</v>
      </c>
      <c r="B328" s="17">
        <v>4.94</v>
      </c>
      <c r="C328" s="18"/>
      <c r="D328" s="2" t="s">
        <v>11</v>
      </c>
      <c r="E328" s="17">
        <v>7.37</v>
      </c>
      <c r="F328" s="18"/>
      <c r="G328" s="2" t="s">
        <v>11</v>
      </c>
      <c r="H328" s="17">
        <v>8.8</v>
      </c>
      <c r="I328" s="18"/>
      <c r="J328" s="6" t="s">
        <v>11</v>
      </c>
      <c r="K328" s="17">
        <v>3.04</v>
      </c>
      <c r="L328" s="18"/>
      <c r="M328" s="6" t="s">
        <v>11</v>
      </c>
      <c r="N328" s="17">
        <v>4.78</v>
      </c>
      <c r="O328" s="18"/>
      <c r="P328" s="2" t="s">
        <v>11</v>
      </c>
      <c r="Q328" s="17">
        <v>3.55</v>
      </c>
      <c r="R328" s="18"/>
    </row>
    <row r="329" hidden="1" outlineLevel="1">
      <c r="A329" s="2" t="s">
        <v>12</v>
      </c>
      <c r="B329" s="17">
        <v>2.06</v>
      </c>
      <c r="C329" s="18"/>
      <c r="D329" s="2" t="s">
        <v>12</v>
      </c>
      <c r="E329" s="17">
        <v>3.03</v>
      </c>
      <c r="F329" s="18"/>
      <c r="G329" s="2" t="s">
        <v>12</v>
      </c>
      <c r="H329" s="17">
        <v>0.9</v>
      </c>
      <c r="I329" s="18"/>
      <c r="J329" s="6" t="s">
        <v>12</v>
      </c>
      <c r="K329" s="17">
        <v>2.34</v>
      </c>
      <c r="L329" s="18"/>
      <c r="M329" s="6" t="s">
        <v>12</v>
      </c>
      <c r="N329" s="17">
        <v>0.92</v>
      </c>
      <c r="O329" s="18"/>
      <c r="P329" s="2" t="s">
        <v>12</v>
      </c>
      <c r="Q329" s="17">
        <v>5.17</v>
      </c>
      <c r="R329" s="18"/>
    </row>
    <row r="330" hidden="1" outlineLevel="1">
      <c r="A330" s="2" t="s">
        <v>13</v>
      </c>
      <c r="B330" s="17">
        <v>2.78</v>
      </c>
      <c r="C330" s="18"/>
      <c r="D330" s="2" t="s">
        <v>13</v>
      </c>
      <c r="E330" s="17">
        <v>2.03</v>
      </c>
      <c r="F330" s="18"/>
      <c r="G330" s="2" t="s">
        <v>13</v>
      </c>
      <c r="H330" s="17">
        <v>9.9</v>
      </c>
      <c r="I330" s="18"/>
      <c r="J330" s="6" t="s">
        <v>13</v>
      </c>
      <c r="K330" s="17">
        <v>5.6</v>
      </c>
      <c r="L330" s="18"/>
      <c r="M330" s="6" t="s">
        <v>13</v>
      </c>
      <c r="N330" s="17">
        <v>2.42</v>
      </c>
      <c r="O330" s="18"/>
      <c r="P330" s="2" t="s">
        <v>13</v>
      </c>
      <c r="Q330" s="17">
        <v>6.97</v>
      </c>
      <c r="R330" s="18"/>
    </row>
    <row r="331" hidden="1" outlineLevel="1">
      <c r="A331" s="2" t="s">
        <v>14</v>
      </c>
      <c r="B331" s="17">
        <v>2.64</v>
      </c>
      <c r="C331" s="18"/>
      <c r="D331" s="2" t="s">
        <v>14</v>
      </c>
      <c r="E331" s="17">
        <v>2.93</v>
      </c>
      <c r="F331" s="18"/>
      <c r="G331" s="2" t="s">
        <v>14</v>
      </c>
      <c r="H331" s="17">
        <v>5.6</v>
      </c>
      <c r="I331" s="18"/>
      <c r="J331" s="6" t="s">
        <v>14</v>
      </c>
      <c r="K331" s="17">
        <v>2.58</v>
      </c>
      <c r="L331" s="18"/>
      <c r="M331" s="6" t="s">
        <v>14</v>
      </c>
      <c r="N331" s="17">
        <v>2.25</v>
      </c>
      <c r="O331" s="18"/>
      <c r="P331" s="2" t="s">
        <v>14</v>
      </c>
      <c r="Q331" s="17">
        <v>1.53</v>
      </c>
      <c r="R331" s="18"/>
    </row>
    <row r="332" hidden="1" outlineLevel="1">
      <c r="A332" s="2" t="s">
        <v>15</v>
      </c>
      <c r="B332" s="17">
        <v>3.04</v>
      </c>
      <c r="C332" s="18"/>
      <c r="D332" s="2" t="s">
        <v>15</v>
      </c>
      <c r="E332" s="17">
        <v>2.55</v>
      </c>
      <c r="F332" s="18"/>
      <c r="G332" s="2" t="s">
        <v>15</v>
      </c>
      <c r="H332" s="17">
        <v>2.4</v>
      </c>
      <c r="I332" s="18"/>
      <c r="J332" s="6" t="s">
        <v>15</v>
      </c>
      <c r="K332" s="17">
        <v>1.78</v>
      </c>
      <c r="L332" s="18"/>
      <c r="M332" s="6" t="s">
        <v>15</v>
      </c>
      <c r="N332" s="17">
        <v>3.0</v>
      </c>
      <c r="O332" s="18"/>
      <c r="P332" s="2" t="s">
        <v>15</v>
      </c>
      <c r="Q332" s="17">
        <v>4.02</v>
      </c>
      <c r="R332" s="18"/>
    </row>
    <row r="333" hidden="1" outlineLevel="1">
      <c r="A333" s="2" t="s">
        <v>16</v>
      </c>
      <c r="B333" s="17">
        <v>0.64</v>
      </c>
      <c r="C333" s="18"/>
      <c r="D333" s="2" t="s">
        <v>16</v>
      </c>
      <c r="E333" s="17">
        <v>2.98</v>
      </c>
      <c r="F333" s="18"/>
      <c r="G333" s="2" t="s">
        <v>16</v>
      </c>
      <c r="H333" s="17">
        <v>10.17</v>
      </c>
      <c r="I333" s="18"/>
      <c r="J333" s="6" t="s">
        <v>16</v>
      </c>
      <c r="K333" s="17">
        <v>6.46</v>
      </c>
      <c r="L333" s="18"/>
      <c r="M333" s="6" t="s">
        <v>16</v>
      </c>
      <c r="N333" s="17">
        <v>4.82</v>
      </c>
      <c r="O333" s="18"/>
      <c r="P333" s="2" t="s">
        <v>16</v>
      </c>
      <c r="Q333" s="17">
        <v>5.67</v>
      </c>
      <c r="R333" s="18"/>
    </row>
    <row r="334" hidden="1" outlineLevel="1">
      <c r="A334" s="2" t="s">
        <v>17</v>
      </c>
      <c r="B334" s="17">
        <v>2.24</v>
      </c>
      <c r="C334" s="20">
        <f>(SUM(B326:B334)/9)/100</f>
        <v>0.02575555556</v>
      </c>
      <c r="D334" s="2" t="s">
        <v>17</v>
      </c>
      <c r="E334" s="17">
        <v>2.93</v>
      </c>
      <c r="F334" s="20">
        <f>(SUM(E326:E334)/9)/100</f>
        <v>0.03133333333</v>
      </c>
      <c r="G334" s="2" t="s">
        <v>17</v>
      </c>
      <c r="H334" s="17">
        <v>6.77</v>
      </c>
      <c r="I334" s="20">
        <f>(SUM(H326:H334)/9)/100</f>
        <v>0.06418888889</v>
      </c>
      <c r="J334" s="6" t="s">
        <v>17</v>
      </c>
      <c r="K334" s="17">
        <v>1.42</v>
      </c>
      <c r="L334" s="20">
        <f>(SUM(K326:K334)/9)/100</f>
        <v>0.03808888889</v>
      </c>
      <c r="M334" s="6" t="s">
        <v>17</v>
      </c>
      <c r="N334" s="17">
        <v>1.87</v>
      </c>
      <c r="O334" s="20">
        <f>(SUM(N326:N334)/9)/100</f>
        <v>0.02958888889</v>
      </c>
      <c r="P334" s="2" t="s">
        <v>17</v>
      </c>
      <c r="Q334" s="17">
        <v>1.45</v>
      </c>
      <c r="R334" s="20">
        <f>(SUM(Q326:Q334)/9)/100</f>
        <v>0.04386666667</v>
      </c>
    </row>
    <row r="335" hidden="1" outlineLevel="1">
      <c r="A335" s="3" t="s">
        <v>18</v>
      </c>
      <c r="B335" s="17">
        <v>2.06</v>
      </c>
      <c r="C335" s="18"/>
      <c r="D335" s="3" t="s">
        <v>18</v>
      </c>
      <c r="E335" s="17">
        <v>2.35</v>
      </c>
      <c r="F335" s="18"/>
      <c r="G335" s="3" t="s">
        <v>18</v>
      </c>
      <c r="H335" s="17">
        <v>3.33</v>
      </c>
      <c r="I335" s="18"/>
      <c r="J335" s="6" t="s">
        <v>18</v>
      </c>
      <c r="K335" s="17">
        <v>5.46</v>
      </c>
      <c r="L335" s="18"/>
      <c r="M335" s="6" t="s">
        <v>18</v>
      </c>
      <c r="N335" s="17">
        <v>4.15</v>
      </c>
      <c r="O335" s="18"/>
      <c r="P335" s="3" t="s">
        <v>18</v>
      </c>
      <c r="Q335" s="17">
        <v>4.15</v>
      </c>
      <c r="R335" s="18"/>
    </row>
    <row r="336" hidden="1" outlineLevel="1">
      <c r="A336" s="3" t="s">
        <v>19</v>
      </c>
      <c r="B336" s="17">
        <v>3.72</v>
      </c>
      <c r="C336" s="18"/>
      <c r="D336" s="3" t="s">
        <v>19</v>
      </c>
      <c r="E336" s="17">
        <v>5.33</v>
      </c>
      <c r="F336" s="18"/>
      <c r="G336" s="3" t="s">
        <v>19</v>
      </c>
      <c r="H336" s="17">
        <v>1.73</v>
      </c>
      <c r="I336" s="18"/>
      <c r="J336" s="6" t="s">
        <v>19</v>
      </c>
      <c r="K336" s="17">
        <v>9.18</v>
      </c>
      <c r="L336" s="18"/>
      <c r="M336" s="6" t="s">
        <v>19</v>
      </c>
      <c r="N336" s="17">
        <v>5.4</v>
      </c>
      <c r="O336" s="18"/>
      <c r="P336" s="3" t="s">
        <v>19</v>
      </c>
      <c r="Q336" s="17">
        <v>3.2</v>
      </c>
      <c r="R336" s="18"/>
    </row>
    <row r="337" hidden="1" outlineLevel="1">
      <c r="A337" s="3" t="s">
        <v>20</v>
      </c>
      <c r="B337" s="17">
        <v>2.78</v>
      </c>
      <c r="C337" s="18"/>
      <c r="D337" s="3" t="s">
        <v>20</v>
      </c>
      <c r="E337" s="17">
        <v>2.03</v>
      </c>
      <c r="F337" s="18"/>
      <c r="G337" s="3" t="s">
        <v>20</v>
      </c>
      <c r="H337" s="17">
        <v>9.9</v>
      </c>
      <c r="I337" s="18"/>
      <c r="J337" s="6" t="s">
        <v>20</v>
      </c>
      <c r="K337" s="17">
        <v>5.6</v>
      </c>
      <c r="L337" s="18"/>
      <c r="M337" s="6" t="s">
        <v>20</v>
      </c>
      <c r="N337" s="17">
        <v>2.42</v>
      </c>
      <c r="O337" s="18"/>
      <c r="P337" s="3" t="s">
        <v>20</v>
      </c>
      <c r="Q337" s="17">
        <v>6.97</v>
      </c>
      <c r="R337" s="18"/>
    </row>
    <row r="338" hidden="1" outlineLevel="1">
      <c r="A338" s="21">
        <v>44066.0</v>
      </c>
      <c r="B338" s="17">
        <v>2.78</v>
      </c>
      <c r="C338" s="20">
        <f>(SUM(B335:B338)/4)/100</f>
        <v>0.02835</v>
      </c>
      <c r="D338" s="21">
        <v>44066.0</v>
      </c>
      <c r="E338" s="17">
        <v>2.03</v>
      </c>
      <c r="F338" s="20">
        <f>(SUM(E335:E338)/4)/100</f>
        <v>0.02935</v>
      </c>
      <c r="G338" s="21">
        <v>44066.0</v>
      </c>
      <c r="H338" s="17">
        <v>9.9</v>
      </c>
      <c r="I338" s="20">
        <f>(SUM(H335:H338)/4)/100</f>
        <v>0.06215</v>
      </c>
      <c r="J338" s="22">
        <v>44066.0</v>
      </c>
      <c r="K338" s="17">
        <v>5.6</v>
      </c>
      <c r="L338" s="20">
        <f>(SUM(K335:K338)/4)/100</f>
        <v>0.0646</v>
      </c>
      <c r="M338" s="22">
        <v>44066.0</v>
      </c>
      <c r="N338" s="17">
        <v>2.42</v>
      </c>
      <c r="O338" s="20">
        <f>(SUM(N335:N338)/4)/100</f>
        <v>0.035975</v>
      </c>
      <c r="P338" s="21">
        <v>44066.0</v>
      </c>
      <c r="Q338" s="17">
        <v>6.97</v>
      </c>
      <c r="R338" s="20">
        <f>(SUM(Q335:Q338)/4)/100</f>
        <v>0.053225</v>
      </c>
    </row>
    <row r="339" hidden="1" outlineLevel="1">
      <c r="A339" s="4" t="s">
        <v>21</v>
      </c>
      <c r="B339" s="17">
        <v>2.06</v>
      </c>
      <c r="C339" s="18"/>
      <c r="D339" s="4" t="s">
        <v>21</v>
      </c>
      <c r="E339" s="17">
        <v>2.35</v>
      </c>
      <c r="F339" s="18"/>
      <c r="G339" s="4" t="s">
        <v>21</v>
      </c>
      <c r="H339" s="17">
        <v>3.33</v>
      </c>
      <c r="I339" s="18"/>
      <c r="J339" s="6" t="s">
        <v>21</v>
      </c>
      <c r="K339" s="17">
        <v>5.46</v>
      </c>
      <c r="L339" s="18"/>
      <c r="M339" s="6" t="s">
        <v>21</v>
      </c>
      <c r="N339" s="17">
        <v>4.15</v>
      </c>
      <c r="O339" s="18"/>
      <c r="P339" s="4" t="s">
        <v>21</v>
      </c>
      <c r="Q339" s="17">
        <v>4.15</v>
      </c>
      <c r="R339" s="18"/>
    </row>
    <row r="340" hidden="1" outlineLevel="1">
      <c r="A340" s="4" t="s">
        <v>22</v>
      </c>
      <c r="B340" s="17">
        <v>3.72</v>
      </c>
      <c r="C340" s="18"/>
      <c r="D340" s="4" t="s">
        <v>22</v>
      </c>
      <c r="E340" s="17">
        <v>5.33</v>
      </c>
      <c r="F340" s="18"/>
      <c r="G340" s="4" t="s">
        <v>22</v>
      </c>
      <c r="H340" s="17">
        <v>1.73</v>
      </c>
      <c r="I340" s="18"/>
      <c r="J340" s="6" t="s">
        <v>22</v>
      </c>
      <c r="K340" s="17">
        <v>9.18</v>
      </c>
      <c r="L340" s="18"/>
      <c r="M340" s="6" t="s">
        <v>22</v>
      </c>
      <c r="N340" s="17">
        <v>5.4</v>
      </c>
      <c r="O340" s="18"/>
      <c r="P340" s="4" t="s">
        <v>22</v>
      </c>
      <c r="Q340" s="17">
        <v>3.2</v>
      </c>
      <c r="R340" s="18"/>
    </row>
    <row r="341" hidden="1" outlineLevel="1">
      <c r="A341" s="4" t="s">
        <v>23</v>
      </c>
      <c r="B341" s="17">
        <v>4.78</v>
      </c>
      <c r="C341" s="20">
        <f>(SUM(B339:B341)/3)/100</f>
        <v>0.0352</v>
      </c>
      <c r="D341" s="4" t="s">
        <v>23</v>
      </c>
      <c r="E341" s="17">
        <v>2.47</v>
      </c>
      <c r="F341" s="20">
        <f>(SUM(E339:E341)/3)/100</f>
        <v>0.03383333333</v>
      </c>
      <c r="G341" s="4" t="s">
        <v>23</v>
      </c>
      <c r="H341" s="17">
        <v>0.8</v>
      </c>
      <c r="I341" s="20">
        <f>(SUM(H339:H341)/3)/100</f>
        <v>0.01953333333</v>
      </c>
      <c r="J341" s="6" t="s">
        <v>23</v>
      </c>
      <c r="K341" s="17">
        <v>1.6</v>
      </c>
      <c r="L341" s="20">
        <f>(SUM(K339:K341)/3)/100</f>
        <v>0.05413333333</v>
      </c>
      <c r="M341" s="6" t="s">
        <v>23</v>
      </c>
      <c r="N341" s="17">
        <v>1.28</v>
      </c>
      <c r="O341" s="20">
        <f>(SUM(N339:N341)/3)/100</f>
        <v>0.0361</v>
      </c>
      <c r="P341" s="4" t="s">
        <v>23</v>
      </c>
      <c r="Q341" s="17">
        <v>1.85</v>
      </c>
      <c r="R341" s="20">
        <f>(SUM(Q339:Q341)/3)/100</f>
        <v>0.03066666667</v>
      </c>
    </row>
    <row r="342" hidden="1" outlineLevel="1">
      <c r="A342" s="5" t="s">
        <v>24</v>
      </c>
      <c r="B342" s="17">
        <v>1.48</v>
      </c>
      <c r="C342" s="18"/>
      <c r="D342" s="5" t="s">
        <v>24</v>
      </c>
      <c r="E342" s="17">
        <v>9.32</v>
      </c>
      <c r="F342" s="18"/>
      <c r="G342" s="5" t="s">
        <v>24</v>
      </c>
      <c r="H342" s="17">
        <v>2.57</v>
      </c>
      <c r="I342" s="18"/>
      <c r="J342" s="6" t="s">
        <v>24</v>
      </c>
      <c r="K342" s="17">
        <v>6.9</v>
      </c>
      <c r="L342" s="18"/>
      <c r="M342" s="6" t="s">
        <v>24</v>
      </c>
      <c r="N342" s="17">
        <v>5.2</v>
      </c>
      <c r="O342" s="18"/>
      <c r="P342" s="5" t="s">
        <v>24</v>
      </c>
      <c r="Q342" s="17">
        <v>6.73</v>
      </c>
      <c r="R342" s="18"/>
    </row>
    <row r="343" hidden="1" outlineLevel="1">
      <c r="A343" s="5" t="s">
        <v>25</v>
      </c>
      <c r="B343" s="17">
        <v>2.78</v>
      </c>
      <c r="C343" s="20">
        <f>(SUM(B342:B343)/2)/100</f>
        <v>0.0213</v>
      </c>
      <c r="D343" s="5" t="s">
        <v>25</v>
      </c>
      <c r="E343" s="17">
        <v>2.03</v>
      </c>
      <c r="F343" s="20">
        <f>(SUM(E342:E343)/2)/100</f>
        <v>0.05675</v>
      </c>
      <c r="G343" s="5" t="s">
        <v>25</v>
      </c>
      <c r="H343" s="17">
        <v>9.9</v>
      </c>
      <c r="I343" s="20">
        <f>(SUM(H342:H343)/2)/100</f>
        <v>0.06235</v>
      </c>
      <c r="J343" s="6" t="s">
        <v>25</v>
      </c>
      <c r="K343" s="17">
        <v>5.6</v>
      </c>
      <c r="L343" s="20">
        <f>(SUM(K342:K343)/2)/100</f>
        <v>0.0625</v>
      </c>
      <c r="M343" s="6" t="s">
        <v>25</v>
      </c>
      <c r="N343" s="17">
        <v>2.42</v>
      </c>
      <c r="O343" s="20">
        <f>(SUM(N342:N343)/2)/100</f>
        <v>0.0381</v>
      </c>
      <c r="P343" s="5" t="s">
        <v>25</v>
      </c>
      <c r="Q343" s="17">
        <v>6.97</v>
      </c>
      <c r="R343" s="20">
        <f>(SUM(Q342:Q343)/2)/100</f>
        <v>0.0685</v>
      </c>
    </row>
    <row r="344">
      <c r="A344" s="29"/>
      <c r="B344" s="29"/>
      <c r="C344" s="29"/>
      <c r="D344" s="29"/>
      <c r="E344" s="29"/>
      <c r="F344" s="2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>
      <c r="A345" s="29"/>
      <c r="B345" s="29"/>
      <c r="C345" s="29"/>
      <c r="D345" s="29"/>
      <c r="E345" s="29"/>
      <c r="F345" s="2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collapsed="1">
      <c r="A346" s="1" t="s">
        <v>40</v>
      </c>
      <c r="C346" s="2" t="str">
        <f t="array" ref="C346">INDEX(A347:P347, 1, MATCH(MIN(C357,F357,I357,L357,O357,R357), C357:R357, 0))</f>
        <v>GFS</v>
      </c>
      <c r="D346" s="3" t="str">
        <f t="array" ref="D346">INDEX(A347:P347, 1, (MATCH(MIN(C361,F361,I361,L361,O361,R361), C361:R361, 0)))</f>
        <v>GFS</v>
      </c>
      <c r="E346" s="4" t="str">
        <f t="array" ref="E346">INDEX(A347:P347, 1, MATCH(MIN(F364,I364,L364,O364,R364,C364),C364:R364,0))</f>
        <v>GFS</v>
      </c>
      <c r="F346" s="5" t="str">
        <f t="array" ref="F346">INDEX(A347:P347, 1, MATCH(MIN(F366,I366,L366,O366,R366,C366),C366:R366,0))</f>
        <v>GFS</v>
      </c>
      <c r="G346" s="6"/>
      <c r="H346" s="28"/>
      <c r="J346" s="6"/>
      <c r="K346" s="6"/>
      <c r="L346" s="6"/>
      <c r="M346" s="6"/>
      <c r="N346" s="6"/>
      <c r="O346" s="6"/>
      <c r="P346" s="6"/>
      <c r="Q346" s="6"/>
    </row>
    <row r="347" hidden="1" outlineLevel="1">
      <c r="A347" s="7" t="s">
        <v>1</v>
      </c>
      <c r="B347" s="8" t="s">
        <v>2</v>
      </c>
      <c r="C347" s="9"/>
      <c r="D347" s="10" t="s">
        <v>3</v>
      </c>
      <c r="E347" s="11" t="s">
        <v>2</v>
      </c>
      <c r="F347" s="9"/>
      <c r="G347" s="12" t="s">
        <v>4</v>
      </c>
      <c r="H347" s="8" t="s">
        <v>2</v>
      </c>
      <c r="I347" s="9"/>
      <c r="J347" s="12" t="s">
        <v>5</v>
      </c>
      <c r="K347" s="8" t="s">
        <v>2</v>
      </c>
      <c r="L347" s="9"/>
      <c r="M347" s="12" t="s">
        <v>6</v>
      </c>
      <c r="N347" s="8" t="s">
        <v>2</v>
      </c>
      <c r="O347" s="9"/>
      <c r="P347" s="12" t="s">
        <v>7</v>
      </c>
      <c r="Q347" s="8" t="s">
        <v>2</v>
      </c>
    </row>
    <row r="348" hidden="1" outlineLevel="1">
      <c r="A348" s="13" t="s">
        <v>8</v>
      </c>
      <c r="C348" s="14"/>
      <c r="D348" s="6" t="s">
        <v>8</v>
      </c>
      <c r="F348" s="14"/>
      <c r="G348" s="13" t="s">
        <v>8</v>
      </c>
      <c r="I348" s="15"/>
      <c r="J348" s="13" t="s">
        <v>8</v>
      </c>
      <c r="L348" s="15"/>
      <c r="M348" s="13" t="s">
        <v>8</v>
      </c>
      <c r="O348" s="15"/>
      <c r="P348" s="13" t="s">
        <v>8</v>
      </c>
    </row>
    <row r="349" hidden="1" outlineLevel="1">
      <c r="A349" s="2" t="s">
        <v>9</v>
      </c>
      <c r="B349" s="17">
        <v>1.18</v>
      </c>
      <c r="C349" s="18"/>
      <c r="D349" s="2" t="s">
        <v>9</v>
      </c>
      <c r="E349" s="17">
        <v>2.5</v>
      </c>
      <c r="F349" s="18"/>
      <c r="G349" s="2" t="s">
        <v>9</v>
      </c>
      <c r="H349" s="17">
        <v>4.24</v>
      </c>
      <c r="I349" s="18"/>
      <c r="J349" s="6" t="s">
        <v>9</v>
      </c>
      <c r="K349" s="17">
        <v>3.04</v>
      </c>
      <c r="L349" s="18"/>
      <c r="M349" s="6" t="s">
        <v>9</v>
      </c>
      <c r="N349" s="17">
        <v>1.47</v>
      </c>
      <c r="O349" s="18"/>
      <c r="P349" s="2" t="s">
        <v>9</v>
      </c>
      <c r="Q349" s="17">
        <v>2.58</v>
      </c>
      <c r="R349" s="18"/>
    </row>
    <row r="350" hidden="1" outlineLevel="1">
      <c r="A350" s="2" t="s">
        <v>10</v>
      </c>
      <c r="B350" s="17">
        <v>1.58</v>
      </c>
      <c r="C350" s="18"/>
      <c r="D350" s="2" t="s">
        <v>10</v>
      </c>
      <c r="E350" s="17">
        <v>3.9</v>
      </c>
      <c r="F350" s="18"/>
      <c r="G350" s="2" t="s">
        <v>10</v>
      </c>
      <c r="H350" s="17">
        <v>2.8</v>
      </c>
      <c r="I350" s="18"/>
      <c r="J350" s="6" t="s">
        <v>10</v>
      </c>
      <c r="K350" s="17">
        <v>1.82</v>
      </c>
      <c r="L350" s="18"/>
      <c r="M350" s="6" t="s">
        <v>10</v>
      </c>
      <c r="N350" s="17">
        <v>6.6</v>
      </c>
      <c r="O350" s="18"/>
      <c r="P350" s="2" t="s">
        <v>10</v>
      </c>
      <c r="Q350" s="17">
        <v>1.02</v>
      </c>
      <c r="R350" s="18"/>
    </row>
    <row r="351" hidden="1" outlineLevel="1">
      <c r="A351" s="2" t="s">
        <v>11</v>
      </c>
      <c r="B351" s="17">
        <v>6.32</v>
      </c>
      <c r="C351" s="18"/>
      <c r="D351" s="2" t="s">
        <v>11</v>
      </c>
      <c r="E351" s="17">
        <v>5.08</v>
      </c>
      <c r="F351" s="18"/>
      <c r="G351" s="2" t="s">
        <v>11</v>
      </c>
      <c r="H351" s="17">
        <v>1.78</v>
      </c>
      <c r="I351" s="18"/>
      <c r="J351" s="6" t="s">
        <v>11</v>
      </c>
      <c r="K351" s="17">
        <v>2.54</v>
      </c>
      <c r="L351" s="18"/>
      <c r="M351" s="6" t="s">
        <v>11</v>
      </c>
      <c r="N351" s="17">
        <v>1.77</v>
      </c>
      <c r="O351" s="18"/>
      <c r="P351" s="2" t="s">
        <v>11</v>
      </c>
      <c r="Q351" s="17">
        <v>1.37</v>
      </c>
      <c r="R351" s="18"/>
    </row>
    <row r="352" hidden="1" outlineLevel="1">
      <c r="A352" s="2" t="s">
        <v>12</v>
      </c>
      <c r="B352" s="17">
        <v>6.6</v>
      </c>
      <c r="C352" s="18"/>
      <c r="D352" s="2" t="s">
        <v>12</v>
      </c>
      <c r="E352" s="17">
        <v>6.42</v>
      </c>
      <c r="F352" s="18"/>
      <c r="G352" s="2" t="s">
        <v>12</v>
      </c>
      <c r="H352" s="17">
        <v>1.96</v>
      </c>
      <c r="I352" s="18"/>
      <c r="J352" s="6" t="s">
        <v>12</v>
      </c>
      <c r="K352" s="17">
        <v>1.02</v>
      </c>
      <c r="L352" s="18"/>
      <c r="M352" s="6" t="s">
        <v>12</v>
      </c>
      <c r="N352" s="17">
        <v>0.67</v>
      </c>
      <c r="O352" s="18"/>
      <c r="P352" s="2" t="s">
        <v>12</v>
      </c>
      <c r="Q352" s="17">
        <v>3.68</v>
      </c>
      <c r="R352" s="18"/>
    </row>
    <row r="353" hidden="1" outlineLevel="1">
      <c r="A353" s="2" t="s">
        <v>13</v>
      </c>
      <c r="B353" s="17">
        <v>1.58</v>
      </c>
      <c r="C353" s="18"/>
      <c r="D353" s="2" t="s">
        <v>13</v>
      </c>
      <c r="E353" s="17">
        <v>3.9</v>
      </c>
      <c r="F353" s="18"/>
      <c r="G353" s="2" t="s">
        <v>13</v>
      </c>
      <c r="H353" s="17">
        <v>2.8</v>
      </c>
      <c r="I353" s="18"/>
      <c r="J353" s="6" t="s">
        <v>13</v>
      </c>
      <c r="K353" s="17">
        <v>1.82</v>
      </c>
      <c r="L353" s="18"/>
      <c r="M353" s="6" t="s">
        <v>13</v>
      </c>
      <c r="N353" s="17">
        <v>0.97</v>
      </c>
      <c r="O353" s="18"/>
      <c r="P353" s="2" t="s">
        <v>13</v>
      </c>
      <c r="Q353" s="17">
        <v>1.85</v>
      </c>
      <c r="R353" s="18"/>
    </row>
    <row r="354" hidden="1" outlineLevel="1">
      <c r="A354" s="2" t="s">
        <v>14</v>
      </c>
      <c r="B354" s="17">
        <v>4.3</v>
      </c>
      <c r="C354" s="18"/>
      <c r="D354" s="2" t="s">
        <v>14</v>
      </c>
      <c r="E354" s="17">
        <v>2.14</v>
      </c>
      <c r="F354" s="18"/>
      <c r="G354" s="2" t="s">
        <v>14</v>
      </c>
      <c r="H354" s="17">
        <v>2.08</v>
      </c>
      <c r="I354" s="18"/>
      <c r="J354" s="6" t="s">
        <v>14</v>
      </c>
      <c r="K354" s="17">
        <v>3.32</v>
      </c>
      <c r="L354" s="18"/>
      <c r="M354" s="6" t="s">
        <v>14</v>
      </c>
      <c r="N354" s="17">
        <v>11.37</v>
      </c>
      <c r="O354" s="18"/>
      <c r="P354" s="2" t="s">
        <v>14</v>
      </c>
      <c r="Q354" s="17">
        <v>7.95</v>
      </c>
      <c r="R354" s="18"/>
    </row>
    <row r="355" hidden="1" outlineLevel="1">
      <c r="A355" s="2" t="s">
        <v>15</v>
      </c>
      <c r="B355" s="17">
        <v>4.32</v>
      </c>
      <c r="C355" s="18"/>
      <c r="D355" s="2" t="s">
        <v>15</v>
      </c>
      <c r="E355" s="17">
        <v>4.04</v>
      </c>
      <c r="F355" s="18"/>
      <c r="G355" s="2" t="s">
        <v>15</v>
      </c>
      <c r="H355" s="17">
        <v>2.36</v>
      </c>
      <c r="I355" s="18"/>
      <c r="J355" s="6" t="s">
        <v>15</v>
      </c>
      <c r="K355" s="17">
        <v>1.42</v>
      </c>
      <c r="L355" s="18"/>
      <c r="M355" s="6" t="s">
        <v>15</v>
      </c>
      <c r="N355" s="17">
        <v>1.8</v>
      </c>
      <c r="O355" s="18"/>
      <c r="P355" s="2" t="s">
        <v>15</v>
      </c>
      <c r="Q355" s="17">
        <v>8.5</v>
      </c>
      <c r="R355" s="18"/>
    </row>
    <row r="356" hidden="1" outlineLevel="1">
      <c r="A356" s="2" t="s">
        <v>16</v>
      </c>
      <c r="B356" s="17">
        <v>8.86</v>
      </c>
      <c r="C356" s="18"/>
      <c r="D356" s="2" t="s">
        <v>16</v>
      </c>
      <c r="E356" s="17">
        <v>4.14</v>
      </c>
      <c r="F356" s="18"/>
      <c r="G356" s="2" t="s">
        <v>16</v>
      </c>
      <c r="H356" s="17">
        <v>9.16</v>
      </c>
      <c r="I356" s="18"/>
      <c r="J356" s="6" t="s">
        <v>16</v>
      </c>
      <c r="K356" s="17">
        <v>3.7</v>
      </c>
      <c r="L356" s="18"/>
      <c r="M356" s="6" t="s">
        <v>16</v>
      </c>
      <c r="N356" s="17">
        <v>2.95</v>
      </c>
      <c r="O356" s="18"/>
      <c r="P356" s="2" t="s">
        <v>16</v>
      </c>
      <c r="Q356" s="17">
        <v>2.58</v>
      </c>
      <c r="R356" s="18"/>
    </row>
    <row r="357" hidden="1" outlineLevel="1">
      <c r="A357" s="2" t="s">
        <v>17</v>
      </c>
      <c r="B357" s="17">
        <v>1.0</v>
      </c>
      <c r="C357" s="20">
        <f>(SUM(B349:B357)/9)/100</f>
        <v>0.03971111111</v>
      </c>
      <c r="D357" s="2" t="s">
        <v>17</v>
      </c>
      <c r="E357" s="17">
        <v>3.78</v>
      </c>
      <c r="F357" s="20">
        <f>(SUM(E349:E357)/9)/100</f>
        <v>0.03988888889</v>
      </c>
      <c r="G357" s="2" t="s">
        <v>17</v>
      </c>
      <c r="H357" s="17">
        <v>9.0</v>
      </c>
      <c r="I357" s="20">
        <f>(SUM(H349:H357)/9)/100</f>
        <v>0.0402</v>
      </c>
      <c r="J357" s="6" t="s">
        <v>17</v>
      </c>
      <c r="K357" s="17">
        <v>1.22</v>
      </c>
      <c r="L357" s="20">
        <f>(SUM(K349:K357)/9)/100</f>
        <v>0.02211111111</v>
      </c>
      <c r="M357" s="6" t="s">
        <v>17</v>
      </c>
      <c r="N357" s="17">
        <v>100.0</v>
      </c>
      <c r="O357" s="20">
        <f>(SUM(N349:N357)/9)/100</f>
        <v>0.1417777778</v>
      </c>
      <c r="P357" s="2" t="s">
        <v>17</v>
      </c>
      <c r="Q357" s="17">
        <v>6.42</v>
      </c>
      <c r="R357" s="20">
        <f>(SUM(Q349:Q357)/9)/100</f>
        <v>0.03994444444</v>
      </c>
    </row>
    <row r="358" hidden="1" outlineLevel="1">
      <c r="A358" s="3" t="s">
        <v>18</v>
      </c>
      <c r="B358" s="17">
        <v>1.18</v>
      </c>
      <c r="C358" s="18"/>
      <c r="D358" s="3" t="s">
        <v>18</v>
      </c>
      <c r="E358" s="17">
        <v>2.5</v>
      </c>
      <c r="F358" s="18"/>
      <c r="G358" s="3" t="s">
        <v>18</v>
      </c>
      <c r="H358" s="17">
        <v>4.24</v>
      </c>
      <c r="I358" s="18"/>
      <c r="J358" s="6" t="s">
        <v>18</v>
      </c>
      <c r="K358" s="17">
        <v>3.04</v>
      </c>
      <c r="L358" s="18"/>
      <c r="M358" s="6" t="s">
        <v>18</v>
      </c>
      <c r="N358" s="17">
        <v>100.0</v>
      </c>
      <c r="O358" s="18"/>
      <c r="P358" s="3" t="s">
        <v>18</v>
      </c>
      <c r="Q358" s="17">
        <v>2.58</v>
      </c>
      <c r="R358" s="18"/>
    </row>
    <row r="359" hidden="1" outlineLevel="1">
      <c r="A359" s="3" t="s">
        <v>19</v>
      </c>
      <c r="B359" s="17">
        <v>6.0</v>
      </c>
      <c r="C359" s="18"/>
      <c r="D359" s="3" t="s">
        <v>19</v>
      </c>
      <c r="E359" s="17">
        <v>4.5</v>
      </c>
      <c r="F359" s="18"/>
      <c r="G359" s="3" t="s">
        <v>19</v>
      </c>
      <c r="H359" s="17">
        <v>8.06</v>
      </c>
      <c r="I359" s="18"/>
      <c r="J359" s="6" t="s">
        <v>19</v>
      </c>
      <c r="K359" s="17">
        <v>3.1</v>
      </c>
      <c r="L359" s="18"/>
      <c r="M359" s="6" t="s">
        <v>19</v>
      </c>
      <c r="N359" s="17">
        <v>100.0</v>
      </c>
      <c r="O359" s="18"/>
      <c r="P359" s="3" t="s">
        <v>19</v>
      </c>
      <c r="Q359" s="17">
        <v>6.42</v>
      </c>
      <c r="R359" s="18"/>
    </row>
    <row r="360" hidden="1" outlineLevel="1">
      <c r="A360" s="3" t="s">
        <v>20</v>
      </c>
      <c r="B360" s="17">
        <v>1.58</v>
      </c>
      <c r="C360" s="18"/>
      <c r="D360" s="3" t="s">
        <v>20</v>
      </c>
      <c r="E360" s="17">
        <v>3.9</v>
      </c>
      <c r="F360" s="18"/>
      <c r="G360" s="3" t="s">
        <v>20</v>
      </c>
      <c r="H360" s="17">
        <v>2.8</v>
      </c>
      <c r="I360" s="18"/>
      <c r="J360" s="6" t="s">
        <v>20</v>
      </c>
      <c r="K360" s="17">
        <v>1.82</v>
      </c>
      <c r="L360" s="18"/>
      <c r="M360" s="6" t="s">
        <v>20</v>
      </c>
      <c r="N360" s="17">
        <v>100.0</v>
      </c>
      <c r="O360" s="18"/>
      <c r="P360" s="3" t="s">
        <v>20</v>
      </c>
      <c r="Q360" s="17">
        <v>2.25</v>
      </c>
      <c r="R360" s="18"/>
    </row>
    <row r="361" hidden="1" outlineLevel="1">
      <c r="A361" s="21">
        <v>44066.0</v>
      </c>
      <c r="B361" s="17">
        <v>1.58</v>
      </c>
      <c r="C361" s="20">
        <f>(SUM(B358:B361)/4)/100</f>
        <v>0.02585</v>
      </c>
      <c r="D361" s="21">
        <v>44066.0</v>
      </c>
      <c r="E361" s="17">
        <v>3.9</v>
      </c>
      <c r="F361" s="20">
        <f>(SUM(E358:E361)/4)/100</f>
        <v>0.037</v>
      </c>
      <c r="G361" s="21">
        <v>44066.0</v>
      </c>
      <c r="H361" s="17">
        <v>2.8</v>
      </c>
      <c r="I361" s="20">
        <f>(SUM(H358:H361)/4)/100</f>
        <v>0.04475</v>
      </c>
      <c r="J361" s="22">
        <v>44066.0</v>
      </c>
      <c r="K361" s="17">
        <v>1.82</v>
      </c>
      <c r="L361" s="20">
        <f>(SUM(K358:K361)/4)/100</f>
        <v>0.02445</v>
      </c>
      <c r="M361" s="22">
        <v>44066.0</v>
      </c>
      <c r="N361" s="17">
        <v>100.0</v>
      </c>
      <c r="O361" s="20">
        <f>(SUM(N358:N361)/4)/100</f>
        <v>1</v>
      </c>
      <c r="P361" s="21">
        <v>44066.0</v>
      </c>
      <c r="Q361" s="17">
        <v>3.37</v>
      </c>
      <c r="R361" s="20">
        <f>(SUM(Q358:Q361)/4)/100</f>
        <v>0.03655</v>
      </c>
    </row>
    <row r="362" hidden="1" outlineLevel="1">
      <c r="A362" s="4" t="s">
        <v>21</v>
      </c>
      <c r="B362" s="17">
        <v>1.18</v>
      </c>
      <c r="C362" s="18"/>
      <c r="D362" s="4" t="s">
        <v>21</v>
      </c>
      <c r="E362" s="17">
        <v>2.5</v>
      </c>
      <c r="F362" s="18"/>
      <c r="G362" s="4" t="s">
        <v>21</v>
      </c>
      <c r="H362" s="17">
        <v>4.24</v>
      </c>
      <c r="I362" s="18"/>
      <c r="J362" s="6" t="s">
        <v>21</v>
      </c>
      <c r="K362" s="17">
        <v>3.04</v>
      </c>
      <c r="L362" s="18"/>
      <c r="M362" s="6" t="s">
        <v>21</v>
      </c>
      <c r="N362" s="17">
        <v>100.0</v>
      </c>
      <c r="O362" s="18"/>
      <c r="P362" s="4" t="s">
        <v>21</v>
      </c>
      <c r="Q362" s="17">
        <v>100.0</v>
      </c>
      <c r="R362" s="18"/>
    </row>
    <row r="363" hidden="1" outlineLevel="1">
      <c r="A363" s="4" t="s">
        <v>22</v>
      </c>
      <c r="B363" s="17">
        <v>6.0</v>
      </c>
      <c r="C363" s="18"/>
      <c r="D363" s="4" t="s">
        <v>22</v>
      </c>
      <c r="E363" s="17">
        <v>4.5</v>
      </c>
      <c r="F363" s="18"/>
      <c r="G363" s="4" t="s">
        <v>22</v>
      </c>
      <c r="H363" s="17">
        <v>8.06</v>
      </c>
      <c r="I363" s="18"/>
      <c r="J363" s="6" t="s">
        <v>22</v>
      </c>
      <c r="K363" s="17">
        <v>3.1</v>
      </c>
      <c r="L363" s="18"/>
      <c r="M363" s="6" t="s">
        <v>22</v>
      </c>
      <c r="N363" s="17">
        <v>100.0</v>
      </c>
      <c r="O363" s="18"/>
      <c r="P363" s="4" t="s">
        <v>22</v>
      </c>
      <c r="Q363" s="17">
        <v>100.0</v>
      </c>
      <c r="R363" s="18"/>
    </row>
    <row r="364" hidden="1" outlineLevel="1">
      <c r="A364" s="4" t="s">
        <v>23</v>
      </c>
      <c r="B364" s="17">
        <v>3.78</v>
      </c>
      <c r="C364" s="20">
        <f>(SUM(B362:B364)/3)/100</f>
        <v>0.03653333333</v>
      </c>
      <c r="D364" s="4" t="s">
        <v>23</v>
      </c>
      <c r="E364" s="17">
        <v>4.56</v>
      </c>
      <c r="F364" s="20">
        <f>(SUM(E362:E364)/3)/100</f>
        <v>0.03853333333</v>
      </c>
      <c r="G364" s="4" t="s">
        <v>23</v>
      </c>
      <c r="H364" s="17">
        <v>1.34</v>
      </c>
      <c r="I364" s="20">
        <f>(SUM(H362:H364)/3)/100</f>
        <v>0.04546666667</v>
      </c>
      <c r="J364" s="6" t="s">
        <v>23</v>
      </c>
      <c r="K364" s="17">
        <v>2.72</v>
      </c>
      <c r="L364" s="20">
        <f>(SUM(K362:K364)/3)/100</f>
        <v>0.02953333333</v>
      </c>
      <c r="M364" s="6" t="s">
        <v>23</v>
      </c>
      <c r="N364" s="17">
        <v>100.0</v>
      </c>
      <c r="O364" s="20">
        <f>(SUM(N362:N364)/3)/100</f>
        <v>1</v>
      </c>
      <c r="P364" s="4" t="s">
        <v>23</v>
      </c>
      <c r="Q364" s="17">
        <v>100.0</v>
      </c>
      <c r="R364" s="20">
        <f>(SUM(Q362:Q364)/3)/100</f>
        <v>1</v>
      </c>
    </row>
    <row r="365" hidden="1" outlineLevel="1">
      <c r="A365" s="5" t="s">
        <v>24</v>
      </c>
      <c r="B365" s="17">
        <v>6.3</v>
      </c>
      <c r="C365" s="18"/>
      <c r="D365" s="5" t="s">
        <v>24</v>
      </c>
      <c r="E365" s="17">
        <v>1.52</v>
      </c>
      <c r="F365" s="18"/>
      <c r="G365" s="5" t="s">
        <v>24</v>
      </c>
      <c r="H365" s="17">
        <v>5.64</v>
      </c>
      <c r="I365" s="18"/>
      <c r="J365" s="6" t="s">
        <v>24</v>
      </c>
      <c r="K365" s="17">
        <v>3.22</v>
      </c>
      <c r="L365" s="18"/>
      <c r="M365" s="6" t="s">
        <v>24</v>
      </c>
      <c r="N365" s="17">
        <v>100.0</v>
      </c>
      <c r="O365" s="18"/>
      <c r="P365" s="5" t="s">
        <v>24</v>
      </c>
      <c r="Q365" s="17">
        <v>100.0</v>
      </c>
      <c r="R365" s="18"/>
    </row>
    <row r="366" hidden="1" outlineLevel="1">
      <c r="A366" s="5" t="s">
        <v>25</v>
      </c>
      <c r="B366" s="17">
        <v>1.58</v>
      </c>
      <c r="C366" s="20">
        <f>(SUM(B365:B366)/2)/100</f>
        <v>0.0394</v>
      </c>
      <c r="D366" s="5" t="s">
        <v>25</v>
      </c>
      <c r="E366" s="17">
        <v>3.9</v>
      </c>
      <c r="F366" s="20">
        <f>(SUM(E365:E366)/2)/100</f>
        <v>0.0271</v>
      </c>
      <c r="G366" s="5" t="s">
        <v>25</v>
      </c>
      <c r="H366" s="17">
        <v>2.8</v>
      </c>
      <c r="I366" s="20">
        <f>(SUM(H365:H366)/2)/100</f>
        <v>0.0422</v>
      </c>
      <c r="J366" s="6" t="s">
        <v>25</v>
      </c>
      <c r="K366" s="17">
        <v>1.82</v>
      </c>
      <c r="L366" s="20">
        <f>(SUM(K365:K366)/2)/100</f>
        <v>0.0252</v>
      </c>
      <c r="M366" s="6" t="s">
        <v>25</v>
      </c>
      <c r="N366" s="17">
        <v>100.0</v>
      </c>
      <c r="O366" s="20">
        <f>(SUM(N365:N366)/2)/100</f>
        <v>1</v>
      </c>
      <c r="P366" s="5" t="s">
        <v>25</v>
      </c>
      <c r="Q366" s="17">
        <v>100.0</v>
      </c>
      <c r="R366" s="20">
        <f>(SUM(Q365:Q366)/2)/100</f>
        <v>1</v>
      </c>
    </row>
    <row r="367">
      <c r="A367" s="29"/>
      <c r="B367" s="29"/>
      <c r="C367" s="29"/>
      <c r="D367" s="29"/>
      <c r="E367" s="29"/>
      <c r="F367" s="2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>
      <c r="A368" s="29"/>
      <c r="B368" s="29"/>
      <c r="C368" s="29"/>
      <c r="D368" s="29"/>
      <c r="E368" s="29"/>
      <c r="F368" s="2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collapsed="1">
      <c r="A369" s="1" t="s">
        <v>41</v>
      </c>
      <c r="C369" s="2" t="str">
        <f t="array" ref="C369">INDEX(A370:P370, 1, MATCH(MIN(C380,F380,I380,L380,O380,R380), C380:R380, 0))</f>
        <v>PWE</v>
      </c>
      <c r="D369" s="3" t="str">
        <f t="array" ref="D369">INDEX(A370:P370, 1, (MATCH(MIN(C384,F384,I384,L384,O384,R384), C384:R384, 0)))</f>
        <v>ECMWF</v>
      </c>
      <c r="E369" s="4" t="str">
        <f t="array" ref="E369">INDEX(A370:P370, 1, MATCH(MIN(F387,I387,L387,O387,R387,C387),C387:R387,0))</f>
        <v>ECMWF</v>
      </c>
      <c r="F369" s="5" t="str">
        <f t="array" ref="F369">INDEX(A370:P370, 1, MATCH(MIN(F389,I389,L389,O389,R389,C389),C389:R389,0))</f>
        <v>ECMWF</v>
      </c>
      <c r="G369" s="6"/>
      <c r="H369" s="28"/>
      <c r="J369" s="6"/>
      <c r="K369" s="6"/>
      <c r="L369" s="6"/>
      <c r="M369" s="6"/>
      <c r="N369" s="6"/>
      <c r="O369" s="6"/>
      <c r="P369" s="6"/>
      <c r="Q369" s="6"/>
    </row>
    <row r="370" hidden="1" outlineLevel="1">
      <c r="A370" s="7" t="s">
        <v>1</v>
      </c>
      <c r="B370" s="8" t="s">
        <v>2</v>
      </c>
      <c r="C370" s="9"/>
      <c r="D370" s="10" t="s">
        <v>3</v>
      </c>
      <c r="E370" s="11" t="s">
        <v>2</v>
      </c>
      <c r="F370" s="9"/>
      <c r="G370" s="12" t="s">
        <v>4</v>
      </c>
      <c r="H370" s="8" t="s">
        <v>2</v>
      </c>
      <c r="I370" s="9"/>
      <c r="J370" s="12" t="s">
        <v>5</v>
      </c>
      <c r="K370" s="8" t="s">
        <v>2</v>
      </c>
      <c r="L370" s="9"/>
      <c r="M370" s="12" t="s">
        <v>6</v>
      </c>
      <c r="N370" s="8" t="s">
        <v>2</v>
      </c>
      <c r="O370" s="9"/>
      <c r="P370" s="12" t="s">
        <v>7</v>
      </c>
      <c r="Q370" s="8" t="s">
        <v>2</v>
      </c>
    </row>
    <row r="371" hidden="1" outlineLevel="1">
      <c r="A371" s="13" t="s">
        <v>8</v>
      </c>
      <c r="C371" s="14"/>
      <c r="D371" s="6" t="s">
        <v>8</v>
      </c>
      <c r="F371" s="14"/>
      <c r="G371" s="13" t="s">
        <v>8</v>
      </c>
      <c r="I371" s="15"/>
      <c r="J371" s="13" t="s">
        <v>8</v>
      </c>
      <c r="L371" s="15"/>
      <c r="M371" s="13" t="s">
        <v>8</v>
      </c>
      <c r="O371" s="15"/>
      <c r="P371" s="13" t="s">
        <v>8</v>
      </c>
    </row>
    <row r="372" hidden="1" outlineLevel="1">
      <c r="A372" s="2" t="s">
        <v>9</v>
      </c>
      <c r="B372" s="17">
        <v>1.35</v>
      </c>
      <c r="C372" s="18"/>
      <c r="D372" s="2" t="s">
        <v>9</v>
      </c>
      <c r="E372" s="17">
        <v>1.05</v>
      </c>
      <c r="F372" s="18"/>
      <c r="G372" s="2" t="s">
        <v>9</v>
      </c>
      <c r="H372" s="17">
        <v>3.68</v>
      </c>
      <c r="I372" s="18"/>
      <c r="J372" s="6" t="s">
        <v>9</v>
      </c>
      <c r="K372" s="17">
        <v>100.0</v>
      </c>
      <c r="L372" s="18"/>
      <c r="M372" s="6" t="s">
        <v>9</v>
      </c>
      <c r="N372" s="17">
        <v>100.0</v>
      </c>
      <c r="O372" s="18"/>
      <c r="P372" s="2" t="s">
        <v>9</v>
      </c>
      <c r="Q372" s="17">
        <v>8.97</v>
      </c>
      <c r="R372" s="18"/>
    </row>
    <row r="373" hidden="1" outlineLevel="1">
      <c r="A373" s="2" t="s">
        <v>10</v>
      </c>
      <c r="B373" s="17">
        <v>3.0</v>
      </c>
      <c r="C373" s="18"/>
      <c r="D373" s="2" t="s">
        <v>10</v>
      </c>
      <c r="E373" s="17">
        <v>3.98</v>
      </c>
      <c r="F373" s="18"/>
      <c r="G373" s="2" t="s">
        <v>10</v>
      </c>
      <c r="H373" s="17">
        <v>1.67</v>
      </c>
      <c r="I373" s="18"/>
      <c r="J373" s="6" t="s">
        <v>10</v>
      </c>
      <c r="K373" s="17">
        <v>100.0</v>
      </c>
      <c r="L373" s="18"/>
      <c r="M373" s="6" t="s">
        <v>10</v>
      </c>
      <c r="N373" s="17">
        <v>100.0</v>
      </c>
      <c r="O373" s="18"/>
      <c r="P373" s="2" t="s">
        <v>10</v>
      </c>
      <c r="Q373" s="17">
        <v>2.32</v>
      </c>
      <c r="R373" s="18"/>
    </row>
    <row r="374" hidden="1" outlineLevel="1">
      <c r="A374" s="2" t="s">
        <v>11</v>
      </c>
      <c r="B374" s="17">
        <v>1.05</v>
      </c>
      <c r="C374" s="18"/>
      <c r="D374" s="2" t="s">
        <v>11</v>
      </c>
      <c r="E374" s="17">
        <v>2.75</v>
      </c>
      <c r="F374" s="18"/>
      <c r="G374" s="2" t="s">
        <v>11</v>
      </c>
      <c r="H374" s="17">
        <v>2.23</v>
      </c>
      <c r="I374" s="18"/>
      <c r="J374" s="6" t="s">
        <v>11</v>
      </c>
      <c r="K374" s="17">
        <v>100.0</v>
      </c>
      <c r="L374" s="18"/>
      <c r="M374" s="6" t="s">
        <v>11</v>
      </c>
      <c r="N374" s="17">
        <v>100.0</v>
      </c>
      <c r="O374" s="18"/>
      <c r="P374" s="2" t="s">
        <v>11</v>
      </c>
      <c r="Q374" s="17">
        <v>1.77</v>
      </c>
      <c r="R374" s="18"/>
    </row>
    <row r="375" hidden="1" outlineLevel="1">
      <c r="A375" s="2" t="s">
        <v>12</v>
      </c>
      <c r="B375" s="17">
        <v>3.3</v>
      </c>
      <c r="C375" s="18"/>
      <c r="D375" s="2" t="s">
        <v>12</v>
      </c>
      <c r="E375" s="17">
        <v>4.22</v>
      </c>
      <c r="F375" s="18"/>
      <c r="G375" s="2" t="s">
        <v>12</v>
      </c>
      <c r="H375" s="17">
        <v>3.0</v>
      </c>
      <c r="I375" s="18"/>
      <c r="J375" s="6" t="s">
        <v>12</v>
      </c>
      <c r="K375" s="17">
        <v>100.0</v>
      </c>
      <c r="L375" s="18"/>
      <c r="M375" s="6" t="s">
        <v>12</v>
      </c>
      <c r="N375" s="17">
        <v>100.0</v>
      </c>
      <c r="O375" s="18"/>
      <c r="P375" s="2" t="s">
        <v>12</v>
      </c>
      <c r="Q375" s="17">
        <v>4.25</v>
      </c>
      <c r="R375" s="18"/>
    </row>
    <row r="376" hidden="1" outlineLevel="1">
      <c r="A376" s="2" t="s">
        <v>13</v>
      </c>
      <c r="B376" s="17">
        <v>3.0</v>
      </c>
      <c r="C376" s="18"/>
      <c r="D376" s="2" t="s">
        <v>13</v>
      </c>
      <c r="E376" s="17">
        <v>3.98</v>
      </c>
      <c r="F376" s="18"/>
      <c r="G376" s="2" t="s">
        <v>13</v>
      </c>
      <c r="H376" s="17">
        <v>1.67</v>
      </c>
      <c r="I376" s="18"/>
      <c r="J376" s="6" t="s">
        <v>13</v>
      </c>
      <c r="K376" s="17">
        <v>100.0</v>
      </c>
      <c r="L376" s="18"/>
      <c r="M376" s="6" t="s">
        <v>13</v>
      </c>
      <c r="N376" s="17">
        <v>100.0</v>
      </c>
      <c r="O376" s="18"/>
      <c r="P376" s="2" t="s">
        <v>13</v>
      </c>
      <c r="Q376" s="17">
        <v>2.32</v>
      </c>
      <c r="R376" s="18"/>
    </row>
    <row r="377" hidden="1" outlineLevel="1">
      <c r="A377" s="2" t="s">
        <v>14</v>
      </c>
      <c r="B377" s="17">
        <v>7.05</v>
      </c>
      <c r="C377" s="18"/>
      <c r="D377" s="2" t="s">
        <v>14</v>
      </c>
      <c r="E377" s="17">
        <v>4.23</v>
      </c>
      <c r="F377" s="18"/>
      <c r="G377" s="2" t="s">
        <v>14</v>
      </c>
      <c r="H377" s="17">
        <v>7.03</v>
      </c>
      <c r="I377" s="18"/>
      <c r="J377" s="6" t="s">
        <v>14</v>
      </c>
      <c r="K377" s="17">
        <v>100.0</v>
      </c>
      <c r="L377" s="18"/>
      <c r="M377" s="6" t="s">
        <v>14</v>
      </c>
      <c r="N377" s="17">
        <v>100.0</v>
      </c>
      <c r="O377" s="18"/>
      <c r="P377" s="2" t="s">
        <v>14</v>
      </c>
      <c r="Q377" s="17">
        <v>3.02</v>
      </c>
      <c r="R377" s="18"/>
    </row>
    <row r="378" hidden="1" outlineLevel="1">
      <c r="A378" s="2" t="s">
        <v>15</v>
      </c>
      <c r="B378" s="17">
        <v>2.35</v>
      </c>
      <c r="C378" s="18"/>
      <c r="D378" s="2" t="s">
        <v>15</v>
      </c>
      <c r="E378" s="17">
        <v>3.12</v>
      </c>
      <c r="F378" s="18"/>
      <c r="G378" s="2" t="s">
        <v>15</v>
      </c>
      <c r="H378" s="17">
        <v>2.55</v>
      </c>
      <c r="I378" s="18"/>
      <c r="J378" s="6" t="s">
        <v>15</v>
      </c>
      <c r="K378" s="17">
        <v>100.0</v>
      </c>
      <c r="L378" s="18"/>
      <c r="M378" s="6" t="s">
        <v>15</v>
      </c>
      <c r="N378" s="17">
        <v>100.0</v>
      </c>
      <c r="O378" s="18"/>
      <c r="P378" s="2" t="s">
        <v>15</v>
      </c>
      <c r="Q378" s="17">
        <v>1.93</v>
      </c>
      <c r="R378" s="18"/>
    </row>
    <row r="379" hidden="1" outlineLevel="1">
      <c r="A379" s="2" t="s">
        <v>16</v>
      </c>
      <c r="B379" s="17">
        <v>8.95</v>
      </c>
      <c r="C379" s="18"/>
      <c r="D379" s="2" t="s">
        <v>16</v>
      </c>
      <c r="E379" s="17">
        <v>1.3</v>
      </c>
      <c r="F379" s="18"/>
      <c r="G379" s="2" t="s">
        <v>16</v>
      </c>
      <c r="H379" s="17">
        <v>5.95</v>
      </c>
      <c r="I379" s="18"/>
      <c r="J379" s="6" t="s">
        <v>16</v>
      </c>
      <c r="K379" s="17">
        <v>100.0</v>
      </c>
      <c r="L379" s="18"/>
      <c r="M379" s="6" t="s">
        <v>16</v>
      </c>
      <c r="N379" s="17">
        <v>100.0</v>
      </c>
      <c r="O379" s="18"/>
      <c r="P379" s="2" t="s">
        <v>16</v>
      </c>
      <c r="Q379" s="17">
        <v>3.82</v>
      </c>
      <c r="R379" s="18"/>
    </row>
    <row r="380" hidden="1" outlineLevel="1">
      <c r="A380" s="2" t="s">
        <v>17</v>
      </c>
      <c r="B380" s="17">
        <v>2.25</v>
      </c>
      <c r="C380" s="31">
        <f>(SUM(B372:B380)/9)</f>
        <v>3.588888889</v>
      </c>
      <c r="D380" s="2" t="s">
        <v>17</v>
      </c>
      <c r="E380" s="17">
        <v>6.5</v>
      </c>
      <c r="F380" s="31">
        <f>(SUM(E372:E380)/9)</f>
        <v>3.458888889</v>
      </c>
      <c r="G380" s="2" t="s">
        <v>17</v>
      </c>
      <c r="H380" s="17">
        <v>6.35</v>
      </c>
      <c r="I380" s="31">
        <f>(SUM(H372:H380)/9)</f>
        <v>3.792222222</v>
      </c>
      <c r="J380" s="6" t="s">
        <v>17</v>
      </c>
      <c r="K380" s="17">
        <v>100.0</v>
      </c>
      <c r="L380" s="31">
        <f>(SUM(K372:K380)/9)</f>
        <v>100</v>
      </c>
      <c r="M380" s="6" t="s">
        <v>17</v>
      </c>
      <c r="N380" s="17">
        <v>100.0</v>
      </c>
      <c r="O380" s="31">
        <f>(SUM(N372:N380)/9)</f>
        <v>100</v>
      </c>
      <c r="P380" s="2" t="s">
        <v>17</v>
      </c>
      <c r="Q380" s="17">
        <v>6.42</v>
      </c>
      <c r="R380" s="31">
        <f>(SUM(Q372:Q380)/9)</f>
        <v>3.868888889</v>
      </c>
    </row>
    <row r="381" hidden="1" outlineLevel="1">
      <c r="A381" s="3" t="s">
        <v>18</v>
      </c>
      <c r="B381" s="17">
        <v>1.35</v>
      </c>
      <c r="C381" s="31"/>
      <c r="D381" s="3" t="s">
        <v>18</v>
      </c>
      <c r="E381" s="17">
        <v>1.05</v>
      </c>
      <c r="F381" s="31"/>
      <c r="G381" s="3" t="s">
        <v>18</v>
      </c>
      <c r="H381" s="17">
        <v>3.68</v>
      </c>
      <c r="I381" s="31"/>
      <c r="J381" s="6" t="s">
        <v>18</v>
      </c>
      <c r="K381" s="17">
        <v>100.0</v>
      </c>
      <c r="L381" s="31"/>
      <c r="M381" s="6" t="s">
        <v>18</v>
      </c>
      <c r="N381" s="17">
        <v>100.0</v>
      </c>
      <c r="O381" s="31"/>
      <c r="P381" s="3" t="s">
        <v>18</v>
      </c>
      <c r="Q381" s="17">
        <v>8.97</v>
      </c>
      <c r="R381" s="31"/>
    </row>
    <row r="382" hidden="1" outlineLevel="1">
      <c r="A382" s="3" t="s">
        <v>19</v>
      </c>
      <c r="B382" s="17">
        <v>3.7</v>
      </c>
      <c r="C382" s="31"/>
      <c r="D382" s="3" t="s">
        <v>19</v>
      </c>
      <c r="E382" s="17">
        <v>4.45</v>
      </c>
      <c r="F382" s="31"/>
      <c r="G382" s="3" t="s">
        <v>19</v>
      </c>
      <c r="H382" s="17">
        <v>3.0</v>
      </c>
      <c r="I382" s="31"/>
      <c r="J382" s="6" t="s">
        <v>19</v>
      </c>
      <c r="K382" s="17">
        <v>100.0</v>
      </c>
      <c r="L382" s="31"/>
      <c r="M382" s="6" t="s">
        <v>19</v>
      </c>
      <c r="N382" s="17">
        <v>100.0</v>
      </c>
      <c r="O382" s="31"/>
      <c r="P382" s="3" t="s">
        <v>19</v>
      </c>
      <c r="Q382" s="17">
        <v>7.9</v>
      </c>
      <c r="R382" s="31"/>
    </row>
    <row r="383" hidden="1" outlineLevel="1">
      <c r="A383" s="3" t="s">
        <v>20</v>
      </c>
      <c r="B383" s="17">
        <v>3.0</v>
      </c>
      <c r="C383" s="31"/>
      <c r="D383" s="3" t="s">
        <v>20</v>
      </c>
      <c r="E383" s="17">
        <v>3.98</v>
      </c>
      <c r="F383" s="31"/>
      <c r="G383" s="3" t="s">
        <v>20</v>
      </c>
      <c r="H383" s="17">
        <v>1.67</v>
      </c>
      <c r="I383" s="31"/>
      <c r="J383" s="6" t="s">
        <v>20</v>
      </c>
      <c r="K383" s="17">
        <v>100.0</v>
      </c>
      <c r="L383" s="31"/>
      <c r="M383" s="6" t="s">
        <v>20</v>
      </c>
      <c r="N383" s="17">
        <v>100.0</v>
      </c>
      <c r="O383" s="31"/>
      <c r="P383" s="3" t="s">
        <v>20</v>
      </c>
      <c r="Q383" s="17">
        <v>2.32</v>
      </c>
      <c r="R383" s="31"/>
    </row>
    <row r="384" hidden="1" outlineLevel="1">
      <c r="A384" s="21">
        <v>44066.0</v>
      </c>
      <c r="B384" s="17">
        <v>3.0</v>
      </c>
      <c r="C384" s="31">
        <f>(SUM(B381:B384)/4)</f>
        <v>2.7625</v>
      </c>
      <c r="D384" s="21">
        <v>44066.0</v>
      </c>
      <c r="E384" s="17">
        <v>3.98</v>
      </c>
      <c r="F384" s="31">
        <f>(SUM(E381:E384)/4)</f>
        <v>3.365</v>
      </c>
      <c r="G384" s="21">
        <v>44066.0</v>
      </c>
      <c r="H384" s="17">
        <v>1.67</v>
      </c>
      <c r="I384" s="31">
        <f>(SUM(H381:H384)/4)</f>
        <v>2.505</v>
      </c>
      <c r="J384" s="22">
        <v>44066.0</v>
      </c>
      <c r="K384" s="17">
        <v>100.0</v>
      </c>
      <c r="L384" s="31">
        <f>(SUM(K381:K384)/4)</f>
        <v>100</v>
      </c>
      <c r="M384" s="22">
        <v>44066.0</v>
      </c>
      <c r="N384" s="17">
        <v>100.0</v>
      </c>
      <c r="O384" s="31">
        <f>(SUM(N381:N384)/4)</f>
        <v>100</v>
      </c>
      <c r="P384" s="21">
        <v>44066.0</v>
      </c>
      <c r="Q384" s="17">
        <v>2.32</v>
      </c>
      <c r="R384" s="31">
        <f>(SUM(Q381:Q384)/4)</f>
        <v>5.3775</v>
      </c>
    </row>
    <row r="385" hidden="1" outlineLevel="1">
      <c r="A385" s="4" t="s">
        <v>21</v>
      </c>
      <c r="B385" s="17">
        <v>1.35</v>
      </c>
      <c r="C385" s="31"/>
      <c r="D385" s="4" t="s">
        <v>21</v>
      </c>
      <c r="E385" s="17">
        <v>1.05</v>
      </c>
      <c r="F385" s="31"/>
      <c r="G385" s="4" t="s">
        <v>21</v>
      </c>
      <c r="H385" s="17">
        <v>3.68</v>
      </c>
      <c r="I385" s="31"/>
      <c r="J385" s="6" t="s">
        <v>21</v>
      </c>
      <c r="K385" s="17">
        <v>100.0</v>
      </c>
      <c r="L385" s="31"/>
      <c r="M385" s="6" t="s">
        <v>21</v>
      </c>
      <c r="N385" s="17">
        <v>100.0</v>
      </c>
      <c r="O385" s="31"/>
      <c r="P385" s="4" t="s">
        <v>21</v>
      </c>
      <c r="Q385" s="17">
        <v>8.97</v>
      </c>
      <c r="R385" s="31"/>
    </row>
    <row r="386" hidden="1" outlineLevel="1">
      <c r="A386" s="4" t="s">
        <v>22</v>
      </c>
      <c r="B386" s="17">
        <v>3.7</v>
      </c>
      <c r="C386" s="31"/>
      <c r="D386" s="4" t="s">
        <v>22</v>
      </c>
      <c r="E386" s="17">
        <v>4.45</v>
      </c>
      <c r="F386" s="31"/>
      <c r="G386" s="4" t="s">
        <v>22</v>
      </c>
      <c r="H386" s="17">
        <v>3.0</v>
      </c>
      <c r="I386" s="31"/>
      <c r="J386" s="6" t="s">
        <v>22</v>
      </c>
      <c r="K386" s="17">
        <v>100.0</v>
      </c>
      <c r="L386" s="31"/>
      <c r="M386" s="6" t="s">
        <v>22</v>
      </c>
      <c r="N386" s="17">
        <v>100.0</v>
      </c>
      <c r="O386" s="31"/>
      <c r="P386" s="4" t="s">
        <v>22</v>
      </c>
      <c r="Q386" s="17">
        <v>7.9</v>
      </c>
      <c r="R386" s="31"/>
    </row>
    <row r="387" hidden="1" outlineLevel="1">
      <c r="A387" s="4" t="s">
        <v>23</v>
      </c>
      <c r="B387" s="17">
        <v>6.3</v>
      </c>
      <c r="C387" s="31">
        <f>(SUM(B385:B387)/3)</f>
        <v>3.783333333</v>
      </c>
      <c r="D387" s="4" t="s">
        <v>23</v>
      </c>
      <c r="E387" s="17">
        <v>4.42</v>
      </c>
      <c r="F387" s="31">
        <f>(SUM(E385:E387)/3)</f>
        <v>3.306666667</v>
      </c>
      <c r="G387" s="4" t="s">
        <v>23</v>
      </c>
      <c r="H387" s="17">
        <v>2.35</v>
      </c>
      <c r="I387" s="31">
        <f>(SUM(H385:H387)/3)</f>
        <v>3.01</v>
      </c>
      <c r="J387" s="6" t="s">
        <v>23</v>
      </c>
      <c r="K387" s="17">
        <v>100.0</v>
      </c>
      <c r="L387" s="31">
        <f>(SUM(K385:K387)/3)</f>
        <v>100</v>
      </c>
      <c r="M387" s="6" t="s">
        <v>23</v>
      </c>
      <c r="N387" s="17">
        <v>100.0</v>
      </c>
      <c r="O387" s="31">
        <f>(SUM(N385:N387)/3)</f>
        <v>100</v>
      </c>
      <c r="P387" s="4" t="s">
        <v>23</v>
      </c>
      <c r="Q387" s="17">
        <v>2.05</v>
      </c>
      <c r="R387" s="31">
        <f>(SUM(Q385:Q387)/3)</f>
        <v>6.306666667</v>
      </c>
    </row>
    <row r="388" hidden="1" outlineLevel="1">
      <c r="A388" s="5" t="s">
        <v>24</v>
      </c>
      <c r="B388" s="17">
        <v>3.45</v>
      </c>
      <c r="C388" s="31"/>
      <c r="D388" s="5" t="s">
        <v>24</v>
      </c>
      <c r="E388" s="17">
        <v>1.83</v>
      </c>
      <c r="F388" s="31"/>
      <c r="G388" s="5" t="s">
        <v>24</v>
      </c>
      <c r="H388" s="17">
        <v>2.05</v>
      </c>
      <c r="I388" s="31"/>
      <c r="J388" s="6" t="s">
        <v>24</v>
      </c>
      <c r="K388" s="17">
        <v>100.0</v>
      </c>
      <c r="L388" s="31"/>
      <c r="M388" s="6" t="s">
        <v>24</v>
      </c>
      <c r="N388" s="17">
        <v>100.0</v>
      </c>
      <c r="O388" s="31"/>
      <c r="P388" s="5" t="s">
        <v>24</v>
      </c>
      <c r="Q388" s="17">
        <v>7.06</v>
      </c>
      <c r="R388" s="31"/>
    </row>
    <row r="389" hidden="1" outlineLevel="1">
      <c r="A389" s="5" t="s">
        <v>25</v>
      </c>
      <c r="B389" s="17">
        <v>3.0</v>
      </c>
      <c r="C389" s="31">
        <f>(SUM(B388:B389)/2)</f>
        <v>3.225</v>
      </c>
      <c r="D389" s="5" t="s">
        <v>25</v>
      </c>
      <c r="E389" s="17">
        <v>3.98</v>
      </c>
      <c r="F389" s="31">
        <f>(SUM(E388:E389)/2)</f>
        <v>2.905</v>
      </c>
      <c r="G389" s="5" t="s">
        <v>25</v>
      </c>
      <c r="H389" s="17">
        <v>1.67</v>
      </c>
      <c r="I389" s="31">
        <f>(SUM(H388:H389)/2)</f>
        <v>1.86</v>
      </c>
      <c r="J389" s="6" t="s">
        <v>25</v>
      </c>
      <c r="K389" s="17">
        <v>100.0</v>
      </c>
      <c r="L389" s="31">
        <f>(SUM(K388:K389)/2)</f>
        <v>100</v>
      </c>
      <c r="M389" s="6" t="s">
        <v>25</v>
      </c>
      <c r="N389" s="17">
        <v>100.0</v>
      </c>
      <c r="O389" s="31">
        <f>(SUM(N388:N389)/2)</f>
        <v>100</v>
      </c>
      <c r="P389" s="5" t="s">
        <v>25</v>
      </c>
      <c r="Q389" s="17">
        <v>2.32</v>
      </c>
      <c r="R389" s="31">
        <f>(SUM(Q388:Q389)/2)</f>
        <v>4.69</v>
      </c>
    </row>
    <row r="390">
      <c r="A390" s="29"/>
      <c r="B390" s="29"/>
      <c r="C390" s="29"/>
      <c r="D390" s="29"/>
      <c r="E390" s="29"/>
      <c r="F390" s="2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>
      <c r="A391" s="29"/>
      <c r="B391" s="29"/>
      <c r="C391" s="29"/>
      <c r="D391" s="29"/>
      <c r="E391" s="29"/>
      <c r="F391" s="2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collapsed="1">
      <c r="A392" s="1" t="s">
        <v>42</v>
      </c>
      <c r="C392" s="2" t="str">
        <f t="array" ref="C392">INDEX(A393:P393, 1, MATCH(MIN(C403,F403,I403,L403,O403,R403), C403:R403, 0))</f>
        <v>ECMWF</v>
      </c>
      <c r="D392" s="3" t="str">
        <f t="array" ref="D392">INDEX(A393:P393, 1, (MATCH(MIN(C407,F407,I407,L407,O407,R407), C407:R407, 0)))</f>
        <v>SPIRE</v>
      </c>
      <c r="E392" s="4" t="str">
        <f t="array" ref="E392">INDEX(A393:P393, 1, MATCH(MIN(F410,I410,L410,O410,R410,C410),C410:R410,0))</f>
        <v>SPIRE</v>
      </c>
      <c r="F392" s="5" t="str">
        <f t="array" ref="F392">INDEX(A393:P393, 1, MATCH(MIN(F412,I412,L412,O412,R412,C412),C412:R412,0))</f>
        <v>SPIRE</v>
      </c>
      <c r="G392" s="6"/>
      <c r="H392" s="28"/>
      <c r="J392" s="6"/>
      <c r="K392" s="6"/>
      <c r="L392" s="6"/>
      <c r="M392" s="6"/>
      <c r="N392" s="6"/>
      <c r="O392" s="6"/>
      <c r="P392" s="6"/>
      <c r="Q392" s="6"/>
    </row>
    <row r="393" hidden="1" outlineLevel="1">
      <c r="A393" s="7" t="s">
        <v>1</v>
      </c>
      <c r="B393" s="8" t="s">
        <v>2</v>
      </c>
      <c r="C393" s="9"/>
      <c r="D393" s="10" t="s">
        <v>3</v>
      </c>
      <c r="E393" s="11" t="s">
        <v>2</v>
      </c>
      <c r="F393" s="9"/>
      <c r="G393" s="12" t="s">
        <v>4</v>
      </c>
      <c r="H393" s="8" t="s">
        <v>2</v>
      </c>
      <c r="I393" s="9"/>
      <c r="J393" s="12" t="s">
        <v>5</v>
      </c>
      <c r="K393" s="8" t="s">
        <v>2</v>
      </c>
      <c r="L393" s="9"/>
      <c r="M393" s="12" t="s">
        <v>6</v>
      </c>
      <c r="N393" s="8" t="s">
        <v>2</v>
      </c>
      <c r="O393" s="9"/>
      <c r="P393" s="12" t="s">
        <v>7</v>
      </c>
      <c r="Q393" s="8" t="s">
        <v>2</v>
      </c>
    </row>
    <row r="394" hidden="1" outlineLevel="1">
      <c r="A394" s="13" t="s">
        <v>8</v>
      </c>
      <c r="C394" s="14"/>
      <c r="D394" s="6" t="s">
        <v>8</v>
      </c>
      <c r="F394" s="14"/>
      <c r="G394" s="13" t="s">
        <v>8</v>
      </c>
      <c r="I394" s="15"/>
      <c r="J394" s="13" t="s">
        <v>8</v>
      </c>
      <c r="L394" s="15"/>
      <c r="M394" s="13" t="s">
        <v>8</v>
      </c>
      <c r="O394" s="15"/>
      <c r="P394" s="13" t="s">
        <v>8</v>
      </c>
    </row>
    <row r="395" hidden="1" outlineLevel="1">
      <c r="A395" s="2" t="s">
        <v>9</v>
      </c>
      <c r="B395" s="17">
        <v>2.78</v>
      </c>
      <c r="C395" s="18"/>
      <c r="D395" s="2" t="s">
        <v>9</v>
      </c>
      <c r="E395" s="17">
        <v>1.85</v>
      </c>
      <c r="F395" s="18"/>
      <c r="G395" s="2" t="s">
        <v>9</v>
      </c>
      <c r="H395" s="17">
        <v>1.13</v>
      </c>
      <c r="I395" s="18"/>
      <c r="J395" s="6" t="s">
        <v>9</v>
      </c>
      <c r="K395" s="17">
        <v>5.25</v>
      </c>
      <c r="L395" s="18"/>
      <c r="M395" s="6" t="s">
        <v>9</v>
      </c>
      <c r="N395" s="17">
        <v>1.1</v>
      </c>
      <c r="O395" s="18"/>
      <c r="P395" s="2" t="s">
        <v>9</v>
      </c>
      <c r="Q395" s="32">
        <v>100.0</v>
      </c>
      <c r="R395" s="18"/>
    </row>
    <row r="396" hidden="1" outlineLevel="1">
      <c r="A396" s="2" t="s">
        <v>10</v>
      </c>
      <c r="B396" s="17">
        <v>3.32</v>
      </c>
      <c r="C396" s="18"/>
      <c r="D396" s="2" t="s">
        <v>10</v>
      </c>
      <c r="E396" s="17">
        <v>2.3</v>
      </c>
      <c r="F396" s="18"/>
      <c r="G396" s="2" t="s">
        <v>10</v>
      </c>
      <c r="H396" s="17">
        <v>1.02</v>
      </c>
      <c r="I396" s="18"/>
      <c r="J396" s="6" t="s">
        <v>10</v>
      </c>
      <c r="K396" s="17">
        <v>3.43</v>
      </c>
      <c r="L396" s="18"/>
      <c r="M396" s="6" t="s">
        <v>10</v>
      </c>
      <c r="N396" s="17">
        <v>1.3</v>
      </c>
      <c r="O396" s="18"/>
      <c r="P396" s="2" t="s">
        <v>10</v>
      </c>
      <c r="Q396" s="32">
        <v>100.0</v>
      </c>
      <c r="R396" s="18"/>
    </row>
    <row r="397" hidden="1" outlineLevel="1">
      <c r="A397" s="2" t="s">
        <v>11</v>
      </c>
      <c r="B397" s="17">
        <v>2.5</v>
      </c>
      <c r="C397" s="18"/>
      <c r="D397" s="2" t="s">
        <v>11</v>
      </c>
      <c r="E397" s="17">
        <v>1.63</v>
      </c>
      <c r="F397" s="18"/>
      <c r="G397" s="2" t="s">
        <v>11</v>
      </c>
      <c r="H397" s="17">
        <v>1.27</v>
      </c>
      <c r="I397" s="18"/>
      <c r="J397" s="6" t="s">
        <v>11</v>
      </c>
      <c r="K397" s="17">
        <v>1.8</v>
      </c>
      <c r="L397" s="18"/>
      <c r="M397" s="6" t="s">
        <v>11</v>
      </c>
      <c r="N397" s="17">
        <v>1.38</v>
      </c>
      <c r="O397" s="18"/>
      <c r="P397" s="2" t="s">
        <v>11</v>
      </c>
      <c r="Q397" s="32">
        <v>100.0</v>
      </c>
      <c r="R397" s="18"/>
    </row>
    <row r="398" hidden="1" outlineLevel="1">
      <c r="A398" s="2" t="s">
        <v>12</v>
      </c>
      <c r="B398" s="17">
        <v>2.22</v>
      </c>
      <c r="C398" s="18"/>
      <c r="D398" s="2" t="s">
        <v>12</v>
      </c>
      <c r="E398" s="17">
        <v>3.4</v>
      </c>
      <c r="F398" s="18"/>
      <c r="G398" s="2" t="s">
        <v>12</v>
      </c>
      <c r="H398" s="17">
        <v>4.48</v>
      </c>
      <c r="I398" s="18"/>
      <c r="J398" s="6" t="s">
        <v>12</v>
      </c>
      <c r="K398" s="17">
        <v>2.13</v>
      </c>
      <c r="L398" s="18"/>
      <c r="M398" s="6" t="s">
        <v>12</v>
      </c>
      <c r="N398" s="17">
        <v>1.22</v>
      </c>
      <c r="O398" s="18"/>
      <c r="P398" s="2" t="s">
        <v>12</v>
      </c>
      <c r="Q398" s="32">
        <v>100.0</v>
      </c>
      <c r="R398" s="18"/>
    </row>
    <row r="399" hidden="1" outlineLevel="1">
      <c r="A399" s="2" t="s">
        <v>13</v>
      </c>
      <c r="B399" s="17">
        <v>3.32</v>
      </c>
      <c r="C399" s="18"/>
      <c r="D399" s="2" t="s">
        <v>13</v>
      </c>
      <c r="E399" s="17">
        <v>2.3</v>
      </c>
      <c r="F399" s="18"/>
      <c r="G399" s="2" t="s">
        <v>13</v>
      </c>
      <c r="H399" s="17">
        <v>1.02</v>
      </c>
      <c r="I399" s="18"/>
      <c r="J399" s="6" t="s">
        <v>13</v>
      </c>
      <c r="K399" s="17">
        <v>3.43</v>
      </c>
      <c r="L399" s="18"/>
      <c r="M399" s="6" t="s">
        <v>13</v>
      </c>
      <c r="N399" s="17">
        <v>1.3</v>
      </c>
      <c r="O399" s="18"/>
      <c r="P399" s="2" t="s">
        <v>13</v>
      </c>
      <c r="Q399" s="32">
        <v>100.0</v>
      </c>
      <c r="R399" s="18"/>
    </row>
    <row r="400" hidden="1" outlineLevel="1">
      <c r="A400" s="2" t="s">
        <v>14</v>
      </c>
      <c r="B400" s="17">
        <v>4.1</v>
      </c>
      <c r="C400" s="18"/>
      <c r="D400" s="2" t="s">
        <v>14</v>
      </c>
      <c r="E400" s="17">
        <v>4.82</v>
      </c>
      <c r="F400" s="18"/>
      <c r="G400" s="2" t="s">
        <v>14</v>
      </c>
      <c r="H400" s="17">
        <v>3.57</v>
      </c>
      <c r="I400" s="18"/>
      <c r="J400" s="6" t="s">
        <v>14</v>
      </c>
      <c r="K400" s="17">
        <v>2.43</v>
      </c>
      <c r="L400" s="18"/>
      <c r="M400" s="6" t="s">
        <v>14</v>
      </c>
      <c r="N400" s="17">
        <v>2.7</v>
      </c>
      <c r="O400" s="18"/>
      <c r="P400" s="2" t="s">
        <v>14</v>
      </c>
      <c r="Q400" s="32">
        <v>100.0</v>
      </c>
      <c r="R400" s="18"/>
    </row>
    <row r="401" hidden="1" outlineLevel="1">
      <c r="A401" s="2" t="s">
        <v>15</v>
      </c>
      <c r="B401" s="17">
        <v>3.25</v>
      </c>
      <c r="C401" s="18"/>
      <c r="D401" s="2" t="s">
        <v>15</v>
      </c>
      <c r="E401" s="17">
        <v>1.65</v>
      </c>
      <c r="F401" s="18"/>
      <c r="G401" s="2" t="s">
        <v>15</v>
      </c>
      <c r="H401" s="17">
        <v>1.62</v>
      </c>
      <c r="I401" s="18"/>
      <c r="J401" s="6" t="s">
        <v>15</v>
      </c>
      <c r="K401" s="17">
        <v>2.33</v>
      </c>
      <c r="L401" s="18"/>
      <c r="M401" s="6" t="s">
        <v>15</v>
      </c>
      <c r="N401" s="17">
        <v>2.06</v>
      </c>
      <c r="O401" s="18"/>
      <c r="P401" s="2" t="s">
        <v>15</v>
      </c>
      <c r="Q401" s="32">
        <v>100.0</v>
      </c>
      <c r="R401" s="18"/>
    </row>
    <row r="402" hidden="1" outlineLevel="1">
      <c r="A402" s="2" t="s">
        <v>16</v>
      </c>
      <c r="B402" s="17">
        <v>3.78</v>
      </c>
      <c r="C402" s="18"/>
      <c r="D402" s="2" t="s">
        <v>16</v>
      </c>
      <c r="E402" s="17">
        <v>4.63</v>
      </c>
      <c r="F402" s="18"/>
      <c r="G402" s="2" t="s">
        <v>16</v>
      </c>
      <c r="H402" s="17">
        <v>1.23</v>
      </c>
      <c r="I402" s="18"/>
      <c r="J402" s="6" t="s">
        <v>16</v>
      </c>
      <c r="K402" s="17">
        <v>4.18</v>
      </c>
      <c r="L402" s="18"/>
      <c r="M402" s="6" t="s">
        <v>16</v>
      </c>
      <c r="N402" s="17">
        <v>4.98</v>
      </c>
      <c r="O402" s="18"/>
      <c r="P402" s="2" t="s">
        <v>16</v>
      </c>
      <c r="Q402" s="32">
        <v>100.0</v>
      </c>
      <c r="R402" s="18"/>
    </row>
    <row r="403" hidden="1" outlineLevel="1">
      <c r="A403" s="2" t="s">
        <v>17</v>
      </c>
      <c r="B403" s="17">
        <v>1.77</v>
      </c>
      <c r="C403" s="31">
        <f>(SUM(B395:B403)/9)</f>
        <v>3.004444444</v>
      </c>
      <c r="D403" s="33" t="s">
        <v>17</v>
      </c>
      <c r="E403" s="32">
        <v>2.2</v>
      </c>
      <c r="F403" s="31">
        <f>(SUM(E395:E403)/9)</f>
        <v>2.753333333</v>
      </c>
      <c r="G403" s="33" t="s">
        <v>17</v>
      </c>
      <c r="H403" s="32">
        <v>1.58</v>
      </c>
      <c r="I403" s="31">
        <f>(SUM(H395:H403)/9)</f>
        <v>1.88</v>
      </c>
      <c r="J403" s="34" t="s">
        <v>17</v>
      </c>
      <c r="K403" s="32">
        <v>3.8</v>
      </c>
      <c r="L403" s="31">
        <f>(SUM(K395:K403)/9)</f>
        <v>3.197777778</v>
      </c>
      <c r="M403" s="34" t="s">
        <v>17</v>
      </c>
      <c r="N403" s="32">
        <v>3.98</v>
      </c>
      <c r="O403" s="31">
        <f>(SUM(N395:N403)/9)</f>
        <v>2.224444444</v>
      </c>
      <c r="P403" s="33" t="s">
        <v>17</v>
      </c>
      <c r="Q403" s="32">
        <v>100.0</v>
      </c>
      <c r="R403" s="31">
        <f>(SUM(Q395:Q403)/9)</f>
        <v>100</v>
      </c>
    </row>
    <row r="404" hidden="1" outlineLevel="1">
      <c r="A404" s="3" t="s">
        <v>18</v>
      </c>
      <c r="B404" s="17">
        <v>2.78</v>
      </c>
      <c r="C404" s="31"/>
      <c r="D404" s="35" t="s">
        <v>18</v>
      </c>
      <c r="E404" s="32">
        <v>1.85</v>
      </c>
      <c r="F404" s="31"/>
      <c r="G404" s="35" t="s">
        <v>18</v>
      </c>
      <c r="H404" s="32">
        <v>1.13</v>
      </c>
      <c r="I404" s="31"/>
      <c r="J404" s="34" t="s">
        <v>18</v>
      </c>
      <c r="K404" s="32">
        <v>5.25</v>
      </c>
      <c r="L404" s="31"/>
      <c r="M404" s="34" t="s">
        <v>18</v>
      </c>
      <c r="N404" s="32">
        <v>1.1</v>
      </c>
      <c r="O404" s="31"/>
      <c r="P404" s="35" t="s">
        <v>18</v>
      </c>
      <c r="Q404" s="32">
        <v>100.0</v>
      </c>
      <c r="R404" s="31"/>
    </row>
    <row r="405" hidden="1" outlineLevel="1">
      <c r="A405" s="3" t="s">
        <v>19</v>
      </c>
      <c r="B405" s="17">
        <v>7.07</v>
      </c>
      <c r="C405" s="31"/>
      <c r="D405" s="35" t="s">
        <v>19</v>
      </c>
      <c r="E405" s="32">
        <v>2.2</v>
      </c>
      <c r="F405" s="31"/>
      <c r="G405" s="35" t="s">
        <v>19</v>
      </c>
      <c r="H405" s="32">
        <v>3.25</v>
      </c>
      <c r="I405" s="31"/>
      <c r="J405" s="34" t="s">
        <v>19</v>
      </c>
      <c r="K405" s="32">
        <v>6.58</v>
      </c>
      <c r="L405" s="31"/>
      <c r="M405" s="34" t="s">
        <v>19</v>
      </c>
      <c r="N405" s="32">
        <v>1.42</v>
      </c>
      <c r="O405" s="31"/>
      <c r="P405" s="35" t="s">
        <v>19</v>
      </c>
      <c r="Q405" s="32">
        <v>100.0</v>
      </c>
      <c r="R405" s="31"/>
    </row>
    <row r="406" hidden="1" outlineLevel="1">
      <c r="A406" s="3" t="s">
        <v>20</v>
      </c>
      <c r="B406" s="17">
        <v>3.32</v>
      </c>
      <c r="C406" s="31"/>
      <c r="D406" s="35" t="s">
        <v>20</v>
      </c>
      <c r="E406" s="32">
        <v>2.3</v>
      </c>
      <c r="F406" s="31"/>
      <c r="G406" s="35" t="s">
        <v>20</v>
      </c>
      <c r="H406" s="32">
        <v>1.02</v>
      </c>
      <c r="I406" s="31"/>
      <c r="J406" s="34" t="s">
        <v>20</v>
      </c>
      <c r="K406" s="32">
        <v>3.43</v>
      </c>
      <c r="L406" s="31"/>
      <c r="M406" s="34" t="s">
        <v>20</v>
      </c>
      <c r="N406" s="32">
        <v>1.3</v>
      </c>
      <c r="O406" s="31"/>
      <c r="P406" s="35" t="s">
        <v>20</v>
      </c>
      <c r="Q406" s="32">
        <v>100.0</v>
      </c>
      <c r="R406" s="31"/>
    </row>
    <row r="407" hidden="1" outlineLevel="1">
      <c r="A407" s="21">
        <v>44066.0</v>
      </c>
      <c r="B407" s="17">
        <v>3.32</v>
      </c>
      <c r="C407" s="31">
        <f>(SUM(B404:B407)/4)</f>
        <v>4.1225</v>
      </c>
      <c r="D407" s="36">
        <v>44066.0</v>
      </c>
      <c r="E407" s="32">
        <v>2.3</v>
      </c>
      <c r="F407" s="31">
        <f>(SUM(E404:E407)/4)</f>
        <v>2.1625</v>
      </c>
      <c r="G407" s="36">
        <v>44066.0</v>
      </c>
      <c r="H407" s="32">
        <v>1.02</v>
      </c>
      <c r="I407" s="31">
        <f>(SUM(H404:H407)/4)</f>
        <v>1.605</v>
      </c>
      <c r="J407" s="37">
        <v>44066.0</v>
      </c>
      <c r="K407" s="32">
        <v>3.43</v>
      </c>
      <c r="L407" s="31">
        <f>(SUM(K404:K407)/4)</f>
        <v>4.6725</v>
      </c>
      <c r="M407" s="37">
        <v>44066.0</v>
      </c>
      <c r="N407" s="32">
        <v>1.3</v>
      </c>
      <c r="O407" s="31">
        <f>(SUM(N404:N407)/4)</f>
        <v>1.28</v>
      </c>
      <c r="P407" s="36">
        <v>44066.0</v>
      </c>
      <c r="Q407" s="32">
        <v>100.0</v>
      </c>
      <c r="R407" s="31">
        <f>(SUM(Q404:Q407)/4)</f>
        <v>100</v>
      </c>
    </row>
    <row r="408" hidden="1" outlineLevel="1">
      <c r="A408" s="4" t="s">
        <v>21</v>
      </c>
      <c r="B408" s="17">
        <v>2.78</v>
      </c>
      <c r="C408" s="31"/>
      <c r="D408" s="38" t="s">
        <v>21</v>
      </c>
      <c r="E408" s="32">
        <v>1.85</v>
      </c>
      <c r="F408" s="31"/>
      <c r="G408" s="38" t="s">
        <v>21</v>
      </c>
      <c r="H408" s="32">
        <v>1.13</v>
      </c>
      <c r="I408" s="31"/>
      <c r="J408" s="34" t="s">
        <v>21</v>
      </c>
      <c r="K408" s="32">
        <v>5.25</v>
      </c>
      <c r="L408" s="31"/>
      <c r="M408" s="34" t="s">
        <v>21</v>
      </c>
      <c r="N408" s="32">
        <v>1.1</v>
      </c>
      <c r="O408" s="31"/>
      <c r="P408" s="38" t="s">
        <v>21</v>
      </c>
      <c r="Q408" s="32">
        <v>100.0</v>
      </c>
      <c r="R408" s="31"/>
    </row>
    <row r="409" hidden="1" outlineLevel="1">
      <c r="A409" s="4" t="s">
        <v>22</v>
      </c>
      <c r="B409" s="17">
        <v>7.07</v>
      </c>
      <c r="C409" s="31"/>
      <c r="D409" s="38" t="s">
        <v>22</v>
      </c>
      <c r="E409" s="32">
        <v>2.2</v>
      </c>
      <c r="F409" s="31"/>
      <c r="G409" s="38" t="s">
        <v>22</v>
      </c>
      <c r="H409" s="32">
        <v>3.25</v>
      </c>
      <c r="I409" s="31"/>
      <c r="J409" s="34" t="s">
        <v>22</v>
      </c>
      <c r="K409" s="32">
        <v>6.58</v>
      </c>
      <c r="L409" s="31"/>
      <c r="M409" s="34" t="s">
        <v>22</v>
      </c>
      <c r="N409" s="32">
        <v>1.42</v>
      </c>
      <c r="O409" s="31"/>
      <c r="P409" s="38" t="s">
        <v>22</v>
      </c>
      <c r="Q409" s="32">
        <v>100.0</v>
      </c>
      <c r="R409" s="31"/>
    </row>
    <row r="410" hidden="1" outlineLevel="1">
      <c r="A410" s="4" t="s">
        <v>23</v>
      </c>
      <c r="B410" s="17">
        <v>3.83</v>
      </c>
      <c r="C410" s="31">
        <f>(SUM(B408:B410)/3)</f>
        <v>4.56</v>
      </c>
      <c r="D410" s="38" t="s">
        <v>23</v>
      </c>
      <c r="E410" s="32">
        <v>5.7</v>
      </c>
      <c r="F410" s="31">
        <f>(SUM(E408:E410)/3)</f>
        <v>3.25</v>
      </c>
      <c r="G410" s="38" t="s">
        <v>23</v>
      </c>
      <c r="H410" s="32">
        <v>1.47</v>
      </c>
      <c r="I410" s="31">
        <f>(SUM(H408:H410)/3)</f>
        <v>1.95</v>
      </c>
      <c r="J410" s="34" t="s">
        <v>23</v>
      </c>
      <c r="K410" s="32">
        <v>1.3</v>
      </c>
      <c r="L410" s="31">
        <f>(SUM(K408:K410)/3)</f>
        <v>4.376666667</v>
      </c>
      <c r="M410" s="34" t="s">
        <v>23</v>
      </c>
      <c r="N410" s="32">
        <v>1.9</v>
      </c>
      <c r="O410" s="31">
        <f>(SUM(N408:N410)/3)</f>
        <v>1.473333333</v>
      </c>
      <c r="P410" s="38" t="s">
        <v>23</v>
      </c>
      <c r="Q410" s="32">
        <v>100.0</v>
      </c>
      <c r="R410" s="31">
        <f>(SUM(Q408:Q410)/3)</f>
        <v>100</v>
      </c>
    </row>
    <row r="411" hidden="1" outlineLevel="1">
      <c r="A411" s="5" t="s">
        <v>24</v>
      </c>
      <c r="B411" s="17">
        <v>3.43</v>
      </c>
      <c r="C411" s="31"/>
      <c r="D411" s="39" t="s">
        <v>24</v>
      </c>
      <c r="E411" s="32">
        <v>3.38</v>
      </c>
      <c r="F411" s="31"/>
      <c r="G411" s="39" t="s">
        <v>24</v>
      </c>
      <c r="H411" s="32">
        <v>1.08</v>
      </c>
      <c r="I411" s="31"/>
      <c r="J411" s="34" t="s">
        <v>24</v>
      </c>
      <c r="K411" s="32">
        <v>4.55</v>
      </c>
      <c r="L411" s="31"/>
      <c r="M411" s="34" t="s">
        <v>24</v>
      </c>
      <c r="N411" s="32">
        <v>0.56</v>
      </c>
      <c r="O411" s="31"/>
      <c r="P411" s="39" t="s">
        <v>24</v>
      </c>
      <c r="Q411" s="32">
        <v>100.0</v>
      </c>
      <c r="R411" s="31"/>
    </row>
    <row r="412" hidden="1" outlineLevel="1">
      <c r="A412" s="5" t="s">
        <v>25</v>
      </c>
      <c r="B412" s="17">
        <v>3.32</v>
      </c>
      <c r="C412" s="31">
        <f>(SUM(B411:B412)/2)</f>
        <v>3.375</v>
      </c>
      <c r="D412" s="39" t="s">
        <v>25</v>
      </c>
      <c r="E412" s="32">
        <v>2.3</v>
      </c>
      <c r="F412" s="31">
        <f>(SUM(E411:E412)/2)</f>
        <v>2.84</v>
      </c>
      <c r="G412" s="39" t="s">
        <v>25</v>
      </c>
      <c r="H412" s="32">
        <v>1.02</v>
      </c>
      <c r="I412" s="31">
        <f>(SUM(H411:H412)/2)</f>
        <v>1.05</v>
      </c>
      <c r="J412" s="34" t="s">
        <v>25</v>
      </c>
      <c r="K412" s="32">
        <v>3.43</v>
      </c>
      <c r="L412" s="31">
        <f>(SUM(K411:K412)/2)</f>
        <v>3.99</v>
      </c>
      <c r="M412" s="34" t="s">
        <v>25</v>
      </c>
      <c r="N412" s="32">
        <v>1.3</v>
      </c>
      <c r="O412" s="31">
        <f>(SUM(N411:N412)/2)</f>
        <v>0.93</v>
      </c>
      <c r="P412" s="39" t="s">
        <v>25</v>
      </c>
      <c r="Q412" s="32">
        <v>100.0</v>
      </c>
      <c r="R412" s="31">
        <f>(SUM(Q411:Q412)/2)</f>
        <v>100</v>
      </c>
    </row>
    <row r="413">
      <c r="A413" s="29"/>
      <c r="B413" s="29"/>
      <c r="C413" s="29"/>
      <c r="D413" s="29"/>
      <c r="E413" s="29"/>
      <c r="F413" s="2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>
      <c r="A414" s="40"/>
      <c r="B414" s="29"/>
      <c r="C414" s="29"/>
      <c r="D414" s="29"/>
      <c r="E414" s="29"/>
      <c r="F414" s="2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collapsed="1">
      <c r="A415" s="1" t="s">
        <v>43</v>
      </c>
      <c r="C415" s="2" t="str">
        <f t="array" ref="C415">INDEX(A416:P416, 1, MATCH(MIN(C426,F426,I426,L426,O426,R426), C426:R426, 0))</f>
        <v>ECMWF</v>
      </c>
      <c r="D415" s="3" t="str">
        <f t="array" ref="D415">INDEX(A416:P416, 1, (MATCH(MIN(C430,F430,I430,L430,O430,R430), C430:R430, 0)))</f>
        <v>ECMWF</v>
      </c>
      <c r="E415" s="4" t="str">
        <f t="array" ref="E415">INDEX(A416:P416, 1, MATCH(MIN(F433,I433,L433,O433,R433,C433),C433:R433,0)-2)</f>
        <v>SPIRE</v>
      </c>
      <c r="F415" s="5" t="str">
        <f t="array" ref="F415">INDEX(A416:P416, 1, MATCH(MIN(F435,I435,L435,O435,R435,C435),C435:R435,0)-2)</f>
        <v>SPIRE</v>
      </c>
      <c r="G415" s="6"/>
      <c r="H415" s="28"/>
      <c r="J415" s="6"/>
      <c r="K415" s="6"/>
      <c r="L415" s="6"/>
      <c r="M415" s="6"/>
      <c r="N415" s="6"/>
      <c r="O415" s="6"/>
      <c r="P415" s="6"/>
      <c r="Q415" s="6"/>
    </row>
    <row r="416" hidden="1" outlineLevel="1">
      <c r="A416" s="7" t="s">
        <v>1</v>
      </c>
      <c r="B416" s="8" t="s">
        <v>2</v>
      </c>
      <c r="C416" s="9"/>
      <c r="D416" s="12" t="s">
        <v>3</v>
      </c>
      <c r="E416" s="8" t="s">
        <v>2</v>
      </c>
      <c r="F416" s="9"/>
      <c r="G416" s="12" t="s">
        <v>4</v>
      </c>
      <c r="H416" s="8" t="s">
        <v>2</v>
      </c>
      <c r="I416" s="9"/>
      <c r="J416" s="12" t="s">
        <v>5</v>
      </c>
      <c r="K416" s="8" t="s">
        <v>2</v>
      </c>
      <c r="L416" s="9"/>
      <c r="M416" s="12" t="s">
        <v>6</v>
      </c>
      <c r="N416" s="8" t="s">
        <v>2</v>
      </c>
      <c r="O416" s="9"/>
      <c r="P416" s="12" t="s">
        <v>7</v>
      </c>
      <c r="Q416" s="8" t="s">
        <v>2</v>
      </c>
    </row>
    <row r="417" hidden="1" outlineLevel="1">
      <c r="A417" s="13" t="s">
        <v>8</v>
      </c>
      <c r="C417" s="14"/>
      <c r="D417" s="6" t="s">
        <v>8</v>
      </c>
      <c r="F417" s="14"/>
      <c r="G417" s="13" t="s">
        <v>8</v>
      </c>
      <c r="I417" s="15"/>
      <c r="J417" s="13" t="s">
        <v>8</v>
      </c>
      <c r="L417" s="15"/>
      <c r="M417" s="13" t="s">
        <v>8</v>
      </c>
      <c r="O417" s="15"/>
      <c r="P417" s="13" t="s">
        <v>8</v>
      </c>
    </row>
    <row r="418" hidden="1" outlineLevel="1">
      <c r="A418" s="2" t="s">
        <v>9</v>
      </c>
      <c r="B418" s="17">
        <v>18.6</v>
      </c>
      <c r="C418" s="18"/>
      <c r="D418" s="2" t="s">
        <v>9</v>
      </c>
      <c r="E418" s="17">
        <v>4.42</v>
      </c>
      <c r="F418" s="18"/>
      <c r="G418" s="2" t="s">
        <v>9</v>
      </c>
      <c r="H418" s="17">
        <v>0.3</v>
      </c>
      <c r="I418" s="18"/>
      <c r="J418" s="6" t="s">
        <v>9</v>
      </c>
      <c r="K418" s="17">
        <v>1.56</v>
      </c>
      <c r="L418" s="18"/>
      <c r="M418" s="6" t="s">
        <v>9</v>
      </c>
      <c r="N418" s="17">
        <v>1.43</v>
      </c>
      <c r="O418" s="18"/>
      <c r="P418" s="2" t="s">
        <v>9</v>
      </c>
      <c r="Q418" s="32">
        <v>8.14</v>
      </c>
      <c r="R418" s="18"/>
    </row>
    <row r="419" hidden="1" outlineLevel="1">
      <c r="A419" s="2" t="s">
        <v>10</v>
      </c>
      <c r="B419" s="17">
        <v>7.12</v>
      </c>
      <c r="C419" s="18"/>
      <c r="D419" s="2" t="s">
        <v>10</v>
      </c>
      <c r="E419" s="17">
        <v>10.02</v>
      </c>
      <c r="F419" s="18"/>
      <c r="G419" s="2" t="s">
        <v>10</v>
      </c>
      <c r="H419" s="17">
        <v>1.7</v>
      </c>
      <c r="I419" s="18"/>
      <c r="J419" s="6" t="s">
        <v>10</v>
      </c>
      <c r="K419" s="17">
        <v>1.7</v>
      </c>
      <c r="L419" s="18"/>
      <c r="M419" s="6" t="s">
        <v>10</v>
      </c>
      <c r="N419" s="17">
        <v>9.2</v>
      </c>
      <c r="O419" s="18"/>
      <c r="P419" s="2" t="s">
        <v>10</v>
      </c>
      <c r="Q419" s="32">
        <v>0.8</v>
      </c>
      <c r="R419" s="18"/>
    </row>
    <row r="420" hidden="1" outlineLevel="1">
      <c r="A420" s="2" t="s">
        <v>11</v>
      </c>
      <c r="B420" s="17">
        <v>4.05</v>
      </c>
      <c r="C420" s="18"/>
      <c r="D420" s="2" t="s">
        <v>11</v>
      </c>
      <c r="E420" s="17">
        <v>3.82</v>
      </c>
      <c r="F420" s="18"/>
      <c r="G420" s="2" t="s">
        <v>11</v>
      </c>
      <c r="H420" s="17">
        <v>15.9</v>
      </c>
      <c r="I420" s="18"/>
      <c r="J420" s="6" t="s">
        <v>11</v>
      </c>
      <c r="K420" s="17">
        <v>6.56</v>
      </c>
      <c r="L420" s="18"/>
      <c r="M420" s="6" t="s">
        <v>11</v>
      </c>
      <c r="N420" s="17">
        <v>3.13</v>
      </c>
      <c r="O420" s="18"/>
      <c r="P420" s="2" t="s">
        <v>11</v>
      </c>
      <c r="Q420" s="32">
        <v>6.62</v>
      </c>
      <c r="R420" s="18"/>
    </row>
    <row r="421" hidden="1" outlineLevel="1">
      <c r="A421" s="2" t="s">
        <v>12</v>
      </c>
      <c r="B421" s="17">
        <v>4.53</v>
      </c>
      <c r="C421" s="18"/>
      <c r="D421" s="2" t="s">
        <v>12</v>
      </c>
      <c r="E421" s="17">
        <v>11.12</v>
      </c>
      <c r="F421" s="18"/>
      <c r="G421" s="2" t="s">
        <v>12</v>
      </c>
      <c r="H421" s="17">
        <v>3.4</v>
      </c>
      <c r="I421" s="18"/>
      <c r="J421" s="6" t="s">
        <v>12</v>
      </c>
      <c r="K421" s="17">
        <v>0.86</v>
      </c>
      <c r="L421" s="18"/>
      <c r="M421" s="6" t="s">
        <v>12</v>
      </c>
      <c r="N421" s="17">
        <v>2.6</v>
      </c>
      <c r="O421" s="18"/>
      <c r="P421" s="2" t="s">
        <v>12</v>
      </c>
      <c r="Q421" s="32">
        <v>0.92</v>
      </c>
      <c r="R421" s="18"/>
    </row>
    <row r="422" hidden="1" outlineLevel="1">
      <c r="A422" s="2" t="s">
        <v>13</v>
      </c>
      <c r="B422" s="17">
        <v>7.12</v>
      </c>
      <c r="C422" s="18"/>
      <c r="D422" s="2" t="s">
        <v>13</v>
      </c>
      <c r="E422" s="17">
        <v>10.02</v>
      </c>
      <c r="F422" s="18"/>
      <c r="G422" s="2" t="s">
        <v>13</v>
      </c>
      <c r="H422" s="17">
        <v>4.6</v>
      </c>
      <c r="I422" s="18"/>
      <c r="J422" s="6" t="s">
        <v>13</v>
      </c>
      <c r="K422" s="17">
        <v>0.94</v>
      </c>
      <c r="L422" s="18"/>
      <c r="M422" s="6" t="s">
        <v>13</v>
      </c>
      <c r="N422" s="17">
        <v>13.85</v>
      </c>
      <c r="O422" s="18"/>
      <c r="P422" s="2" t="s">
        <v>13</v>
      </c>
      <c r="Q422" s="32">
        <v>2.56</v>
      </c>
      <c r="R422" s="18"/>
    </row>
    <row r="423" hidden="1" outlineLevel="1">
      <c r="A423" s="2" t="s">
        <v>14</v>
      </c>
      <c r="B423" s="17">
        <v>4.83</v>
      </c>
      <c r="C423" s="18"/>
      <c r="D423" s="2" t="s">
        <v>14</v>
      </c>
      <c r="E423" s="17">
        <v>5.16</v>
      </c>
      <c r="F423" s="18"/>
      <c r="G423" s="2" t="s">
        <v>14</v>
      </c>
      <c r="H423" s="17">
        <v>7.1</v>
      </c>
      <c r="I423" s="18"/>
      <c r="J423" s="6" t="s">
        <v>14</v>
      </c>
      <c r="K423" s="17">
        <v>14.14</v>
      </c>
      <c r="L423" s="18"/>
      <c r="M423" s="6" t="s">
        <v>14</v>
      </c>
      <c r="N423" s="17">
        <v>2.2</v>
      </c>
      <c r="O423" s="18"/>
      <c r="P423" s="2" t="s">
        <v>14</v>
      </c>
      <c r="Q423" s="32">
        <v>9.8</v>
      </c>
      <c r="R423" s="18"/>
    </row>
    <row r="424" hidden="1" outlineLevel="1">
      <c r="A424" s="2" t="s">
        <v>15</v>
      </c>
      <c r="B424" s="17">
        <v>3.73</v>
      </c>
      <c r="C424" s="18"/>
      <c r="D424" s="2" t="s">
        <v>15</v>
      </c>
      <c r="E424" s="17">
        <v>6.74</v>
      </c>
      <c r="F424" s="18"/>
      <c r="G424" s="2" t="s">
        <v>15</v>
      </c>
      <c r="H424" s="17">
        <v>12.5</v>
      </c>
      <c r="I424" s="18"/>
      <c r="J424" s="6" t="s">
        <v>15</v>
      </c>
      <c r="K424" s="17">
        <v>18.78</v>
      </c>
      <c r="L424" s="18"/>
      <c r="M424" s="6" t="s">
        <v>15</v>
      </c>
      <c r="N424" s="17">
        <v>10.57</v>
      </c>
      <c r="O424" s="18"/>
      <c r="P424" s="2" t="s">
        <v>15</v>
      </c>
      <c r="Q424" s="32">
        <v>10.26</v>
      </c>
      <c r="R424" s="18"/>
    </row>
    <row r="425" hidden="1" outlineLevel="1">
      <c r="A425" s="2" t="s">
        <v>16</v>
      </c>
      <c r="B425" s="17">
        <v>5.3</v>
      </c>
      <c r="C425" s="18"/>
      <c r="D425" s="2" t="s">
        <v>16</v>
      </c>
      <c r="E425" s="17">
        <v>7.52</v>
      </c>
      <c r="F425" s="18"/>
      <c r="G425" s="2" t="s">
        <v>16</v>
      </c>
      <c r="H425" s="17">
        <v>0.3</v>
      </c>
      <c r="I425" s="18"/>
      <c r="J425" s="6" t="s">
        <v>16</v>
      </c>
      <c r="K425" s="17">
        <v>1.56</v>
      </c>
      <c r="L425" s="18"/>
      <c r="M425" s="6" t="s">
        <v>16</v>
      </c>
      <c r="N425" s="17">
        <v>4.98</v>
      </c>
      <c r="O425" s="18"/>
      <c r="P425" s="2" t="s">
        <v>16</v>
      </c>
      <c r="Q425" s="32">
        <v>8.14</v>
      </c>
      <c r="R425" s="18"/>
    </row>
    <row r="426" hidden="1" outlineLevel="1">
      <c r="A426" s="2" t="s">
        <v>17</v>
      </c>
      <c r="B426" s="17">
        <v>3.18</v>
      </c>
      <c r="C426" s="31">
        <f>(SUM(B418:B426)/9)</f>
        <v>6.495555556</v>
      </c>
      <c r="D426" s="33" t="s">
        <v>17</v>
      </c>
      <c r="E426" s="32">
        <v>3.64</v>
      </c>
      <c r="F426" s="31">
        <f>(SUM(E418:E426)/9)</f>
        <v>6.94</v>
      </c>
      <c r="G426" s="33" t="s">
        <v>17</v>
      </c>
      <c r="H426" s="32">
        <v>0.3</v>
      </c>
      <c r="I426" s="31">
        <f>(SUM(H418:H426)/9)</f>
        <v>5.122222222</v>
      </c>
      <c r="J426" s="34" t="s">
        <v>17</v>
      </c>
      <c r="K426" s="32">
        <v>1.56</v>
      </c>
      <c r="L426" s="31">
        <f>(SUM(K418:K426)/9)</f>
        <v>5.295555556</v>
      </c>
      <c r="M426" s="34" t="s">
        <v>17</v>
      </c>
      <c r="N426" s="32">
        <v>3.98</v>
      </c>
      <c r="O426" s="31">
        <f>(SUM(N418:N426)/9)</f>
        <v>5.771111111</v>
      </c>
      <c r="P426" s="33" t="s">
        <v>17</v>
      </c>
      <c r="Q426" s="32">
        <v>11.64</v>
      </c>
      <c r="R426" s="31">
        <f>(SUM(Q418:Q426)/9)</f>
        <v>6.542222222</v>
      </c>
    </row>
    <row r="427" hidden="1" outlineLevel="1">
      <c r="A427" s="3" t="s">
        <v>18</v>
      </c>
      <c r="B427" s="17">
        <v>18.6</v>
      </c>
      <c r="C427" s="31"/>
      <c r="D427" s="35" t="s">
        <v>18</v>
      </c>
      <c r="E427" s="32">
        <v>4.42</v>
      </c>
      <c r="F427" s="31"/>
      <c r="G427" s="35" t="s">
        <v>18</v>
      </c>
      <c r="H427" s="32">
        <v>2.9</v>
      </c>
      <c r="I427" s="31"/>
      <c r="J427" s="34" t="s">
        <v>18</v>
      </c>
      <c r="K427" s="32">
        <v>1.52</v>
      </c>
      <c r="L427" s="31"/>
      <c r="M427" s="34" t="s">
        <v>18</v>
      </c>
      <c r="N427" s="32">
        <v>100.0</v>
      </c>
      <c r="O427" s="31"/>
      <c r="P427" s="35" t="s">
        <v>18</v>
      </c>
      <c r="Q427" s="32">
        <v>8.14</v>
      </c>
      <c r="R427" s="31"/>
    </row>
    <row r="428" hidden="1" outlineLevel="1">
      <c r="A428" s="3" t="s">
        <v>19</v>
      </c>
      <c r="B428" s="17">
        <v>15.43</v>
      </c>
      <c r="C428" s="31"/>
      <c r="D428" s="35" t="s">
        <v>19</v>
      </c>
      <c r="E428" s="32">
        <v>3.78</v>
      </c>
      <c r="F428" s="31"/>
      <c r="G428" s="35" t="s">
        <v>19</v>
      </c>
      <c r="H428" s="32">
        <v>1.7</v>
      </c>
      <c r="I428" s="31"/>
      <c r="J428" s="34" t="s">
        <v>19</v>
      </c>
      <c r="K428" s="32">
        <v>7.46</v>
      </c>
      <c r="L428" s="31"/>
      <c r="M428" s="34" t="s">
        <v>19</v>
      </c>
      <c r="N428" s="32">
        <v>100.0</v>
      </c>
      <c r="O428" s="31"/>
      <c r="P428" s="35" t="s">
        <v>19</v>
      </c>
      <c r="Q428" s="32">
        <v>11.64</v>
      </c>
      <c r="R428" s="31"/>
    </row>
    <row r="429" hidden="1" outlineLevel="1">
      <c r="A429" s="3" t="s">
        <v>20</v>
      </c>
      <c r="B429" s="17">
        <v>7.12</v>
      </c>
      <c r="C429" s="41"/>
      <c r="D429" s="42" t="s">
        <v>20</v>
      </c>
      <c r="E429" s="17">
        <v>10.02</v>
      </c>
      <c r="F429" s="41"/>
      <c r="G429" s="42" t="s">
        <v>20</v>
      </c>
      <c r="H429" s="17">
        <v>1.02</v>
      </c>
      <c r="I429" s="41"/>
      <c r="J429" s="43" t="s">
        <v>20</v>
      </c>
      <c r="K429" s="17">
        <v>3.43</v>
      </c>
      <c r="L429" s="41"/>
      <c r="M429" s="34" t="s">
        <v>20</v>
      </c>
      <c r="N429" s="32">
        <v>100.0</v>
      </c>
      <c r="O429" s="31"/>
      <c r="P429" s="35" t="s">
        <v>20</v>
      </c>
      <c r="Q429" s="32">
        <v>1.08</v>
      </c>
      <c r="R429" s="31"/>
    </row>
    <row r="430" hidden="1" outlineLevel="1">
      <c r="A430" s="21">
        <v>44066.0</v>
      </c>
      <c r="B430" s="17">
        <v>7.12</v>
      </c>
      <c r="C430" s="44">
        <f>(SUM(B427:B430)/4)</f>
        <v>12.0675</v>
      </c>
      <c r="D430" s="45">
        <v>44066.0</v>
      </c>
      <c r="E430" s="17">
        <v>10.02</v>
      </c>
      <c r="F430" s="41">
        <f>(SUM(E427:E430)/4)</f>
        <v>7.06</v>
      </c>
      <c r="G430" s="45">
        <v>44066.0</v>
      </c>
      <c r="H430" s="17">
        <v>1.02</v>
      </c>
      <c r="I430" s="41">
        <f>(SUM(H427:H430)/4)</f>
        <v>1.66</v>
      </c>
      <c r="J430" s="46">
        <v>44066.0</v>
      </c>
      <c r="K430" s="17">
        <v>3.43</v>
      </c>
      <c r="L430" s="41">
        <f>(SUM(K427:K430)/4)</f>
        <v>3.96</v>
      </c>
      <c r="M430" s="37">
        <v>44066.0</v>
      </c>
      <c r="N430" s="32">
        <v>100.0</v>
      </c>
      <c r="O430" s="41">
        <f>(SUM(N427:N430)/4)</f>
        <v>100</v>
      </c>
      <c r="P430" s="36">
        <v>44066.0</v>
      </c>
      <c r="Q430" s="32">
        <v>15.5</v>
      </c>
      <c r="R430" s="31">
        <f>(SUM(Q427:Q430)/4)</f>
        <v>9.09</v>
      </c>
    </row>
    <row r="431" hidden="1" outlineLevel="1">
      <c r="A431" s="4" t="s">
        <v>21</v>
      </c>
      <c r="B431" s="17">
        <v>18.6</v>
      </c>
      <c r="C431" s="41"/>
      <c r="D431" s="47" t="s">
        <v>21</v>
      </c>
      <c r="E431" s="17">
        <v>4.42</v>
      </c>
      <c r="F431" s="41"/>
      <c r="G431" s="47" t="s">
        <v>21</v>
      </c>
      <c r="H431" s="17">
        <v>100.0</v>
      </c>
      <c r="I431" s="41"/>
      <c r="J431" s="43" t="s">
        <v>21</v>
      </c>
      <c r="K431" s="17">
        <v>100.0</v>
      </c>
      <c r="L431" s="41"/>
      <c r="M431" s="34" t="s">
        <v>21</v>
      </c>
      <c r="N431" s="32">
        <v>100.0</v>
      </c>
      <c r="O431" s="41"/>
      <c r="P431" s="38" t="s">
        <v>21</v>
      </c>
      <c r="Q431" s="32">
        <v>3.73</v>
      </c>
      <c r="R431" s="31"/>
    </row>
    <row r="432" hidden="1" outlineLevel="1">
      <c r="A432" s="4" t="s">
        <v>22</v>
      </c>
      <c r="B432" s="17">
        <v>15.43</v>
      </c>
      <c r="C432" s="41"/>
      <c r="D432" s="47" t="s">
        <v>22</v>
      </c>
      <c r="E432" s="17">
        <v>3.78</v>
      </c>
      <c r="F432" s="41"/>
      <c r="G432" s="47" t="s">
        <v>22</v>
      </c>
      <c r="H432" s="17">
        <v>100.0</v>
      </c>
      <c r="I432" s="41"/>
      <c r="J432" s="43" t="s">
        <v>22</v>
      </c>
      <c r="K432" s="17">
        <v>100.0</v>
      </c>
      <c r="L432" s="41"/>
      <c r="M432" s="34" t="s">
        <v>22</v>
      </c>
      <c r="N432" s="32">
        <v>100.0</v>
      </c>
      <c r="O432" s="41"/>
      <c r="P432" s="38" t="s">
        <v>22</v>
      </c>
      <c r="Q432" s="32">
        <v>3.73</v>
      </c>
      <c r="R432" s="31"/>
    </row>
    <row r="433" hidden="1" outlineLevel="1">
      <c r="A433" s="4" t="s">
        <v>23</v>
      </c>
      <c r="B433" s="17">
        <v>2.17</v>
      </c>
      <c r="C433" s="44">
        <f>(SUM(B431:B433)/3)</f>
        <v>12.06666667</v>
      </c>
      <c r="D433" s="47" t="s">
        <v>23</v>
      </c>
      <c r="E433" s="17">
        <v>6.5</v>
      </c>
      <c r="F433" s="41">
        <f>(SUM(E431:E433)/3)</f>
        <v>4.9</v>
      </c>
      <c r="G433" s="47" t="s">
        <v>23</v>
      </c>
      <c r="H433" s="17">
        <v>100.0</v>
      </c>
      <c r="I433" s="41">
        <f>(SUM(H431:H433)/3)</f>
        <v>100</v>
      </c>
      <c r="J433" s="43" t="s">
        <v>23</v>
      </c>
      <c r="K433" s="17">
        <v>100.0</v>
      </c>
      <c r="L433" s="41">
        <f>(SUM(K431:K433)/3)</f>
        <v>100</v>
      </c>
      <c r="M433" s="34" t="s">
        <v>23</v>
      </c>
      <c r="N433" s="32">
        <v>100.0</v>
      </c>
      <c r="O433" s="41">
        <f>(SUM(N431:N433)/3)</f>
        <v>100</v>
      </c>
      <c r="P433" s="38" t="s">
        <v>23</v>
      </c>
      <c r="Q433" s="32">
        <v>3.73</v>
      </c>
      <c r="R433" s="31">
        <f>(SUM(Q431:Q433)/3)</f>
        <v>3.73</v>
      </c>
    </row>
    <row r="434" hidden="1" outlineLevel="1">
      <c r="A434" s="5" t="s">
        <v>24</v>
      </c>
      <c r="B434" s="17">
        <v>17.95</v>
      </c>
      <c r="C434" s="41"/>
      <c r="D434" s="48" t="s">
        <v>24</v>
      </c>
      <c r="E434" s="17">
        <v>7.4</v>
      </c>
      <c r="F434" s="41"/>
      <c r="G434" s="48" t="s">
        <v>24</v>
      </c>
      <c r="H434" s="17">
        <v>100.0</v>
      </c>
      <c r="I434" s="41"/>
      <c r="J434" s="43" t="s">
        <v>24</v>
      </c>
      <c r="K434" s="17">
        <v>100.0</v>
      </c>
      <c r="L434" s="41"/>
      <c r="M434" s="34" t="s">
        <v>24</v>
      </c>
      <c r="N434" s="32">
        <v>100.0</v>
      </c>
      <c r="O434" s="41"/>
      <c r="P434" s="39" t="s">
        <v>24</v>
      </c>
      <c r="Q434" s="32">
        <v>3.73</v>
      </c>
      <c r="R434" s="31"/>
    </row>
    <row r="435" hidden="1" outlineLevel="1">
      <c r="A435" s="5" t="s">
        <v>25</v>
      </c>
      <c r="B435" s="17">
        <v>7.12</v>
      </c>
      <c r="C435" s="44">
        <f>(SUM(B434:B435)/2)</f>
        <v>12.535</v>
      </c>
      <c r="D435" s="48" t="s">
        <v>25</v>
      </c>
      <c r="E435" s="17">
        <v>10.02</v>
      </c>
      <c r="F435" s="41">
        <f>(SUM(E434:E435)/2)</f>
        <v>8.71</v>
      </c>
      <c r="G435" s="48" t="s">
        <v>25</v>
      </c>
      <c r="H435" s="17">
        <v>100.0</v>
      </c>
      <c r="I435" s="41">
        <f>(SUM(H434:H435)/2)</f>
        <v>100</v>
      </c>
      <c r="J435" s="43" t="s">
        <v>25</v>
      </c>
      <c r="K435" s="17">
        <v>100.0</v>
      </c>
      <c r="L435" s="41">
        <f>(SUM(K434:K435)/2)</f>
        <v>100</v>
      </c>
      <c r="M435" s="34" t="s">
        <v>25</v>
      </c>
      <c r="N435" s="32">
        <v>100.0</v>
      </c>
      <c r="O435" s="41">
        <f>(SUM(N434:N435)/2)</f>
        <v>100</v>
      </c>
      <c r="P435" s="39" t="s">
        <v>25</v>
      </c>
      <c r="Q435" s="32">
        <v>3.73</v>
      </c>
      <c r="R435" s="31">
        <f>(SUM(Q434:Q435)/2)</f>
        <v>3.73</v>
      </c>
    </row>
    <row r="436">
      <c r="A436" s="29"/>
      <c r="B436" s="29"/>
      <c r="C436" s="29"/>
      <c r="D436" s="29"/>
      <c r="E436" s="29"/>
      <c r="F436" s="2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>
      <c r="A437" s="29"/>
      <c r="B437" s="29"/>
      <c r="C437" s="29"/>
      <c r="D437" s="29"/>
      <c r="E437" s="29"/>
      <c r="F437" s="2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collapsed="1">
      <c r="A438" s="1" t="s">
        <v>44</v>
      </c>
      <c r="C438" s="2" t="str">
        <f t="array" ref="C438">INDEX(A439:P439, 1, MATCH(MIN(C449,F449,I449,L449,O449,R449), C449:R449, 0))</f>
        <v>ECMWF</v>
      </c>
      <c r="D438" s="3" t="str">
        <f t="array" ref="D438">INDEX(A439:P439, 1, (MATCH(MIN(C453,F453,I453,L453,O453,R453), C453:R453, 0)))</f>
        <v>ECMWF</v>
      </c>
      <c r="E438" s="4" t="str">
        <f t="array" ref="E438">INDEX(A439:P439, 1, MATCH(MIN(F456,I456,L456,O456,R456,C456),C456:R456,0))</f>
        <v>ECMWF</v>
      </c>
      <c r="F438" s="5" t="str">
        <f t="array" ref="F438">INDEX(A439:P439, 1, MATCH(MIN(F458,I458,L458,O458,R458,C458),C458:R458,0))</f>
        <v>ECMWF</v>
      </c>
      <c r="G438" s="6"/>
      <c r="H438" s="28"/>
      <c r="J438" s="6"/>
      <c r="K438" s="6"/>
      <c r="L438" s="6"/>
      <c r="M438" s="6"/>
      <c r="N438" s="6"/>
      <c r="O438" s="6"/>
      <c r="P438" s="6"/>
      <c r="Q438" s="6"/>
    </row>
    <row r="439" hidden="1" outlineLevel="1">
      <c r="A439" s="7" t="s">
        <v>1</v>
      </c>
      <c r="B439" s="8" t="s">
        <v>2</v>
      </c>
      <c r="C439" s="9"/>
      <c r="D439" s="10" t="s">
        <v>3</v>
      </c>
      <c r="E439" s="11" t="s">
        <v>2</v>
      </c>
      <c r="F439" s="9"/>
      <c r="G439" s="12" t="s">
        <v>4</v>
      </c>
      <c r="H439" s="8" t="s">
        <v>2</v>
      </c>
      <c r="I439" s="9"/>
      <c r="J439" s="12" t="s">
        <v>5</v>
      </c>
      <c r="K439" s="8" t="s">
        <v>2</v>
      </c>
      <c r="L439" s="9"/>
      <c r="M439" s="12" t="s">
        <v>6</v>
      </c>
      <c r="N439" s="8" t="s">
        <v>2</v>
      </c>
      <c r="O439" s="9"/>
      <c r="P439" s="12" t="s">
        <v>7</v>
      </c>
      <c r="Q439" s="8" t="s">
        <v>2</v>
      </c>
    </row>
    <row r="440" hidden="1" outlineLevel="1">
      <c r="A440" s="13" t="s">
        <v>8</v>
      </c>
      <c r="C440" s="14"/>
      <c r="D440" s="6" t="s">
        <v>8</v>
      </c>
      <c r="F440" s="14"/>
      <c r="G440" s="13" t="s">
        <v>8</v>
      </c>
      <c r="I440" s="15"/>
      <c r="J440" s="13" t="s">
        <v>8</v>
      </c>
      <c r="L440" s="15"/>
      <c r="M440" s="13" t="s">
        <v>8</v>
      </c>
      <c r="O440" s="15"/>
      <c r="P440" s="13" t="s">
        <v>8</v>
      </c>
    </row>
    <row r="441" hidden="1" outlineLevel="1">
      <c r="A441" s="2" t="s">
        <v>9</v>
      </c>
      <c r="B441" s="17">
        <v>15.87</v>
      </c>
      <c r="C441" s="18"/>
      <c r="D441" s="2" t="s">
        <v>9</v>
      </c>
      <c r="E441" s="17">
        <v>2.76</v>
      </c>
      <c r="F441" s="18"/>
      <c r="G441" s="2" t="s">
        <v>9</v>
      </c>
      <c r="H441" s="17">
        <v>0.79</v>
      </c>
      <c r="I441" s="18"/>
      <c r="J441" s="6" t="s">
        <v>9</v>
      </c>
      <c r="K441" s="17">
        <v>1.64</v>
      </c>
      <c r="L441" s="18"/>
      <c r="M441" s="6" t="s">
        <v>9</v>
      </c>
      <c r="N441" s="17">
        <v>2.19</v>
      </c>
      <c r="O441" s="18"/>
      <c r="P441" s="2" t="s">
        <v>9</v>
      </c>
      <c r="Q441" s="32">
        <v>2.42</v>
      </c>
      <c r="R441" s="18"/>
    </row>
    <row r="442" hidden="1" outlineLevel="1">
      <c r="A442" s="2" t="s">
        <v>10</v>
      </c>
      <c r="B442" s="17">
        <v>4.19</v>
      </c>
      <c r="C442" s="18"/>
      <c r="D442" s="2" t="s">
        <v>10</v>
      </c>
      <c r="E442" s="17">
        <v>5.91</v>
      </c>
      <c r="F442" s="18"/>
      <c r="G442" s="2" t="s">
        <v>10</v>
      </c>
      <c r="H442" s="17">
        <v>3.22</v>
      </c>
      <c r="I442" s="18"/>
      <c r="J442" s="6" t="s">
        <v>10</v>
      </c>
      <c r="K442" s="17">
        <v>3.92</v>
      </c>
      <c r="L442" s="18"/>
      <c r="M442" s="6" t="s">
        <v>10</v>
      </c>
      <c r="N442" s="17">
        <v>7.6</v>
      </c>
      <c r="O442" s="18"/>
      <c r="P442" s="2" t="s">
        <v>10</v>
      </c>
      <c r="Q442" s="32">
        <v>8.82</v>
      </c>
      <c r="R442" s="18"/>
    </row>
    <row r="443" hidden="1" outlineLevel="1">
      <c r="A443" s="2" t="s">
        <v>11</v>
      </c>
      <c r="B443" s="17">
        <v>3.62</v>
      </c>
      <c r="C443" s="18"/>
      <c r="D443" s="2" t="s">
        <v>11</v>
      </c>
      <c r="E443" s="17">
        <v>5.18</v>
      </c>
      <c r="F443" s="18"/>
      <c r="G443" s="2" t="s">
        <v>11</v>
      </c>
      <c r="H443" s="17">
        <v>2.36</v>
      </c>
      <c r="I443" s="18"/>
      <c r="J443" s="6" t="s">
        <v>11</v>
      </c>
      <c r="K443" s="17">
        <v>1.53</v>
      </c>
      <c r="L443" s="18"/>
      <c r="M443" s="6" t="s">
        <v>11</v>
      </c>
      <c r="N443" s="17">
        <v>0.87</v>
      </c>
      <c r="O443" s="18"/>
      <c r="P443" s="2" t="s">
        <v>11</v>
      </c>
      <c r="Q443" s="32">
        <v>1.53</v>
      </c>
      <c r="R443" s="18"/>
    </row>
    <row r="444" hidden="1" outlineLevel="1">
      <c r="A444" s="2" t="s">
        <v>12</v>
      </c>
      <c r="B444" s="17">
        <v>8.54</v>
      </c>
      <c r="C444" s="18"/>
      <c r="D444" s="2" t="s">
        <v>12</v>
      </c>
      <c r="E444" s="17">
        <v>1.82</v>
      </c>
      <c r="F444" s="18"/>
      <c r="G444" s="2" t="s">
        <v>12</v>
      </c>
      <c r="H444" s="17">
        <v>1.3</v>
      </c>
      <c r="I444" s="18"/>
      <c r="J444" s="6" t="s">
        <v>12</v>
      </c>
      <c r="K444" s="17">
        <v>2.61</v>
      </c>
      <c r="L444" s="18"/>
      <c r="M444" s="6" t="s">
        <v>12</v>
      </c>
      <c r="N444" s="17">
        <v>1.62</v>
      </c>
      <c r="O444" s="18"/>
      <c r="P444" s="2" t="s">
        <v>12</v>
      </c>
      <c r="Q444" s="32">
        <v>1.08</v>
      </c>
      <c r="R444" s="18"/>
    </row>
    <row r="445" hidden="1" outlineLevel="1">
      <c r="A445" s="2" t="s">
        <v>13</v>
      </c>
      <c r="B445" s="17">
        <v>4.19</v>
      </c>
      <c r="C445" s="18"/>
      <c r="D445" s="2" t="s">
        <v>13</v>
      </c>
      <c r="E445" s="17">
        <v>5.91</v>
      </c>
      <c r="F445" s="18"/>
      <c r="G445" s="2" t="s">
        <v>13</v>
      </c>
      <c r="H445" s="17">
        <v>3.22</v>
      </c>
      <c r="I445" s="18"/>
      <c r="J445" s="6" t="s">
        <v>13</v>
      </c>
      <c r="K445" s="17">
        <v>3.92</v>
      </c>
      <c r="L445" s="18"/>
      <c r="M445" s="6" t="s">
        <v>13</v>
      </c>
      <c r="N445" s="17">
        <v>7.6</v>
      </c>
      <c r="O445" s="18"/>
      <c r="P445" s="2" t="s">
        <v>13</v>
      </c>
      <c r="Q445" s="32">
        <v>8.82</v>
      </c>
      <c r="R445" s="18"/>
    </row>
    <row r="446" hidden="1" outlineLevel="1">
      <c r="A446" s="2" t="s">
        <v>14</v>
      </c>
      <c r="B446" s="17">
        <v>2.88</v>
      </c>
      <c r="C446" s="18"/>
      <c r="D446" s="2" t="s">
        <v>14</v>
      </c>
      <c r="E446" s="17">
        <v>3.83</v>
      </c>
      <c r="F446" s="18"/>
      <c r="G446" s="2" t="s">
        <v>14</v>
      </c>
      <c r="H446" s="17">
        <v>0.69</v>
      </c>
      <c r="I446" s="18"/>
      <c r="J446" s="6" t="s">
        <v>14</v>
      </c>
      <c r="K446" s="17">
        <v>1.69</v>
      </c>
      <c r="L446" s="18"/>
      <c r="M446" s="6" t="s">
        <v>14</v>
      </c>
      <c r="N446" s="17">
        <v>1.87</v>
      </c>
      <c r="O446" s="18"/>
      <c r="P446" s="2" t="s">
        <v>14</v>
      </c>
      <c r="Q446" s="32">
        <v>3.52</v>
      </c>
      <c r="R446" s="18"/>
    </row>
    <row r="447" hidden="1" outlineLevel="1">
      <c r="A447" s="2" t="s">
        <v>15</v>
      </c>
      <c r="B447" s="17">
        <v>5.09</v>
      </c>
      <c r="C447" s="18"/>
      <c r="D447" s="2" t="s">
        <v>15</v>
      </c>
      <c r="E447" s="17">
        <v>9.23</v>
      </c>
      <c r="F447" s="18"/>
      <c r="G447" s="2" t="s">
        <v>15</v>
      </c>
      <c r="H447" s="17">
        <v>3.81</v>
      </c>
      <c r="I447" s="18"/>
      <c r="J447" s="6" t="s">
        <v>15</v>
      </c>
      <c r="K447" s="17">
        <v>2.14</v>
      </c>
      <c r="L447" s="18"/>
      <c r="M447" s="6" t="s">
        <v>15</v>
      </c>
      <c r="N447" s="17">
        <v>1.64</v>
      </c>
      <c r="O447" s="18"/>
      <c r="P447" s="2" t="s">
        <v>15</v>
      </c>
      <c r="Q447" s="32">
        <v>2.02</v>
      </c>
      <c r="R447" s="18"/>
    </row>
    <row r="448" hidden="1" outlineLevel="1">
      <c r="A448" s="2" t="s">
        <v>16</v>
      </c>
      <c r="B448" s="17">
        <v>10.54</v>
      </c>
      <c r="C448" s="18"/>
      <c r="D448" s="2" t="s">
        <v>16</v>
      </c>
      <c r="E448" s="17">
        <v>1.12</v>
      </c>
      <c r="F448" s="18"/>
      <c r="G448" s="2" t="s">
        <v>16</v>
      </c>
      <c r="H448" s="17">
        <v>3.7</v>
      </c>
      <c r="I448" s="18"/>
      <c r="J448" s="6" t="s">
        <v>16</v>
      </c>
      <c r="K448" s="17">
        <v>8.19</v>
      </c>
      <c r="L448" s="18"/>
      <c r="M448" s="6" t="s">
        <v>16</v>
      </c>
      <c r="N448" s="17">
        <v>4.31</v>
      </c>
      <c r="O448" s="18"/>
      <c r="P448" s="2" t="s">
        <v>16</v>
      </c>
      <c r="Q448" s="32">
        <v>6.13</v>
      </c>
      <c r="R448" s="18"/>
    </row>
    <row r="449" hidden="1" outlineLevel="1">
      <c r="A449" s="2" t="s">
        <v>17</v>
      </c>
      <c r="B449" s="17">
        <v>10.06</v>
      </c>
      <c r="C449" s="31">
        <f>(SUM(B441:B449)/9)</f>
        <v>7.22</v>
      </c>
      <c r="D449" s="33" t="s">
        <v>17</v>
      </c>
      <c r="E449" s="32">
        <v>0.64</v>
      </c>
      <c r="F449" s="31">
        <f>(SUM(E441:E449)/9)</f>
        <v>4.044444444</v>
      </c>
      <c r="G449" s="33" t="s">
        <v>17</v>
      </c>
      <c r="H449" s="32">
        <v>2.98</v>
      </c>
      <c r="I449" s="31">
        <f>(SUM(H441:H449)/9)</f>
        <v>2.452222222</v>
      </c>
      <c r="J449" s="34" t="s">
        <v>17</v>
      </c>
      <c r="K449" s="32">
        <v>9.28</v>
      </c>
      <c r="L449" s="31">
        <f>(SUM(K441:K449)/9)</f>
        <v>3.88</v>
      </c>
      <c r="M449" s="34" t="s">
        <v>17</v>
      </c>
      <c r="N449" s="32">
        <v>2.32</v>
      </c>
      <c r="O449" s="31">
        <f>(SUM(N441:N449)/9)</f>
        <v>3.335555556</v>
      </c>
      <c r="P449" s="33" t="s">
        <v>17</v>
      </c>
      <c r="Q449" s="32">
        <v>4.07</v>
      </c>
      <c r="R449" s="31">
        <f>(SUM(Q441:Q449)/9)</f>
        <v>4.267777778</v>
      </c>
    </row>
    <row r="450" hidden="1" outlineLevel="1">
      <c r="A450" s="3" t="s">
        <v>18</v>
      </c>
      <c r="B450" s="17">
        <v>15.87</v>
      </c>
      <c r="C450" s="31"/>
      <c r="D450" s="35" t="s">
        <v>18</v>
      </c>
      <c r="E450" s="32">
        <v>2.76</v>
      </c>
      <c r="F450" s="31"/>
      <c r="G450" s="35" t="s">
        <v>18</v>
      </c>
      <c r="H450" s="32">
        <v>0.79</v>
      </c>
      <c r="I450" s="31"/>
      <c r="J450" s="34" t="s">
        <v>18</v>
      </c>
      <c r="K450" s="32">
        <v>1.64</v>
      </c>
      <c r="L450" s="31"/>
      <c r="M450" s="34" t="s">
        <v>18</v>
      </c>
      <c r="N450" s="32">
        <v>2.19</v>
      </c>
      <c r="O450" s="31"/>
      <c r="P450" s="35" t="s">
        <v>18</v>
      </c>
      <c r="Q450" s="32">
        <v>2.42</v>
      </c>
      <c r="R450" s="31"/>
    </row>
    <row r="451" hidden="1" outlineLevel="1">
      <c r="A451" s="3" t="s">
        <v>19</v>
      </c>
      <c r="B451" s="17">
        <v>16.69</v>
      </c>
      <c r="C451" s="31"/>
      <c r="D451" s="35" t="s">
        <v>19</v>
      </c>
      <c r="E451" s="32">
        <v>4.09</v>
      </c>
      <c r="F451" s="31"/>
      <c r="G451" s="35" t="s">
        <v>19</v>
      </c>
      <c r="H451" s="32">
        <v>3.42</v>
      </c>
      <c r="I451" s="31"/>
      <c r="J451" s="34" t="s">
        <v>19</v>
      </c>
      <c r="K451" s="32">
        <v>3.88</v>
      </c>
      <c r="L451" s="31"/>
      <c r="M451" s="34" t="s">
        <v>19</v>
      </c>
      <c r="N451" s="32">
        <v>7.56</v>
      </c>
      <c r="O451" s="31"/>
      <c r="P451" s="35" t="s">
        <v>19</v>
      </c>
      <c r="Q451" s="32">
        <v>6.52</v>
      </c>
      <c r="R451" s="31"/>
    </row>
    <row r="452" hidden="1" outlineLevel="1">
      <c r="A452" s="3" t="s">
        <v>20</v>
      </c>
      <c r="B452" s="17">
        <v>4.19</v>
      </c>
      <c r="C452" s="31"/>
      <c r="D452" s="35" t="s">
        <v>20</v>
      </c>
      <c r="E452" s="32">
        <v>5.91</v>
      </c>
      <c r="F452" s="31"/>
      <c r="G452" s="35" t="s">
        <v>20</v>
      </c>
      <c r="H452" s="32">
        <v>3.22</v>
      </c>
      <c r="I452" s="31"/>
      <c r="J452" s="34" t="s">
        <v>20</v>
      </c>
      <c r="K452" s="32">
        <v>3.92</v>
      </c>
      <c r="L452" s="31"/>
      <c r="M452" s="34" t="s">
        <v>20</v>
      </c>
      <c r="N452" s="32">
        <v>7.6</v>
      </c>
      <c r="O452" s="31"/>
      <c r="P452" s="35" t="s">
        <v>20</v>
      </c>
      <c r="Q452" s="32">
        <v>8.82</v>
      </c>
      <c r="R452" s="31"/>
    </row>
    <row r="453" hidden="1" outlineLevel="1">
      <c r="A453" s="21">
        <v>44066.0</v>
      </c>
      <c r="B453" s="17">
        <v>4.19</v>
      </c>
      <c r="C453" s="31">
        <f>(SUM(B450:B453)/4)</f>
        <v>10.235</v>
      </c>
      <c r="D453" s="36">
        <v>44066.0</v>
      </c>
      <c r="E453" s="32">
        <v>5.91</v>
      </c>
      <c r="F453" s="31">
        <f>(SUM(E450:E453)/4)</f>
        <v>4.6675</v>
      </c>
      <c r="G453" s="36">
        <v>44066.0</v>
      </c>
      <c r="H453" s="32">
        <v>3.22</v>
      </c>
      <c r="I453" s="31">
        <f>(SUM(H450:H453)/4)</f>
        <v>2.6625</v>
      </c>
      <c r="J453" s="37">
        <v>44066.0</v>
      </c>
      <c r="K453" s="32">
        <v>3.92</v>
      </c>
      <c r="L453" s="31">
        <f>(SUM(K450:K453)/4)</f>
        <v>3.34</v>
      </c>
      <c r="M453" s="37">
        <v>44066.0</v>
      </c>
      <c r="N453" s="32">
        <v>7.6</v>
      </c>
      <c r="O453" s="31">
        <f>(SUM(N450:N453)/4)</f>
        <v>6.2375</v>
      </c>
      <c r="P453" s="36">
        <v>44066.0</v>
      </c>
      <c r="Q453" s="32">
        <v>8.82</v>
      </c>
      <c r="R453" s="31">
        <f>(SUM(Q450:Q453)/4)</f>
        <v>6.645</v>
      </c>
    </row>
    <row r="454" hidden="1" outlineLevel="1">
      <c r="A454" s="4" t="s">
        <v>21</v>
      </c>
      <c r="B454" s="17">
        <v>15.87</v>
      </c>
      <c r="C454" s="31"/>
      <c r="D454" s="38" t="s">
        <v>21</v>
      </c>
      <c r="E454" s="32">
        <v>2.76</v>
      </c>
      <c r="F454" s="31"/>
      <c r="G454" s="38" t="s">
        <v>21</v>
      </c>
      <c r="H454" s="32">
        <v>0.79</v>
      </c>
      <c r="I454" s="31"/>
      <c r="J454" s="34" t="s">
        <v>21</v>
      </c>
      <c r="K454" s="32">
        <v>1.64</v>
      </c>
      <c r="L454" s="31"/>
      <c r="M454" s="34" t="s">
        <v>21</v>
      </c>
      <c r="N454" s="32">
        <v>2.19</v>
      </c>
      <c r="O454" s="31"/>
      <c r="P454" s="38" t="s">
        <v>21</v>
      </c>
      <c r="Q454" s="32">
        <v>2.42</v>
      </c>
      <c r="R454" s="31"/>
    </row>
    <row r="455" hidden="1" outlineLevel="1">
      <c r="A455" s="4" t="s">
        <v>22</v>
      </c>
      <c r="B455" s="17">
        <v>16.69</v>
      </c>
      <c r="C455" s="31"/>
      <c r="D455" s="38" t="s">
        <v>22</v>
      </c>
      <c r="E455" s="32">
        <v>4.09</v>
      </c>
      <c r="F455" s="31"/>
      <c r="G455" s="38" t="s">
        <v>22</v>
      </c>
      <c r="H455" s="32">
        <v>3.42</v>
      </c>
      <c r="I455" s="31"/>
      <c r="J455" s="34" t="s">
        <v>22</v>
      </c>
      <c r="K455" s="32">
        <v>3.88</v>
      </c>
      <c r="L455" s="31"/>
      <c r="M455" s="34" t="s">
        <v>22</v>
      </c>
      <c r="N455" s="32">
        <v>7.56</v>
      </c>
      <c r="O455" s="31"/>
      <c r="P455" s="38" t="s">
        <v>22</v>
      </c>
      <c r="Q455" s="32">
        <v>6.52</v>
      </c>
      <c r="R455" s="31"/>
    </row>
    <row r="456" hidden="1" outlineLevel="1">
      <c r="A456" s="4" t="s">
        <v>23</v>
      </c>
      <c r="B456" s="17">
        <v>2.12</v>
      </c>
      <c r="C456" s="31">
        <f>(SUM(B454:B456)/3)</f>
        <v>11.56</v>
      </c>
      <c r="D456" s="38" t="s">
        <v>23</v>
      </c>
      <c r="E456" s="32">
        <v>7.74</v>
      </c>
      <c r="F456" s="31">
        <f>(SUM(E454:E456)/3)</f>
        <v>4.863333333</v>
      </c>
      <c r="G456" s="38" t="s">
        <v>23</v>
      </c>
      <c r="H456" s="32">
        <v>2.72</v>
      </c>
      <c r="I456" s="31">
        <f>(SUM(H454:H456)/3)</f>
        <v>2.31</v>
      </c>
      <c r="J456" s="34" t="s">
        <v>23</v>
      </c>
      <c r="K456" s="32">
        <v>1.41</v>
      </c>
      <c r="L456" s="31">
        <f>(SUM(K454:K456)/3)</f>
        <v>2.31</v>
      </c>
      <c r="M456" s="34" t="s">
        <v>23</v>
      </c>
      <c r="N456" s="32">
        <v>4.26</v>
      </c>
      <c r="O456" s="31">
        <f>(SUM(N454:N456)/3)</f>
        <v>4.67</v>
      </c>
      <c r="P456" s="38" t="s">
        <v>23</v>
      </c>
      <c r="Q456" s="32">
        <v>3.88</v>
      </c>
      <c r="R456" s="31">
        <f>(SUM(Q454:Q456)/3)</f>
        <v>4.273333333</v>
      </c>
    </row>
    <row r="457" hidden="1" outlineLevel="1">
      <c r="A457" s="5" t="s">
        <v>24</v>
      </c>
      <c r="B457" s="17">
        <v>17.51</v>
      </c>
      <c r="C457" s="31"/>
      <c r="D457" s="39" t="s">
        <v>24</v>
      </c>
      <c r="E457" s="32">
        <v>2.7</v>
      </c>
      <c r="F457" s="31"/>
      <c r="G457" s="39" t="s">
        <v>24</v>
      </c>
      <c r="H457" s="32">
        <v>3.02</v>
      </c>
      <c r="I457" s="31"/>
      <c r="J457" s="34" t="s">
        <v>24</v>
      </c>
      <c r="K457" s="32">
        <v>3.27</v>
      </c>
      <c r="L457" s="31"/>
      <c r="M457" s="34" t="s">
        <v>24</v>
      </c>
      <c r="N457" s="32">
        <v>3.87</v>
      </c>
      <c r="O457" s="31"/>
      <c r="P457" s="39" t="s">
        <v>24</v>
      </c>
      <c r="Q457" s="32">
        <v>7.66</v>
      </c>
      <c r="R457" s="31"/>
    </row>
    <row r="458" hidden="1" outlineLevel="1">
      <c r="A458" s="5" t="s">
        <v>25</v>
      </c>
      <c r="B458" s="17">
        <v>4.19</v>
      </c>
      <c r="C458" s="31">
        <f>(SUM(B457:B458)/2)</f>
        <v>10.85</v>
      </c>
      <c r="D458" s="39" t="s">
        <v>25</v>
      </c>
      <c r="E458" s="32">
        <v>5.91</v>
      </c>
      <c r="F458" s="31">
        <f>(SUM(E457:E458)/2)</f>
        <v>4.305</v>
      </c>
      <c r="G458" s="39" t="s">
        <v>25</v>
      </c>
      <c r="H458" s="32">
        <v>3.22</v>
      </c>
      <c r="I458" s="31">
        <f>(SUM(H457:H458)/2)</f>
        <v>3.12</v>
      </c>
      <c r="J458" s="34" t="s">
        <v>25</v>
      </c>
      <c r="K458" s="32">
        <v>3.92</v>
      </c>
      <c r="L458" s="31">
        <f>(SUM(K457:K458)/2)</f>
        <v>3.595</v>
      </c>
      <c r="M458" s="34" t="s">
        <v>25</v>
      </c>
      <c r="N458" s="32">
        <v>7.6</v>
      </c>
      <c r="O458" s="31">
        <f>(SUM(N457:N458)/2)</f>
        <v>5.735</v>
      </c>
      <c r="P458" s="39" t="s">
        <v>25</v>
      </c>
      <c r="Q458" s="32">
        <v>8.82</v>
      </c>
      <c r="R458" s="31">
        <f>(SUM(Q457:Q458)/2)</f>
        <v>8.24</v>
      </c>
    </row>
    <row r="459">
      <c r="A459" s="29"/>
      <c r="B459" s="29"/>
      <c r="C459" s="29"/>
      <c r="D459" s="29"/>
      <c r="E459" s="29"/>
      <c r="F459" s="2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>
      <c r="A460" s="29"/>
      <c r="B460" s="29"/>
      <c r="C460" s="29"/>
      <c r="D460" s="29"/>
      <c r="E460" s="29"/>
      <c r="F460" s="2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collapsed="1">
      <c r="A461" s="1" t="s">
        <v>45</v>
      </c>
      <c r="C461" s="2" t="str">
        <f t="array" ref="C461">INDEX(A462:P462, 1, MATCH(MIN(C472,F472,I472,L472,O472,R472), C472:R472, 0))</f>
        <v>SPIRE</v>
      </c>
      <c r="D461" s="3" t="str">
        <f t="array" ref="D461">INDEX(A462:P462, 1, (MATCH(MIN(C476,F476,I476,L476,O476,R476), C476:R476, 0)))</f>
        <v>ECMWF</v>
      </c>
      <c r="E461" s="4" t="str">
        <f t="array" ref="E461">INDEX(A462:P462, 1, MATCH(MIN(F479,I479,L479,O479,R479,C479),C479:R479,0))</f>
        <v>ECMWF</v>
      </c>
      <c r="F461" s="5" t="str">
        <f t="array" ref="F461">INDEX(A462:P462, 1, MATCH(MIN(F481,I481,L481,O481,R481,C481),C481:R481,0))</f>
        <v>ECMWF</v>
      </c>
      <c r="G461" s="6"/>
      <c r="H461" s="28"/>
      <c r="J461" s="6"/>
      <c r="K461" s="6"/>
      <c r="L461" s="6"/>
      <c r="M461" s="6"/>
      <c r="N461" s="6"/>
      <c r="O461" s="6"/>
      <c r="P461" s="6"/>
      <c r="Q461" s="6"/>
    </row>
    <row r="462" hidden="1" outlineLevel="1">
      <c r="A462" s="7" t="s">
        <v>1</v>
      </c>
      <c r="B462" s="8" t="s">
        <v>2</v>
      </c>
      <c r="C462" s="9"/>
      <c r="D462" s="10" t="s">
        <v>3</v>
      </c>
      <c r="E462" s="11" t="s">
        <v>2</v>
      </c>
      <c r="F462" s="9"/>
      <c r="G462" s="12" t="s">
        <v>4</v>
      </c>
      <c r="H462" s="8" t="s">
        <v>2</v>
      </c>
      <c r="I462" s="9"/>
      <c r="J462" s="12" t="s">
        <v>5</v>
      </c>
      <c r="K462" s="8" t="s">
        <v>2</v>
      </c>
      <c r="L462" s="9"/>
      <c r="M462" s="12" t="s">
        <v>6</v>
      </c>
      <c r="N462" s="8" t="s">
        <v>2</v>
      </c>
      <c r="O462" s="9"/>
      <c r="P462" s="12" t="s">
        <v>7</v>
      </c>
      <c r="Q462" s="8" t="s">
        <v>2</v>
      </c>
    </row>
    <row r="463" hidden="1" outlineLevel="1">
      <c r="A463" s="13" t="s">
        <v>8</v>
      </c>
      <c r="C463" s="14"/>
      <c r="D463" s="6" t="s">
        <v>8</v>
      </c>
      <c r="F463" s="14"/>
      <c r="G463" s="13" t="s">
        <v>8</v>
      </c>
      <c r="I463" s="15"/>
      <c r="J463" s="13" t="s">
        <v>8</v>
      </c>
      <c r="L463" s="15"/>
      <c r="M463" s="13" t="s">
        <v>8</v>
      </c>
      <c r="O463" s="15"/>
      <c r="P463" s="13" t="s">
        <v>8</v>
      </c>
    </row>
    <row r="464" hidden="1" outlineLevel="1">
      <c r="A464" s="2" t="s">
        <v>9</v>
      </c>
      <c r="B464" s="17">
        <v>19.38</v>
      </c>
      <c r="C464" s="18"/>
      <c r="D464" s="2" t="s">
        <v>9</v>
      </c>
      <c r="E464" s="17">
        <v>5.93</v>
      </c>
      <c r="F464" s="18"/>
      <c r="G464" s="2" t="s">
        <v>9</v>
      </c>
      <c r="H464" s="17">
        <v>1.78</v>
      </c>
      <c r="I464" s="18"/>
      <c r="J464" s="6" t="s">
        <v>9</v>
      </c>
      <c r="K464" s="17">
        <v>7.5</v>
      </c>
      <c r="L464" s="18"/>
      <c r="M464" s="6" t="s">
        <v>9</v>
      </c>
      <c r="N464" s="17">
        <v>2.02</v>
      </c>
      <c r="O464" s="18"/>
      <c r="P464" s="2" t="s">
        <v>9</v>
      </c>
      <c r="Q464" s="32">
        <v>10.97</v>
      </c>
      <c r="R464" s="18"/>
    </row>
    <row r="465" hidden="1" outlineLevel="1">
      <c r="A465" s="2" t="s">
        <v>10</v>
      </c>
      <c r="B465" s="17">
        <v>4.78</v>
      </c>
      <c r="C465" s="18"/>
      <c r="D465" s="2" t="s">
        <v>10</v>
      </c>
      <c r="E465" s="17">
        <v>10.0</v>
      </c>
      <c r="F465" s="18"/>
      <c r="G465" s="2" t="s">
        <v>10</v>
      </c>
      <c r="H465" s="17">
        <v>5.55</v>
      </c>
      <c r="I465" s="18"/>
      <c r="J465" s="6" t="s">
        <v>10</v>
      </c>
      <c r="K465" s="17">
        <v>5.13</v>
      </c>
      <c r="L465" s="18"/>
      <c r="M465" s="6" t="s">
        <v>10</v>
      </c>
      <c r="N465" s="17">
        <v>7.8</v>
      </c>
      <c r="O465" s="18"/>
      <c r="P465" s="2" t="s">
        <v>10</v>
      </c>
      <c r="Q465" s="32">
        <v>8.9</v>
      </c>
      <c r="R465" s="18"/>
    </row>
    <row r="466" hidden="1" outlineLevel="1">
      <c r="A466" s="2" t="s">
        <v>11</v>
      </c>
      <c r="B466" s="17">
        <v>3.27</v>
      </c>
      <c r="C466" s="18"/>
      <c r="D466" s="2" t="s">
        <v>11</v>
      </c>
      <c r="E466" s="17">
        <v>3.45</v>
      </c>
      <c r="F466" s="18"/>
      <c r="G466" s="2" t="s">
        <v>11</v>
      </c>
      <c r="H466" s="17">
        <v>3.17</v>
      </c>
      <c r="I466" s="18"/>
      <c r="J466" s="6" t="s">
        <v>11</v>
      </c>
      <c r="K466" s="17">
        <v>2.5</v>
      </c>
      <c r="L466" s="18"/>
      <c r="M466" s="6" t="s">
        <v>11</v>
      </c>
      <c r="N466" s="17">
        <v>2.83</v>
      </c>
      <c r="O466" s="18"/>
      <c r="P466" s="2" t="s">
        <v>11</v>
      </c>
      <c r="Q466" s="32">
        <v>2.48</v>
      </c>
      <c r="R466" s="18"/>
    </row>
    <row r="467" hidden="1" outlineLevel="1">
      <c r="A467" s="2" t="s">
        <v>12</v>
      </c>
      <c r="B467" s="17">
        <v>5.92</v>
      </c>
      <c r="C467" s="18"/>
      <c r="D467" s="2" t="s">
        <v>12</v>
      </c>
      <c r="E467" s="17">
        <v>8.82</v>
      </c>
      <c r="F467" s="18"/>
      <c r="G467" s="2" t="s">
        <v>12</v>
      </c>
      <c r="H467" s="17">
        <v>2.83</v>
      </c>
      <c r="I467" s="18"/>
      <c r="J467" s="6" t="s">
        <v>12</v>
      </c>
      <c r="K467" s="17">
        <v>3.02</v>
      </c>
      <c r="L467" s="18"/>
      <c r="M467" s="6" t="s">
        <v>12</v>
      </c>
      <c r="N467" s="17">
        <v>1.62</v>
      </c>
      <c r="O467" s="18"/>
      <c r="P467" s="2" t="s">
        <v>12</v>
      </c>
      <c r="Q467" s="32">
        <v>2.63</v>
      </c>
      <c r="R467" s="18"/>
    </row>
    <row r="468" hidden="1" outlineLevel="1">
      <c r="A468" s="2" t="s">
        <v>13</v>
      </c>
      <c r="B468" s="17">
        <v>4.78</v>
      </c>
      <c r="C468" s="18"/>
      <c r="D468" s="2" t="s">
        <v>13</v>
      </c>
      <c r="E468" s="17">
        <v>10.0</v>
      </c>
      <c r="F468" s="18"/>
      <c r="G468" s="2" t="s">
        <v>13</v>
      </c>
      <c r="H468" s="17">
        <v>5.55</v>
      </c>
      <c r="I468" s="18"/>
      <c r="J468" s="6" t="s">
        <v>13</v>
      </c>
      <c r="K468" s="17">
        <v>5.13</v>
      </c>
      <c r="L468" s="18"/>
      <c r="M468" s="6" t="s">
        <v>13</v>
      </c>
      <c r="N468" s="17">
        <v>7.8</v>
      </c>
      <c r="O468" s="18"/>
      <c r="P468" s="2" t="s">
        <v>13</v>
      </c>
      <c r="Q468" s="32">
        <v>8.9</v>
      </c>
      <c r="R468" s="18"/>
    </row>
    <row r="469" hidden="1" outlineLevel="1">
      <c r="A469" s="2" t="s">
        <v>14</v>
      </c>
      <c r="B469" s="17">
        <v>4.0</v>
      </c>
      <c r="C469" s="18"/>
      <c r="D469" s="2" t="s">
        <v>14</v>
      </c>
      <c r="E469" s="17">
        <v>2.07</v>
      </c>
      <c r="F469" s="18"/>
      <c r="G469" s="2" t="s">
        <v>14</v>
      </c>
      <c r="H469" s="17">
        <v>1.27</v>
      </c>
      <c r="I469" s="18"/>
      <c r="J469" s="6" t="s">
        <v>14</v>
      </c>
      <c r="K469" s="17">
        <v>1.22</v>
      </c>
      <c r="L469" s="18"/>
      <c r="M469" s="6" t="s">
        <v>14</v>
      </c>
      <c r="N469" s="17">
        <v>1.13</v>
      </c>
      <c r="O469" s="18"/>
      <c r="P469" s="2" t="s">
        <v>14</v>
      </c>
      <c r="Q469" s="32">
        <v>3.42</v>
      </c>
      <c r="R469" s="18"/>
    </row>
    <row r="470" hidden="1" outlineLevel="1">
      <c r="A470" s="2" t="s">
        <v>15</v>
      </c>
      <c r="B470" s="17">
        <v>3.3</v>
      </c>
      <c r="C470" s="18"/>
      <c r="D470" s="2" t="s">
        <v>15</v>
      </c>
      <c r="E470" s="17">
        <v>4.3</v>
      </c>
      <c r="F470" s="18"/>
      <c r="G470" s="2" t="s">
        <v>15</v>
      </c>
      <c r="H470" s="17">
        <v>5.08</v>
      </c>
      <c r="I470" s="18"/>
      <c r="J470" s="6" t="s">
        <v>15</v>
      </c>
      <c r="K470" s="17">
        <v>3.83</v>
      </c>
      <c r="L470" s="18"/>
      <c r="M470" s="6" t="s">
        <v>15</v>
      </c>
      <c r="N470" s="17">
        <v>4.13</v>
      </c>
      <c r="O470" s="18"/>
      <c r="P470" s="2" t="s">
        <v>15</v>
      </c>
      <c r="Q470" s="32">
        <v>0.92</v>
      </c>
      <c r="R470" s="18"/>
    </row>
    <row r="471" hidden="1" outlineLevel="1">
      <c r="A471" s="2" t="s">
        <v>16</v>
      </c>
      <c r="B471" s="17">
        <v>11.23</v>
      </c>
      <c r="C471" s="18"/>
      <c r="D471" s="2" t="s">
        <v>16</v>
      </c>
      <c r="E471" s="17">
        <v>2.65</v>
      </c>
      <c r="F471" s="18"/>
      <c r="G471" s="2" t="s">
        <v>16</v>
      </c>
      <c r="H471" s="17">
        <v>6.45</v>
      </c>
      <c r="I471" s="18"/>
      <c r="J471" s="6" t="s">
        <v>16</v>
      </c>
      <c r="K471" s="17">
        <v>3.37</v>
      </c>
      <c r="L471" s="18"/>
      <c r="M471" s="6" t="s">
        <v>16</v>
      </c>
      <c r="N471" s="17">
        <v>4.5</v>
      </c>
      <c r="O471" s="18"/>
      <c r="P471" s="2" t="s">
        <v>16</v>
      </c>
      <c r="Q471" s="32">
        <v>11.67</v>
      </c>
      <c r="R471" s="18"/>
    </row>
    <row r="472" hidden="1" outlineLevel="1">
      <c r="A472" s="2" t="s">
        <v>17</v>
      </c>
      <c r="B472" s="17">
        <v>8.88</v>
      </c>
      <c r="C472" s="31">
        <f>(SUM(B464:B472)/9)</f>
        <v>7.282222222</v>
      </c>
      <c r="D472" s="33" t="s">
        <v>17</v>
      </c>
      <c r="E472" s="32">
        <v>4.05</v>
      </c>
      <c r="F472" s="31">
        <f>(SUM(E464:E472)/9)</f>
        <v>5.696666667</v>
      </c>
      <c r="G472" s="33" t="s">
        <v>17</v>
      </c>
      <c r="H472" s="32">
        <v>5.0</v>
      </c>
      <c r="I472" s="31">
        <f>(SUM(H464:H472)/9)</f>
        <v>4.075555556</v>
      </c>
      <c r="J472" s="34" t="s">
        <v>17</v>
      </c>
      <c r="K472" s="32">
        <v>5.6</v>
      </c>
      <c r="L472" s="31">
        <f>(SUM(K464:K472)/9)</f>
        <v>4.144444444</v>
      </c>
      <c r="M472" s="34" t="s">
        <v>17</v>
      </c>
      <c r="N472" s="32">
        <v>2.1</v>
      </c>
      <c r="O472" s="31">
        <f>(SUM(N464:N472)/9)</f>
        <v>3.77</v>
      </c>
      <c r="P472" s="33" t="s">
        <v>17</v>
      </c>
      <c r="Q472" s="32">
        <v>5.03</v>
      </c>
      <c r="R472" s="31">
        <f>(SUM(Q464:Q472)/9)</f>
        <v>6.102222222</v>
      </c>
    </row>
    <row r="473" hidden="1" outlineLevel="1">
      <c r="A473" s="3" t="s">
        <v>18</v>
      </c>
      <c r="B473" s="17">
        <v>19.38</v>
      </c>
      <c r="C473" s="31"/>
      <c r="D473" s="35" t="s">
        <v>18</v>
      </c>
      <c r="E473" s="32">
        <v>5.93</v>
      </c>
      <c r="F473" s="31"/>
      <c r="G473" s="35" t="s">
        <v>18</v>
      </c>
      <c r="H473" s="32">
        <v>1.78</v>
      </c>
      <c r="I473" s="31"/>
      <c r="J473" s="34" t="s">
        <v>18</v>
      </c>
      <c r="K473" s="32">
        <v>7.5</v>
      </c>
      <c r="L473" s="31"/>
      <c r="M473" s="34" t="s">
        <v>18</v>
      </c>
      <c r="N473" s="32">
        <v>2.02</v>
      </c>
      <c r="O473" s="31"/>
      <c r="P473" s="35" t="s">
        <v>18</v>
      </c>
      <c r="Q473" s="32">
        <v>10.97</v>
      </c>
      <c r="R473" s="31"/>
    </row>
    <row r="474" hidden="1" outlineLevel="1">
      <c r="A474" s="3" t="s">
        <v>19</v>
      </c>
      <c r="B474" s="17">
        <v>19.0</v>
      </c>
      <c r="C474" s="31"/>
      <c r="D474" s="35" t="s">
        <v>19</v>
      </c>
      <c r="E474" s="32">
        <v>2.23</v>
      </c>
      <c r="F474" s="31"/>
      <c r="G474" s="35" t="s">
        <v>19</v>
      </c>
      <c r="H474" s="32">
        <v>2.17</v>
      </c>
      <c r="I474" s="31"/>
      <c r="J474" s="34" t="s">
        <v>19</v>
      </c>
      <c r="K474" s="32">
        <v>14.95</v>
      </c>
      <c r="L474" s="31"/>
      <c r="M474" s="34" t="s">
        <v>19</v>
      </c>
      <c r="N474" s="32">
        <v>3.88</v>
      </c>
      <c r="O474" s="31"/>
      <c r="P474" s="35" t="s">
        <v>19</v>
      </c>
      <c r="Q474" s="32">
        <v>13.57</v>
      </c>
      <c r="R474" s="31"/>
    </row>
    <row r="475" hidden="1" outlineLevel="1">
      <c r="A475" s="3" t="s">
        <v>20</v>
      </c>
      <c r="B475" s="17">
        <v>4.78</v>
      </c>
      <c r="C475" s="31"/>
      <c r="D475" s="35" t="s">
        <v>20</v>
      </c>
      <c r="E475" s="32">
        <v>10.0</v>
      </c>
      <c r="F475" s="31"/>
      <c r="G475" s="35" t="s">
        <v>20</v>
      </c>
      <c r="H475" s="32">
        <v>5.55</v>
      </c>
      <c r="I475" s="31"/>
      <c r="J475" s="34" t="s">
        <v>20</v>
      </c>
      <c r="K475" s="32">
        <v>5.13</v>
      </c>
      <c r="L475" s="31"/>
      <c r="M475" s="34" t="s">
        <v>20</v>
      </c>
      <c r="N475" s="32">
        <v>7.8</v>
      </c>
      <c r="O475" s="31"/>
      <c r="P475" s="35" t="s">
        <v>20</v>
      </c>
      <c r="Q475" s="32">
        <v>8.9</v>
      </c>
      <c r="R475" s="31"/>
    </row>
    <row r="476" hidden="1" outlineLevel="1">
      <c r="A476" s="21">
        <v>44066.0</v>
      </c>
      <c r="B476" s="17">
        <v>4.78</v>
      </c>
      <c r="C476" s="31">
        <f>(SUM(B473:B476)/4)</f>
        <v>11.985</v>
      </c>
      <c r="D476" s="36">
        <v>44066.0</v>
      </c>
      <c r="E476" s="32">
        <v>10.0</v>
      </c>
      <c r="F476" s="31">
        <f>(SUM(E473:E476)/4)</f>
        <v>7.04</v>
      </c>
      <c r="G476" s="36">
        <v>44066.0</v>
      </c>
      <c r="H476" s="32">
        <v>5.55</v>
      </c>
      <c r="I476" s="31">
        <f>(SUM(H473:H476)/4)</f>
        <v>3.7625</v>
      </c>
      <c r="J476" s="37">
        <v>44066.0</v>
      </c>
      <c r="K476" s="32">
        <v>5.13</v>
      </c>
      <c r="L476" s="31">
        <f>(SUM(K473:K476)/4)</f>
        <v>8.1775</v>
      </c>
      <c r="M476" s="37">
        <v>44066.0</v>
      </c>
      <c r="N476" s="32">
        <v>7.8</v>
      </c>
      <c r="O476" s="31">
        <f>(SUM(N473:N476)/4)</f>
        <v>5.375</v>
      </c>
      <c r="P476" s="36">
        <v>44066.0</v>
      </c>
      <c r="Q476" s="32">
        <v>8.9</v>
      </c>
      <c r="R476" s="31">
        <f>(SUM(Q473:Q476)/4)</f>
        <v>10.585</v>
      </c>
    </row>
    <row r="477" hidden="1" outlineLevel="1">
      <c r="A477" s="4" t="s">
        <v>21</v>
      </c>
      <c r="B477" s="17">
        <v>19.38</v>
      </c>
      <c r="C477" s="31"/>
      <c r="D477" s="38" t="s">
        <v>21</v>
      </c>
      <c r="E477" s="32">
        <v>5.93</v>
      </c>
      <c r="F477" s="31"/>
      <c r="G477" s="38" t="s">
        <v>21</v>
      </c>
      <c r="H477" s="32">
        <v>1.78</v>
      </c>
      <c r="I477" s="31"/>
      <c r="J477" s="34" t="s">
        <v>21</v>
      </c>
      <c r="K477" s="32">
        <v>7.5</v>
      </c>
      <c r="L477" s="31"/>
      <c r="M477" s="34" t="s">
        <v>21</v>
      </c>
      <c r="N477" s="32">
        <v>2.02</v>
      </c>
      <c r="O477" s="31"/>
      <c r="P477" s="38" t="s">
        <v>21</v>
      </c>
      <c r="Q477" s="32">
        <v>10.97</v>
      </c>
      <c r="R477" s="31"/>
    </row>
    <row r="478" hidden="1" outlineLevel="1">
      <c r="A478" s="4" t="s">
        <v>22</v>
      </c>
      <c r="B478" s="17">
        <v>19.0</v>
      </c>
      <c r="C478" s="31"/>
      <c r="D478" s="38" t="s">
        <v>22</v>
      </c>
      <c r="E478" s="32">
        <v>2.23</v>
      </c>
      <c r="F478" s="31"/>
      <c r="G478" s="38" t="s">
        <v>22</v>
      </c>
      <c r="H478" s="32">
        <v>2.17</v>
      </c>
      <c r="I478" s="31"/>
      <c r="J478" s="34" t="s">
        <v>22</v>
      </c>
      <c r="K478" s="32">
        <v>14.95</v>
      </c>
      <c r="L478" s="31"/>
      <c r="M478" s="34" t="s">
        <v>22</v>
      </c>
      <c r="N478" s="32">
        <v>3.88</v>
      </c>
      <c r="O478" s="31"/>
      <c r="P478" s="38" t="s">
        <v>22</v>
      </c>
      <c r="Q478" s="32">
        <v>13.57</v>
      </c>
      <c r="R478" s="31"/>
    </row>
    <row r="479" hidden="1" outlineLevel="1">
      <c r="A479" s="4" t="s">
        <v>23</v>
      </c>
      <c r="B479" s="17">
        <v>1.88</v>
      </c>
      <c r="C479" s="31">
        <f>(SUM(B477:B479)/3)</f>
        <v>13.42</v>
      </c>
      <c r="D479" s="38" t="s">
        <v>23</v>
      </c>
      <c r="E479" s="32">
        <v>1.5</v>
      </c>
      <c r="F479" s="31">
        <f>(SUM(E477:E479)/3)</f>
        <v>3.22</v>
      </c>
      <c r="G479" s="38" t="s">
        <v>23</v>
      </c>
      <c r="H479" s="32">
        <v>1.87</v>
      </c>
      <c r="I479" s="31">
        <f>(SUM(H477:H479)/3)</f>
        <v>1.94</v>
      </c>
      <c r="J479" s="34" t="s">
        <v>23</v>
      </c>
      <c r="K479" s="32">
        <v>1.73</v>
      </c>
      <c r="L479" s="31">
        <f>(SUM(K477:K479)/3)</f>
        <v>8.06</v>
      </c>
      <c r="M479" s="34" t="s">
        <v>23</v>
      </c>
      <c r="N479" s="32">
        <v>2.57</v>
      </c>
      <c r="O479" s="31">
        <f>(SUM(N477:N479)/3)</f>
        <v>2.823333333</v>
      </c>
      <c r="P479" s="38" t="s">
        <v>23</v>
      </c>
      <c r="Q479" s="32">
        <v>3.62</v>
      </c>
      <c r="R479" s="31">
        <f>(SUM(Q477:Q479)/3)</f>
        <v>9.386666667</v>
      </c>
    </row>
    <row r="480" hidden="1" outlineLevel="1">
      <c r="A480" s="5" t="s">
        <v>24</v>
      </c>
      <c r="B480" s="17">
        <v>18.73</v>
      </c>
      <c r="C480" s="31"/>
      <c r="D480" s="39" t="s">
        <v>24</v>
      </c>
      <c r="E480" s="32">
        <v>4.68</v>
      </c>
      <c r="F480" s="31"/>
      <c r="G480" s="39" t="s">
        <v>24</v>
      </c>
      <c r="H480" s="32">
        <v>1.27</v>
      </c>
      <c r="I480" s="31"/>
      <c r="J480" s="34" t="s">
        <v>24</v>
      </c>
      <c r="K480" s="32">
        <v>1.98</v>
      </c>
      <c r="L480" s="31"/>
      <c r="M480" s="34" t="s">
        <v>24</v>
      </c>
      <c r="N480" s="32">
        <v>1.47</v>
      </c>
      <c r="O480" s="31"/>
      <c r="P480" s="39" t="s">
        <v>24</v>
      </c>
      <c r="Q480" s="32">
        <v>18.6</v>
      </c>
      <c r="R480" s="31"/>
    </row>
    <row r="481" hidden="1" outlineLevel="1">
      <c r="A481" s="5" t="s">
        <v>25</v>
      </c>
      <c r="B481" s="17">
        <v>4.78</v>
      </c>
      <c r="C481" s="31">
        <f>(SUM(B480:B481)/2)</f>
        <v>11.755</v>
      </c>
      <c r="D481" s="39" t="s">
        <v>25</v>
      </c>
      <c r="E481" s="32">
        <v>10.0</v>
      </c>
      <c r="F481" s="31">
        <f>(SUM(E480:E481)/2)</f>
        <v>7.34</v>
      </c>
      <c r="G481" s="39" t="s">
        <v>25</v>
      </c>
      <c r="H481" s="32">
        <v>5.55</v>
      </c>
      <c r="I481" s="31">
        <f>(SUM(H480:H481)/2)</f>
        <v>3.41</v>
      </c>
      <c r="J481" s="34" t="s">
        <v>25</v>
      </c>
      <c r="K481" s="32">
        <v>5.13</v>
      </c>
      <c r="L481" s="31">
        <f>(SUM(K480:K481)/2)</f>
        <v>3.555</v>
      </c>
      <c r="M481" s="34" t="s">
        <v>25</v>
      </c>
      <c r="N481" s="32">
        <v>7.8</v>
      </c>
      <c r="O481" s="31">
        <f>(SUM(N480:N481)/2)</f>
        <v>4.635</v>
      </c>
      <c r="P481" s="39" t="s">
        <v>25</v>
      </c>
      <c r="Q481" s="32">
        <v>8.9</v>
      </c>
      <c r="R481" s="31">
        <f>(SUM(Q480:Q481)/2)</f>
        <v>13.75</v>
      </c>
    </row>
    <row r="482">
      <c r="A482" s="29"/>
      <c r="B482" s="29"/>
      <c r="C482" s="29"/>
      <c r="D482" s="29"/>
      <c r="E482" s="29"/>
      <c r="F482" s="2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>
      <c r="A483" s="29"/>
      <c r="B483" s="29"/>
      <c r="C483" s="29"/>
      <c r="D483" s="29"/>
      <c r="E483" s="29"/>
      <c r="F483" s="2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collapsed="1">
      <c r="A484" s="1" t="s">
        <v>46</v>
      </c>
      <c r="C484" s="2" t="str">
        <f t="array" ref="C484">INDEX(A485:P485, 1, MATCH(MIN(C495,F495,I495,L495,O495,R495), C495:R495, 0))</f>
        <v>UKMO</v>
      </c>
      <c r="D484" s="3" t="str">
        <f t="array" ref="D484">INDEX(A485:P485, 1, (MATCH(MIN(C499,F499,I499,L499,O499,R499), C499:R499, 0)))</f>
        <v>UKMO</v>
      </c>
      <c r="E484" s="4" t="str">
        <f t="array" ref="E484">INDEX(A485:P485, 1, MATCH(MIN(F502,I502,L502,O502,R502,C502),C502:R502,0))</f>
        <v>PWE</v>
      </c>
      <c r="F484" s="5" t="str">
        <f t="array" ref="F484">INDEX(A485:P485, 1, MATCH(MIN(F504,I504,L504,O504,R504,C504),C504:R504,0))</f>
        <v>PWE</v>
      </c>
      <c r="G484" s="6"/>
      <c r="H484" s="28"/>
      <c r="J484" s="6"/>
      <c r="K484" s="6"/>
      <c r="L484" s="6"/>
      <c r="M484" s="6"/>
      <c r="N484" s="6"/>
      <c r="O484" s="6"/>
      <c r="P484" s="6"/>
      <c r="Q484" s="6"/>
    </row>
    <row r="485" hidden="1" outlineLevel="1">
      <c r="A485" s="7" t="s">
        <v>1</v>
      </c>
      <c r="B485" s="8" t="s">
        <v>2</v>
      </c>
      <c r="C485" s="9"/>
      <c r="D485" s="10" t="s">
        <v>3</v>
      </c>
      <c r="E485" s="11" t="s">
        <v>2</v>
      </c>
      <c r="F485" s="9"/>
      <c r="G485" s="12" t="s">
        <v>4</v>
      </c>
      <c r="H485" s="8" t="s">
        <v>2</v>
      </c>
      <c r="I485" s="9"/>
      <c r="J485" s="12" t="s">
        <v>5</v>
      </c>
      <c r="K485" s="8" t="s">
        <v>2</v>
      </c>
      <c r="L485" s="9"/>
      <c r="M485" s="12" t="s">
        <v>6</v>
      </c>
      <c r="N485" s="8" t="s">
        <v>2</v>
      </c>
      <c r="O485" s="9"/>
      <c r="P485" s="12" t="s">
        <v>7</v>
      </c>
      <c r="Q485" s="8" t="s">
        <v>2</v>
      </c>
    </row>
    <row r="486" hidden="1" outlineLevel="1">
      <c r="A486" s="13" t="s">
        <v>8</v>
      </c>
      <c r="C486" s="14"/>
      <c r="D486" s="6" t="s">
        <v>8</v>
      </c>
      <c r="F486" s="14"/>
      <c r="G486" s="13" t="s">
        <v>8</v>
      </c>
      <c r="I486" s="15"/>
      <c r="J486" s="13" t="s">
        <v>8</v>
      </c>
      <c r="L486" s="15"/>
      <c r="M486" s="13" t="s">
        <v>8</v>
      </c>
      <c r="O486" s="15"/>
      <c r="P486" s="13" t="s">
        <v>8</v>
      </c>
    </row>
    <row r="487" hidden="1" outlineLevel="1">
      <c r="A487" s="2" t="s">
        <v>9</v>
      </c>
      <c r="B487" s="17">
        <v>13.42</v>
      </c>
      <c r="C487" s="18"/>
      <c r="D487" s="2" t="s">
        <v>9</v>
      </c>
      <c r="E487" s="17">
        <v>3.62</v>
      </c>
      <c r="F487" s="18"/>
      <c r="G487" s="2" t="s">
        <v>9</v>
      </c>
      <c r="H487" s="17">
        <v>1.12</v>
      </c>
      <c r="I487" s="18"/>
      <c r="J487" s="6" t="s">
        <v>9</v>
      </c>
      <c r="K487" s="17">
        <v>7.18</v>
      </c>
      <c r="L487" s="18"/>
      <c r="M487" s="6" t="s">
        <v>9</v>
      </c>
      <c r="N487" s="17">
        <v>5.75</v>
      </c>
      <c r="O487" s="18"/>
      <c r="P487" s="2" t="s">
        <v>9</v>
      </c>
      <c r="Q487" s="32">
        <v>2.43</v>
      </c>
      <c r="R487" s="18"/>
    </row>
    <row r="488" hidden="1" outlineLevel="1">
      <c r="A488" s="2" t="s">
        <v>10</v>
      </c>
      <c r="B488" s="17">
        <v>2.35</v>
      </c>
      <c r="C488" s="18"/>
      <c r="D488" s="2" t="s">
        <v>10</v>
      </c>
      <c r="E488" s="17">
        <v>5.68</v>
      </c>
      <c r="F488" s="18"/>
      <c r="G488" s="2" t="s">
        <v>10</v>
      </c>
      <c r="H488" s="17">
        <v>8.92</v>
      </c>
      <c r="I488" s="18"/>
      <c r="J488" s="6" t="s">
        <v>10</v>
      </c>
      <c r="K488" s="17">
        <v>3.9</v>
      </c>
      <c r="L488" s="18"/>
      <c r="M488" s="6" t="s">
        <v>10</v>
      </c>
      <c r="N488" s="17">
        <v>8.22</v>
      </c>
      <c r="O488" s="18"/>
      <c r="P488" s="2" t="s">
        <v>10</v>
      </c>
      <c r="Q488" s="32">
        <v>4.78</v>
      </c>
      <c r="R488" s="18"/>
    </row>
    <row r="489" hidden="1" outlineLevel="1">
      <c r="A489" s="2" t="s">
        <v>11</v>
      </c>
      <c r="B489" s="17">
        <v>4.68</v>
      </c>
      <c r="C489" s="18"/>
      <c r="D489" s="2" t="s">
        <v>11</v>
      </c>
      <c r="E489" s="17">
        <v>8.45</v>
      </c>
      <c r="F489" s="18"/>
      <c r="G489" s="2" t="s">
        <v>11</v>
      </c>
      <c r="H489" s="17">
        <v>6.07</v>
      </c>
      <c r="I489" s="18"/>
      <c r="J489" s="6" t="s">
        <v>11</v>
      </c>
      <c r="K489" s="17">
        <v>4.62</v>
      </c>
      <c r="L489" s="18"/>
      <c r="M489" s="6" t="s">
        <v>11</v>
      </c>
      <c r="N489" s="17">
        <v>2.65</v>
      </c>
      <c r="O489" s="18"/>
      <c r="P489" s="2" t="s">
        <v>11</v>
      </c>
      <c r="Q489" s="32">
        <v>5.6</v>
      </c>
      <c r="R489" s="18"/>
    </row>
    <row r="490" hidden="1" outlineLevel="1">
      <c r="A490" s="2" t="s">
        <v>12</v>
      </c>
      <c r="B490" s="17">
        <v>3.12</v>
      </c>
      <c r="C490" s="18"/>
      <c r="D490" s="2" t="s">
        <v>12</v>
      </c>
      <c r="E490" s="17">
        <v>6.78</v>
      </c>
      <c r="F490" s="18"/>
      <c r="G490" s="2" t="s">
        <v>12</v>
      </c>
      <c r="H490" s="17">
        <v>1.73</v>
      </c>
      <c r="I490" s="18"/>
      <c r="J490" s="6" t="s">
        <v>12</v>
      </c>
      <c r="K490" s="17">
        <v>1.93</v>
      </c>
      <c r="L490" s="18"/>
      <c r="M490" s="6" t="s">
        <v>12</v>
      </c>
      <c r="N490" s="17">
        <v>1.58</v>
      </c>
      <c r="O490" s="18"/>
      <c r="P490" s="2" t="s">
        <v>12</v>
      </c>
      <c r="Q490" s="32">
        <v>0.68</v>
      </c>
      <c r="R490" s="18"/>
    </row>
    <row r="491" hidden="1" outlineLevel="1">
      <c r="A491" s="2" t="s">
        <v>13</v>
      </c>
      <c r="B491" s="17">
        <v>1.93</v>
      </c>
      <c r="C491" s="18"/>
      <c r="D491" s="2" t="s">
        <v>13</v>
      </c>
      <c r="E491" s="17">
        <v>5.68</v>
      </c>
      <c r="F491" s="18"/>
      <c r="G491" s="2" t="s">
        <v>13</v>
      </c>
      <c r="H491" s="17">
        <v>8.92</v>
      </c>
      <c r="I491" s="18"/>
      <c r="J491" s="6" t="s">
        <v>13</v>
      </c>
      <c r="K491" s="17">
        <v>3.9</v>
      </c>
      <c r="L491" s="18"/>
      <c r="M491" s="6" t="s">
        <v>13</v>
      </c>
      <c r="N491" s="17">
        <v>8.22</v>
      </c>
      <c r="O491" s="18"/>
      <c r="P491" s="2" t="s">
        <v>13</v>
      </c>
      <c r="Q491" s="32">
        <v>4.78</v>
      </c>
      <c r="R491" s="18"/>
    </row>
    <row r="492" hidden="1" outlineLevel="1">
      <c r="A492" s="2" t="s">
        <v>14</v>
      </c>
      <c r="B492" s="17">
        <v>17.15</v>
      </c>
      <c r="C492" s="18"/>
      <c r="D492" s="2" t="s">
        <v>14</v>
      </c>
      <c r="E492" s="17">
        <v>2.3</v>
      </c>
      <c r="F492" s="18"/>
      <c r="G492" s="2" t="s">
        <v>14</v>
      </c>
      <c r="H492" s="17">
        <v>1.5</v>
      </c>
      <c r="I492" s="18"/>
      <c r="J492" s="6" t="s">
        <v>14</v>
      </c>
      <c r="K492" s="17">
        <v>2.33</v>
      </c>
      <c r="L492" s="18"/>
      <c r="M492" s="6" t="s">
        <v>14</v>
      </c>
      <c r="N492" s="17">
        <v>2.53</v>
      </c>
      <c r="O492" s="18"/>
      <c r="P492" s="2" t="s">
        <v>14</v>
      </c>
      <c r="Q492" s="32">
        <v>4.37</v>
      </c>
      <c r="R492" s="18"/>
    </row>
    <row r="493" hidden="1" outlineLevel="1">
      <c r="A493" s="2" t="s">
        <v>15</v>
      </c>
      <c r="B493" s="17">
        <v>3.05</v>
      </c>
      <c r="C493" s="18"/>
      <c r="D493" s="2" t="s">
        <v>15</v>
      </c>
      <c r="E493" s="17">
        <v>11.32</v>
      </c>
      <c r="F493" s="18"/>
      <c r="G493" s="2" t="s">
        <v>15</v>
      </c>
      <c r="H493" s="17">
        <v>8.18</v>
      </c>
      <c r="I493" s="18"/>
      <c r="J493" s="6" t="s">
        <v>15</v>
      </c>
      <c r="K493" s="17">
        <v>8.87</v>
      </c>
      <c r="L493" s="18"/>
      <c r="M493" s="6" t="s">
        <v>15</v>
      </c>
      <c r="N493" s="17">
        <v>5.1</v>
      </c>
      <c r="O493" s="18"/>
      <c r="P493" s="2" t="s">
        <v>15</v>
      </c>
      <c r="Q493" s="32">
        <v>2.97</v>
      </c>
      <c r="R493" s="18"/>
    </row>
    <row r="494" hidden="1" outlineLevel="1">
      <c r="A494" s="2" t="s">
        <v>16</v>
      </c>
      <c r="B494" s="17">
        <v>13.42</v>
      </c>
      <c r="C494" s="18"/>
      <c r="D494" s="2" t="s">
        <v>16</v>
      </c>
      <c r="E494" s="17">
        <v>6.83</v>
      </c>
      <c r="F494" s="18"/>
      <c r="G494" s="2" t="s">
        <v>16</v>
      </c>
      <c r="H494" s="17">
        <v>8.73</v>
      </c>
      <c r="I494" s="18"/>
      <c r="J494" s="6" t="s">
        <v>16</v>
      </c>
      <c r="K494" s="17">
        <v>8.07</v>
      </c>
      <c r="L494" s="18"/>
      <c r="M494" s="6" t="s">
        <v>16</v>
      </c>
      <c r="N494" s="17">
        <v>6.33</v>
      </c>
      <c r="O494" s="18"/>
      <c r="P494" s="2" t="s">
        <v>16</v>
      </c>
      <c r="Q494" s="32">
        <v>9.45</v>
      </c>
      <c r="R494" s="18"/>
    </row>
    <row r="495" hidden="1" outlineLevel="1">
      <c r="A495" s="2" t="s">
        <v>17</v>
      </c>
      <c r="B495" s="17">
        <v>16.48</v>
      </c>
      <c r="C495" s="31">
        <f>(SUM(B487:B495)/9)</f>
        <v>8.4</v>
      </c>
      <c r="D495" s="33" t="s">
        <v>17</v>
      </c>
      <c r="E495" s="32">
        <v>4.97</v>
      </c>
      <c r="F495" s="31">
        <f>(SUM(E487:E495)/9)</f>
        <v>6.181111111</v>
      </c>
      <c r="G495" s="33" t="s">
        <v>17</v>
      </c>
      <c r="H495" s="32">
        <v>3.6</v>
      </c>
      <c r="I495" s="31">
        <f>(SUM(H487:H495)/9)</f>
        <v>5.418888889</v>
      </c>
      <c r="J495" s="34" t="s">
        <v>17</v>
      </c>
      <c r="K495" s="32">
        <v>10.58</v>
      </c>
      <c r="L495" s="31">
        <f>(SUM(K487:K495)/9)</f>
        <v>5.708888889</v>
      </c>
      <c r="M495" s="34" t="s">
        <v>17</v>
      </c>
      <c r="N495" s="32">
        <v>3.23</v>
      </c>
      <c r="O495" s="31">
        <f>(SUM(N487:N495)/9)</f>
        <v>4.845555556</v>
      </c>
      <c r="P495" s="33" t="s">
        <v>17</v>
      </c>
      <c r="Q495" s="32">
        <v>3.0</v>
      </c>
      <c r="R495" s="31">
        <f>(SUM(Q487:Q495)/9)</f>
        <v>4.228888889</v>
      </c>
    </row>
    <row r="496" hidden="1" outlineLevel="1">
      <c r="A496" s="3" t="s">
        <v>18</v>
      </c>
      <c r="B496" s="17">
        <v>13.42</v>
      </c>
      <c r="C496" s="31"/>
      <c r="D496" s="35" t="s">
        <v>18</v>
      </c>
      <c r="E496" s="32">
        <v>3.62</v>
      </c>
      <c r="F496" s="31"/>
      <c r="G496" s="35" t="s">
        <v>18</v>
      </c>
      <c r="H496" s="32">
        <v>1.12</v>
      </c>
      <c r="I496" s="31"/>
      <c r="J496" s="34" t="s">
        <v>18</v>
      </c>
      <c r="K496" s="32">
        <v>7.18</v>
      </c>
      <c r="L496" s="31"/>
      <c r="M496" s="34" t="s">
        <v>18</v>
      </c>
      <c r="N496" s="32">
        <v>5.75</v>
      </c>
      <c r="O496" s="31"/>
      <c r="P496" s="35" t="s">
        <v>18</v>
      </c>
      <c r="Q496" s="32">
        <v>2.43</v>
      </c>
      <c r="R496" s="31"/>
    </row>
    <row r="497" hidden="1" outlineLevel="1">
      <c r="A497" s="3" t="s">
        <v>19</v>
      </c>
      <c r="B497" s="17">
        <v>16.48</v>
      </c>
      <c r="C497" s="31"/>
      <c r="D497" s="35" t="s">
        <v>19</v>
      </c>
      <c r="E497" s="32">
        <v>4.22</v>
      </c>
      <c r="F497" s="31"/>
      <c r="G497" s="35" t="s">
        <v>19</v>
      </c>
      <c r="H497" s="32">
        <v>7.3</v>
      </c>
      <c r="I497" s="31"/>
      <c r="J497" s="34" t="s">
        <v>19</v>
      </c>
      <c r="K497" s="32">
        <v>6.07</v>
      </c>
      <c r="L497" s="31"/>
      <c r="M497" s="34" t="s">
        <v>19</v>
      </c>
      <c r="N497" s="32">
        <v>4.18</v>
      </c>
      <c r="O497" s="31"/>
      <c r="P497" s="35" t="s">
        <v>19</v>
      </c>
      <c r="Q497" s="32">
        <v>6.43</v>
      </c>
      <c r="R497" s="31"/>
    </row>
    <row r="498" hidden="1" outlineLevel="1">
      <c r="A498" s="3" t="s">
        <v>20</v>
      </c>
      <c r="B498" s="17">
        <v>5.93</v>
      </c>
      <c r="C498" s="31"/>
      <c r="D498" s="35" t="s">
        <v>20</v>
      </c>
      <c r="E498" s="32">
        <v>5.68</v>
      </c>
      <c r="F498" s="31"/>
      <c r="G498" s="35" t="s">
        <v>20</v>
      </c>
      <c r="H498" s="32">
        <v>8.92</v>
      </c>
      <c r="I498" s="31"/>
      <c r="J498" s="34" t="s">
        <v>20</v>
      </c>
      <c r="K498" s="32">
        <v>3.9</v>
      </c>
      <c r="L498" s="31"/>
      <c r="M498" s="34" t="s">
        <v>20</v>
      </c>
      <c r="N498" s="32">
        <v>8.22</v>
      </c>
      <c r="O498" s="31"/>
      <c r="P498" s="35" t="s">
        <v>20</v>
      </c>
      <c r="Q498" s="32">
        <v>4.78</v>
      </c>
      <c r="R498" s="31"/>
    </row>
    <row r="499" hidden="1" outlineLevel="1">
      <c r="A499" s="21">
        <v>44066.0</v>
      </c>
      <c r="B499" s="17">
        <v>25.02</v>
      </c>
      <c r="C499" s="31">
        <f>(SUM(B496:B499)/4)</f>
        <v>15.2125</v>
      </c>
      <c r="D499" s="36">
        <v>44066.0</v>
      </c>
      <c r="E499" s="32">
        <v>5.68</v>
      </c>
      <c r="F499" s="31">
        <f>(SUM(E496:E499)/4)</f>
        <v>4.8</v>
      </c>
      <c r="G499" s="36">
        <v>44066.0</v>
      </c>
      <c r="H499" s="32">
        <v>8.92</v>
      </c>
      <c r="I499" s="31">
        <f>(SUM(H496:H499)/4)</f>
        <v>6.565</v>
      </c>
      <c r="J499" s="37">
        <v>44066.0</v>
      </c>
      <c r="K499" s="32">
        <v>3.9</v>
      </c>
      <c r="L499" s="31">
        <f>(SUM(K496:K499)/4)</f>
        <v>5.2625</v>
      </c>
      <c r="M499" s="37">
        <v>44066.0</v>
      </c>
      <c r="N499" s="32">
        <v>8.22</v>
      </c>
      <c r="O499" s="31">
        <f>(SUM(N496:N499)/4)</f>
        <v>6.5925</v>
      </c>
      <c r="P499" s="36">
        <v>44066.0</v>
      </c>
      <c r="Q499" s="32">
        <v>4.78</v>
      </c>
      <c r="R499" s="31">
        <f>(SUM(Q496:Q499)/4)</f>
        <v>4.605</v>
      </c>
    </row>
    <row r="500" hidden="1" outlineLevel="1">
      <c r="A500" s="4" t="s">
        <v>21</v>
      </c>
      <c r="B500" s="17">
        <v>100.0</v>
      </c>
      <c r="C500" s="31"/>
      <c r="D500" s="38" t="s">
        <v>21</v>
      </c>
      <c r="E500" s="32">
        <v>3.62</v>
      </c>
      <c r="F500" s="31"/>
      <c r="G500" s="38" t="s">
        <v>21</v>
      </c>
      <c r="H500" s="32">
        <v>1.12</v>
      </c>
      <c r="I500" s="31"/>
      <c r="J500" s="34" t="s">
        <v>21</v>
      </c>
      <c r="K500" s="32">
        <v>7.18</v>
      </c>
      <c r="L500" s="31"/>
      <c r="M500" s="34" t="s">
        <v>21</v>
      </c>
      <c r="N500" s="32">
        <v>5.75</v>
      </c>
      <c r="O500" s="31"/>
      <c r="P500" s="38" t="s">
        <v>21</v>
      </c>
      <c r="Q500" s="32">
        <v>2.43</v>
      </c>
      <c r="R500" s="31"/>
    </row>
    <row r="501" hidden="1" outlineLevel="1">
      <c r="A501" s="4" t="s">
        <v>22</v>
      </c>
      <c r="B501" s="17">
        <v>100.0</v>
      </c>
      <c r="C501" s="31"/>
      <c r="D501" s="38" t="s">
        <v>22</v>
      </c>
      <c r="E501" s="32">
        <v>4.22</v>
      </c>
      <c r="F501" s="31"/>
      <c r="G501" s="38" t="s">
        <v>22</v>
      </c>
      <c r="H501" s="32">
        <v>7.3</v>
      </c>
      <c r="I501" s="31"/>
      <c r="J501" s="34" t="s">
        <v>22</v>
      </c>
      <c r="K501" s="32">
        <v>6.07</v>
      </c>
      <c r="L501" s="31"/>
      <c r="M501" s="34" t="s">
        <v>22</v>
      </c>
      <c r="N501" s="32">
        <v>4.18</v>
      </c>
      <c r="O501" s="31"/>
      <c r="P501" s="38" t="s">
        <v>22</v>
      </c>
      <c r="Q501" s="32">
        <v>6.43</v>
      </c>
      <c r="R501" s="31"/>
    </row>
    <row r="502" hidden="1" outlineLevel="1">
      <c r="A502" s="4" t="s">
        <v>23</v>
      </c>
      <c r="B502" s="17">
        <v>100.0</v>
      </c>
      <c r="C502" s="31">
        <f>(SUM(B500:B502)/3)</f>
        <v>100</v>
      </c>
      <c r="D502" s="38" t="s">
        <v>23</v>
      </c>
      <c r="E502" s="32">
        <v>10.02</v>
      </c>
      <c r="F502" s="31">
        <f>(SUM(E500:E502)/3)</f>
        <v>5.953333333</v>
      </c>
      <c r="G502" s="38" t="s">
        <v>23</v>
      </c>
      <c r="H502" s="32">
        <v>12.6</v>
      </c>
      <c r="I502" s="31">
        <f>(SUM(H500:H502)/3)</f>
        <v>7.006666667</v>
      </c>
      <c r="J502" s="34" t="s">
        <v>23</v>
      </c>
      <c r="K502" s="32">
        <v>5.27</v>
      </c>
      <c r="L502" s="31">
        <f>(SUM(K500:K502)/3)</f>
        <v>6.173333333</v>
      </c>
      <c r="M502" s="34" t="s">
        <v>23</v>
      </c>
      <c r="N502" s="32">
        <v>8.07</v>
      </c>
      <c r="O502" s="31">
        <f>(SUM(N500:N502)/3)</f>
        <v>6</v>
      </c>
      <c r="P502" s="38" t="s">
        <v>23</v>
      </c>
      <c r="Q502" s="32">
        <v>10.28</v>
      </c>
      <c r="R502" s="31">
        <f>(SUM(Q500:Q502)/3)</f>
        <v>6.38</v>
      </c>
    </row>
    <row r="503" hidden="1" outlineLevel="1">
      <c r="A503" s="5" t="s">
        <v>24</v>
      </c>
      <c r="B503" s="17">
        <v>100.0</v>
      </c>
      <c r="C503" s="31"/>
      <c r="D503" s="39" t="s">
        <v>24</v>
      </c>
      <c r="E503" s="32">
        <v>4.35</v>
      </c>
      <c r="F503" s="31"/>
      <c r="G503" s="39" t="s">
        <v>24</v>
      </c>
      <c r="H503" s="32">
        <v>5.08</v>
      </c>
      <c r="I503" s="31"/>
      <c r="J503" s="34" t="s">
        <v>24</v>
      </c>
      <c r="K503" s="32">
        <v>8.6</v>
      </c>
      <c r="L503" s="31"/>
      <c r="M503" s="34" t="s">
        <v>24</v>
      </c>
      <c r="N503" s="32">
        <v>5.58</v>
      </c>
      <c r="O503" s="31"/>
      <c r="P503" s="39" t="s">
        <v>24</v>
      </c>
      <c r="Q503" s="32">
        <v>8.18</v>
      </c>
      <c r="R503" s="31"/>
    </row>
    <row r="504" hidden="1" outlineLevel="1">
      <c r="A504" s="5" t="s">
        <v>25</v>
      </c>
      <c r="B504" s="17">
        <v>100.0</v>
      </c>
      <c r="C504" s="31">
        <f>(SUM(B503:B504)/2)</f>
        <v>100</v>
      </c>
      <c r="D504" s="39" t="s">
        <v>25</v>
      </c>
      <c r="E504" s="32">
        <v>5.68</v>
      </c>
      <c r="F504" s="31">
        <f>(SUM(E503:E504)/2)</f>
        <v>5.015</v>
      </c>
      <c r="G504" s="39" t="s">
        <v>25</v>
      </c>
      <c r="H504" s="32">
        <v>8.92</v>
      </c>
      <c r="I504" s="31">
        <f>(SUM(H503:H504)/2)</f>
        <v>7</v>
      </c>
      <c r="J504" s="34" t="s">
        <v>25</v>
      </c>
      <c r="K504" s="32">
        <v>3.9</v>
      </c>
      <c r="L504" s="31">
        <f>(SUM(K503:K504)/2)</f>
        <v>6.25</v>
      </c>
      <c r="M504" s="34" t="s">
        <v>25</v>
      </c>
      <c r="N504" s="32">
        <v>8.22</v>
      </c>
      <c r="O504" s="31">
        <f>(SUM(N503:N504)/2)</f>
        <v>6.9</v>
      </c>
      <c r="P504" s="39" t="s">
        <v>25</v>
      </c>
      <c r="Q504" s="32">
        <v>4.78</v>
      </c>
      <c r="R504" s="31">
        <f>(SUM(Q503:Q504)/2)</f>
        <v>6.48</v>
      </c>
    </row>
    <row r="505">
      <c r="A505" s="29"/>
      <c r="B505" s="29"/>
      <c r="C505" s="29"/>
      <c r="D505" s="29"/>
      <c r="E505" s="29"/>
      <c r="F505" s="2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>
      <c r="A506" s="29"/>
      <c r="B506" s="29"/>
      <c r="C506" s="29"/>
      <c r="D506" s="29"/>
      <c r="E506" s="29"/>
      <c r="F506" s="2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collapsed="1">
      <c r="A507" s="1" t="s">
        <v>47</v>
      </c>
      <c r="C507" s="2" t="str">
        <f t="array" ref="C507">INDEX(A508:P508, 1, MATCH(MIN(C518,F518,I518,L518,O518,R518), C518:R518, 0))</f>
        <v>SPIRE</v>
      </c>
      <c r="D507" s="3" t="str">
        <f t="array" ref="D507">INDEX(A508:P508, 1, (MATCH(MIN(C522,F522,I522,L522,O522,R522), C522:R522, 0)))</f>
        <v>ECMWF</v>
      </c>
      <c r="E507" s="4" t="str">
        <f t="array" ref="E507">INDEX(A508:P508, 1, MATCH(MIN(F525,I525,L525,O525,R525,C525),C525:R525,0))</f>
        <v>SPIRE</v>
      </c>
      <c r="F507" s="5" t="str">
        <f t="array" ref="F507">INDEX(A508:P508, 1, MATCH(MIN(F527,I527,L527,O527,R527,C527),C527:R527,0))</f>
        <v>GFS</v>
      </c>
      <c r="G507" s="6"/>
      <c r="H507" s="28"/>
      <c r="J507" s="6"/>
      <c r="K507" s="6"/>
      <c r="L507" s="6"/>
      <c r="M507" s="6"/>
      <c r="N507" s="6"/>
      <c r="O507" s="6"/>
      <c r="P507" s="6"/>
      <c r="Q507" s="6"/>
    </row>
    <row r="508" hidden="1" outlineLevel="1">
      <c r="A508" s="7" t="s">
        <v>1</v>
      </c>
      <c r="B508" s="8" t="s">
        <v>2</v>
      </c>
      <c r="C508" s="9"/>
      <c r="D508" s="10" t="s">
        <v>3</v>
      </c>
      <c r="E508" s="11" t="s">
        <v>2</v>
      </c>
      <c r="F508" s="9"/>
      <c r="G508" s="12" t="s">
        <v>4</v>
      </c>
      <c r="H508" s="8" t="s">
        <v>2</v>
      </c>
      <c r="I508" s="9"/>
      <c r="J508" s="12" t="s">
        <v>5</v>
      </c>
      <c r="K508" s="8" t="s">
        <v>2</v>
      </c>
      <c r="L508" s="9"/>
      <c r="M508" s="12" t="s">
        <v>6</v>
      </c>
      <c r="N508" s="8" t="s">
        <v>2</v>
      </c>
      <c r="O508" s="9"/>
      <c r="P508" s="12" t="s">
        <v>7</v>
      </c>
      <c r="Q508" s="8" t="s">
        <v>2</v>
      </c>
    </row>
    <row r="509" hidden="1" outlineLevel="1">
      <c r="A509" s="13" t="s">
        <v>8</v>
      </c>
      <c r="C509" s="14"/>
      <c r="D509" s="6" t="s">
        <v>8</v>
      </c>
      <c r="F509" s="14"/>
      <c r="G509" s="13" t="s">
        <v>8</v>
      </c>
      <c r="I509" s="15"/>
      <c r="J509" s="13" t="s">
        <v>8</v>
      </c>
      <c r="L509" s="15"/>
      <c r="M509" s="13" t="s">
        <v>8</v>
      </c>
      <c r="O509" s="15"/>
      <c r="P509" s="13" t="s">
        <v>8</v>
      </c>
    </row>
    <row r="510" hidden="1" outlineLevel="1">
      <c r="A510" s="2" t="s">
        <v>9</v>
      </c>
      <c r="B510" s="17">
        <v>17.35</v>
      </c>
      <c r="C510" s="18"/>
      <c r="D510" s="2" t="s">
        <v>9</v>
      </c>
      <c r="E510" s="17">
        <v>5.9</v>
      </c>
      <c r="F510" s="18"/>
      <c r="G510" s="2" t="s">
        <v>9</v>
      </c>
      <c r="H510" s="17">
        <v>1.32</v>
      </c>
      <c r="I510" s="18"/>
      <c r="J510" s="6" t="s">
        <v>9</v>
      </c>
      <c r="K510" s="17">
        <v>7.62</v>
      </c>
      <c r="L510" s="18"/>
      <c r="M510" s="6" t="s">
        <v>9</v>
      </c>
      <c r="N510" s="17">
        <v>2.2</v>
      </c>
      <c r="O510" s="18"/>
      <c r="P510" s="2" t="s">
        <v>9</v>
      </c>
      <c r="Q510" s="32">
        <v>7.9</v>
      </c>
      <c r="R510" s="18"/>
    </row>
    <row r="511" hidden="1" outlineLevel="1">
      <c r="A511" s="2" t="s">
        <v>10</v>
      </c>
      <c r="B511" s="17">
        <v>8.2</v>
      </c>
      <c r="C511" s="18"/>
      <c r="D511" s="2" t="s">
        <v>10</v>
      </c>
      <c r="E511" s="17">
        <v>8.6</v>
      </c>
      <c r="F511" s="18"/>
      <c r="G511" s="2" t="s">
        <v>10</v>
      </c>
      <c r="H511" s="17">
        <v>7.87</v>
      </c>
      <c r="I511" s="18"/>
      <c r="J511" s="6" t="s">
        <v>10</v>
      </c>
      <c r="K511" s="17">
        <v>4.52</v>
      </c>
      <c r="L511" s="18"/>
      <c r="M511" s="6" t="s">
        <v>10</v>
      </c>
      <c r="N511" s="17">
        <v>7.28</v>
      </c>
      <c r="O511" s="18"/>
      <c r="P511" s="2" t="s">
        <v>10</v>
      </c>
      <c r="Q511" s="32">
        <v>9.17</v>
      </c>
      <c r="R511" s="18"/>
    </row>
    <row r="512" hidden="1" outlineLevel="1">
      <c r="A512" s="2" t="s">
        <v>11</v>
      </c>
      <c r="B512" s="17">
        <v>1.5</v>
      </c>
      <c r="C512" s="18"/>
      <c r="D512" s="2" t="s">
        <v>11</v>
      </c>
      <c r="E512" s="17">
        <v>4.5</v>
      </c>
      <c r="F512" s="18"/>
      <c r="G512" s="2" t="s">
        <v>11</v>
      </c>
      <c r="H512" s="17">
        <v>6.27</v>
      </c>
      <c r="I512" s="18"/>
      <c r="J512" s="6" t="s">
        <v>11</v>
      </c>
      <c r="K512" s="17">
        <v>4.6</v>
      </c>
      <c r="L512" s="18"/>
      <c r="M512" s="6" t="s">
        <v>11</v>
      </c>
      <c r="N512" s="17">
        <v>4.13</v>
      </c>
      <c r="O512" s="18"/>
      <c r="P512" s="2" t="s">
        <v>11</v>
      </c>
      <c r="Q512" s="32">
        <v>6.92</v>
      </c>
      <c r="R512" s="18"/>
    </row>
    <row r="513" hidden="1" outlineLevel="1">
      <c r="A513" s="2" t="s">
        <v>12</v>
      </c>
      <c r="B513" s="17">
        <v>5.12</v>
      </c>
      <c r="C513" s="18"/>
      <c r="D513" s="2" t="s">
        <v>12</v>
      </c>
      <c r="E513" s="17">
        <v>9.42</v>
      </c>
      <c r="F513" s="18"/>
      <c r="G513" s="2" t="s">
        <v>12</v>
      </c>
      <c r="H513" s="17">
        <v>0.62</v>
      </c>
      <c r="I513" s="18"/>
      <c r="J513" s="6" t="s">
        <v>12</v>
      </c>
      <c r="K513" s="17">
        <v>3.47</v>
      </c>
      <c r="L513" s="18"/>
      <c r="M513" s="6" t="s">
        <v>12</v>
      </c>
      <c r="N513" s="17">
        <v>1.75</v>
      </c>
      <c r="O513" s="18"/>
      <c r="P513" s="2" t="s">
        <v>12</v>
      </c>
      <c r="Q513" s="32">
        <v>0.47</v>
      </c>
      <c r="R513" s="18"/>
    </row>
    <row r="514" hidden="1" outlineLevel="1">
      <c r="A514" s="2" t="s">
        <v>13</v>
      </c>
      <c r="B514" s="17">
        <v>8.2</v>
      </c>
      <c r="C514" s="18"/>
      <c r="D514" s="2" t="s">
        <v>13</v>
      </c>
      <c r="E514" s="17">
        <v>8.6</v>
      </c>
      <c r="F514" s="18"/>
      <c r="G514" s="2" t="s">
        <v>13</v>
      </c>
      <c r="H514" s="17">
        <v>7.87</v>
      </c>
      <c r="I514" s="18"/>
      <c r="J514" s="6" t="s">
        <v>13</v>
      </c>
      <c r="K514" s="17">
        <v>4.52</v>
      </c>
      <c r="L514" s="18"/>
      <c r="M514" s="6" t="s">
        <v>13</v>
      </c>
      <c r="N514" s="17">
        <v>7.28</v>
      </c>
      <c r="O514" s="18"/>
      <c r="P514" s="2" t="s">
        <v>13</v>
      </c>
      <c r="Q514" s="32">
        <v>9.17</v>
      </c>
      <c r="R514" s="18"/>
    </row>
    <row r="515" hidden="1" outlineLevel="1">
      <c r="A515" s="2" t="s">
        <v>14</v>
      </c>
      <c r="B515" s="17">
        <v>5.9</v>
      </c>
      <c r="C515" s="18"/>
      <c r="D515" s="2" t="s">
        <v>14</v>
      </c>
      <c r="E515" s="17">
        <v>3.18</v>
      </c>
      <c r="F515" s="18"/>
      <c r="G515" s="2" t="s">
        <v>14</v>
      </c>
      <c r="H515" s="17">
        <v>3.0</v>
      </c>
      <c r="I515" s="18"/>
      <c r="J515" s="6" t="s">
        <v>14</v>
      </c>
      <c r="K515" s="17">
        <v>2.0</v>
      </c>
      <c r="L515" s="18"/>
      <c r="M515" s="6" t="s">
        <v>14</v>
      </c>
      <c r="N515" s="17">
        <v>1.7</v>
      </c>
      <c r="O515" s="18"/>
      <c r="P515" s="2" t="s">
        <v>14</v>
      </c>
      <c r="Q515" s="32">
        <v>4.58</v>
      </c>
      <c r="R515" s="18"/>
    </row>
    <row r="516" hidden="1" outlineLevel="1">
      <c r="A516" s="2" t="s">
        <v>15</v>
      </c>
      <c r="B516" s="17">
        <v>2.12</v>
      </c>
      <c r="C516" s="18"/>
      <c r="D516" s="2" t="s">
        <v>15</v>
      </c>
      <c r="E516" s="17">
        <v>5.63</v>
      </c>
      <c r="F516" s="18"/>
      <c r="G516" s="2" t="s">
        <v>15</v>
      </c>
      <c r="H516" s="17">
        <v>6.55</v>
      </c>
      <c r="I516" s="18"/>
      <c r="J516" s="6" t="s">
        <v>15</v>
      </c>
      <c r="K516" s="17">
        <v>7.15</v>
      </c>
      <c r="L516" s="18"/>
      <c r="M516" s="6" t="s">
        <v>15</v>
      </c>
      <c r="N516" s="17">
        <v>7.42</v>
      </c>
      <c r="O516" s="18"/>
      <c r="P516" s="2" t="s">
        <v>15</v>
      </c>
      <c r="Q516" s="32">
        <v>4.55</v>
      </c>
      <c r="R516" s="18"/>
    </row>
    <row r="517" hidden="1" outlineLevel="1">
      <c r="A517" s="2" t="s">
        <v>16</v>
      </c>
      <c r="B517" s="17">
        <v>16.3</v>
      </c>
      <c r="C517" s="18"/>
      <c r="D517" s="2" t="s">
        <v>16</v>
      </c>
      <c r="E517" s="17">
        <v>4.97</v>
      </c>
      <c r="F517" s="18"/>
      <c r="G517" s="2" t="s">
        <v>16</v>
      </c>
      <c r="H517" s="17">
        <v>8.35</v>
      </c>
      <c r="I517" s="18"/>
      <c r="J517" s="6" t="s">
        <v>16</v>
      </c>
      <c r="K517" s="17">
        <v>2.78</v>
      </c>
      <c r="L517" s="18"/>
      <c r="M517" s="6" t="s">
        <v>16</v>
      </c>
      <c r="N517" s="17">
        <v>5.02</v>
      </c>
      <c r="O517" s="18"/>
      <c r="P517" s="2" t="s">
        <v>16</v>
      </c>
      <c r="Q517" s="32">
        <v>12.18</v>
      </c>
      <c r="R517" s="18"/>
    </row>
    <row r="518" hidden="1" outlineLevel="1">
      <c r="A518" s="2" t="s">
        <v>17</v>
      </c>
      <c r="B518" s="17">
        <v>4.43</v>
      </c>
      <c r="C518" s="31">
        <f>(SUM(B510:B518)/9)</f>
        <v>7.68</v>
      </c>
      <c r="D518" s="33" t="s">
        <v>17</v>
      </c>
      <c r="E518" s="32">
        <v>3.23</v>
      </c>
      <c r="F518" s="31">
        <f>(SUM(E510:E518)/9)</f>
        <v>6.003333333</v>
      </c>
      <c r="G518" s="33" t="s">
        <v>17</v>
      </c>
      <c r="H518" s="32">
        <v>4.82</v>
      </c>
      <c r="I518" s="31">
        <f>(SUM(H510:H518)/9)</f>
        <v>5.185555556</v>
      </c>
      <c r="J518" s="34" t="s">
        <v>17</v>
      </c>
      <c r="K518" s="32">
        <v>6.12</v>
      </c>
      <c r="L518" s="31">
        <f>(SUM(K510:K518)/9)</f>
        <v>4.753333333</v>
      </c>
      <c r="M518" s="34" t="s">
        <v>17</v>
      </c>
      <c r="N518" s="32">
        <v>1.8</v>
      </c>
      <c r="O518" s="31">
        <f>(SUM(N510:N518)/9)</f>
        <v>4.286666667</v>
      </c>
      <c r="P518" s="33" t="s">
        <v>17</v>
      </c>
      <c r="Q518" s="32">
        <v>3.08</v>
      </c>
      <c r="R518" s="31">
        <f>(SUM(Q510:Q518)/9)</f>
        <v>6.446666667</v>
      </c>
    </row>
    <row r="519" hidden="1" outlineLevel="1">
      <c r="A519" s="3" t="s">
        <v>18</v>
      </c>
      <c r="B519" s="17">
        <v>17.35</v>
      </c>
      <c r="C519" s="31"/>
      <c r="D519" s="35" t="s">
        <v>18</v>
      </c>
      <c r="E519" s="32">
        <v>5.9</v>
      </c>
      <c r="F519" s="31"/>
      <c r="G519" s="35" t="s">
        <v>18</v>
      </c>
      <c r="H519" s="32">
        <v>1.32</v>
      </c>
      <c r="I519" s="31"/>
      <c r="J519" s="34" t="s">
        <v>18</v>
      </c>
      <c r="K519" s="32">
        <v>7.62</v>
      </c>
      <c r="L519" s="31"/>
      <c r="M519" s="34" t="s">
        <v>18</v>
      </c>
      <c r="N519" s="32">
        <v>2.2</v>
      </c>
      <c r="O519" s="31"/>
      <c r="P519" s="35" t="s">
        <v>18</v>
      </c>
      <c r="Q519" s="32">
        <v>7.9</v>
      </c>
      <c r="R519" s="31"/>
    </row>
    <row r="520" hidden="1" outlineLevel="1">
      <c r="A520" s="3" t="s">
        <v>19</v>
      </c>
      <c r="B520" s="17">
        <v>16.25</v>
      </c>
      <c r="C520" s="31"/>
      <c r="D520" s="35" t="s">
        <v>19</v>
      </c>
      <c r="E520" s="32">
        <v>2.67</v>
      </c>
      <c r="F520" s="31"/>
      <c r="G520" s="35" t="s">
        <v>19</v>
      </c>
      <c r="H520" s="32">
        <v>5.5</v>
      </c>
      <c r="I520" s="31"/>
      <c r="J520" s="34" t="s">
        <v>19</v>
      </c>
      <c r="K520" s="32">
        <v>11.7</v>
      </c>
      <c r="L520" s="31"/>
      <c r="M520" s="34" t="s">
        <v>19</v>
      </c>
      <c r="N520" s="32">
        <v>5.88</v>
      </c>
      <c r="O520" s="31"/>
      <c r="P520" s="35" t="s">
        <v>19</v>
      </c>
      <c r="Q520" s="32">
        <v>11.82</v>
      </c>
      <c r="R520" s="31"/>
    </row>
    <row r="521" hidden="1" outlineLevel="1">
      <c r="A521" s="3" t="s">
        <v>20</v>
      </c>
      <c r="B521" s="17">
        <v>8.2</v>
      </c>
      <c r="C521" s="31"/>
      <c r="D521" s="35" t="s">
        <v>20</v>
      </c>
      <c r="E521" s="32">
        <v>8.6</v>
      </c>
      <c r="F521" s="31"/>
      <c r="G521" s="35" t="s">
        <v>20</v>
      </c>
      <c r="H521" s="32">
        <v>7.87</v>
      </c>
      <c r="I521" s="31"/>
      <c r="J521" s="34" t="s">
        <v>20</v>
      </c>
      <c r="K521" s="32">
        <v>4.52</v>
      </c>
      <c r="L521" s="31"/>
      <c r="M521" s="34" t="s">
        <v>20</v>
      </c>
      <c r="N521" s="32">
        <v>7.28</v>
      </c>
      <c r="O521" s="31"/>
      <c r="P521" s="35" t="s">
        <v>20</v>
      </c>
      <c r="Q521" s="32">
        <v>9.17</v>
      </c>
      <c r="R521" s="31"/>
    </row>
    <row r="522" hidden="1" outlineLevel="1">
      <c r="A522" s="21">
        <v>44066.0</v>
      </c>
      <c r="B522" s="17">
        <v>8.2</v>
      </c>
      <c r="C522" s="31">
        <f>(SUM(B519:B522)/4)</f>
        <v>12.5</v>
      </c>
      <c r="D522" s="36">
        <v>44066.0</v>
      </c>
      <c r="E522" s="32">
        <v>8.6</v>
      </c>
      <c r="F522" s="31">
        <f>(SUM(E519:E522)/4)</f>
        <v>6.4425</v>
      </c>
      <c r="G522" s="36">
        <v>44066.0</v>
      </c>
      <c r="H522" s="32">
        <v>7.87</v>
      </c>
      <c r="I522" s="31">
        <f>(SUM(H519:H522)/4)</f>
        <v>5.64</v>
      </c>
      <c r="J522" s="37">
        <v>44066.0</v>
      </c>
      <c r="K522" s="32">
        <v>4.52</v>
      </c>
      <c r="L522" s="31">
        <f>(SUM(K519:K522)/4)</f>
        <v>7.09</v>
      </c>
      <c r="M522" s="37">
        <v>44066.0</v>
      </c>
      <c r="N522" s="32">
        <v>7.28</v>
      </c>
      <c r="O522" s="31">
        <f>(SUM(N519:N522)/4)</f>
        <v>5.66</v>
      </c>
      <c r="P522" s="36">
        <v>44066.0</v>
      </c>
      <c r="Q522" s="32">
        <v>9.17</v>
      </c>
      <c r="R522" s="31">
        <f>(SUM(Q519:Q522)/4)</f>
        <v>9.515</v>
      </c>
    </row>
    <row r="523" hidden="1" outlineLevel="1">
      <c r="A523" s="4" t="s">
        <v>21</v>
      </c>
      <c r="B523" s="17">
        <v>17.35</v>
      </c>
      <c r="C523" s="31"/>
      <c r="D523" s="38" t="s">
        <v>21</v>
      </c>
      <c r="E523" s="32">
        <v>5.9</v>
      </c>
      <c r="F523" s="31"/>
      <c r="G523" s="38" t="s">
        <v>21</v>
      </c>
      <c r="H523" s="32">
        <v>1.32</v>
      </c>
      <c r="I523" s="31"/>
      <c r="J523" s="34" t="s">
        <v>21</v>
      </c>
      <c r="K523" s="32">
        <v>7.62</v>
      </c>
      <c r="L523" s="31"/>
      <c r="M523" s="34" t="s">
        <v>21</v>
      </c>
      <c r="N523" s="32">
        <v>2.2</v>
      </c>
      <c r="O523" s="31"/>
      <c r="P523" s="38" t="s">
        <v>21</v>
      </c>
      <c r="Q523" s="32">
        <v>7.9</v>
      </c>
      <c r="R523" s="31"/>
    </row>
    <row r="524" hidden="1" outlineLevel="1">
      <c r="A524" s="4" t="s">
        <v>22</v>
      </c>
      <c r="B524" s="17">
        <v>16.25</v>
      </c>
      <c r="C524" s="31"/>
      <c r="D524" s="38" t="s">
        <v>22</v>
      </c>
      <c r="E524" s="32">
        <v>2.67</v>
      </c>
      <c r="F524" s="31"/>
      <c r="G524" s="38" t="s">
        <v>22</v>
      </c>
      <c r="H524" s="32">
        <v>5.5</v>
      </c>
      <c r="I524" s="31"/>
      <c r="J524" s="34" t="s">
        <v>22</v>
      </c>
      <c r="K524" s="32">
        <v>11.7</v>
      </c>
      <c r="L524" s="31"/>
      <c r="M524" s="34" t="s">
        <v>22</v>
      </c>
      <c r="N524" s="32">
        <v>5.88</v>
      </c>
      <c r="O524" s="31"/>
      <c r="P524" s="38" t="s">
        <v>22</v>
      </c>
      <c r="Q524" s="32">
        <v>11.82</v>
      </c>
      <c r="R524" s="31"/>
    </row>
    <row r="525" hidden="1" outlineLevel="1">
      <c r="A525" s="4" t="s">
        <v>23</v>
      </c>
      <c r="B525" s="17">
        <v>3.17</v>
      </c>
      <c r="C525" s="31">
        <f>(SUM(B523:B525)/3)</f>
        <v>12.25666667</v>
      </c>
      <c r="D525" s="38" t="s">
        <v>23</v>
      </c>
      <c r="E525" s="32">
        <v>13.57</v>
      </c>
      <c r="F525" s="31">
        <f>(SUM(E523:E525)/3)</f>
        <v>7.38</v>
      </c>
      <c r="G525" s="38" t="s">
        <v>23</v>
      </c>
      <c r="H525" s="32">
        <v>13.23</v>
      </c>
      <c r="I525" s="31">
        <f>(SUM(H523:H525)/3)</f>
        <v>6.683333333</v>
      </c>
      <c r="J525" s="34" t="s">
        <v>23</v>
      </c>
      <c r="K525" s="32">
        <v>7.4</v>
      </c>
      <c r="L525" s="31">
        <f>(SUM(K523:K525)/3)</f>
        <v>8.906666667</v>
      </c>
      <c r="M525" s="34" t="s">
        <v>23</v>
      </c>
      <c r="N525" s="32">
        <v>8.3</v>
      </c>
      <c r="O525" s="31">
        <f>(SUM(N523:N525)/3)</f>
        <v>5.46</v>
      </c>
      <c r="P525" s="38" t="s">
        <v>23</v>
      </c>
      <c r="Q525" s="32">
        <v>10.22</v>
      </c>
      <c r="R525" s="31">
        <f>(SUM(Q523:Q525)/3)</f>
        <v>9.98</v>
      </c>
    </row>
    <row r="526" hidden="1" outlineLevel="1">
      <c r="A526" s="5" t="s">
        <v>24</v>
      </c>
      <c r="B526" s="17">
        <v>24.1</v>
      </c>
      <c r="C526" s="31"/>
      <c r="D526" s="39" t="s">
        <v>24</v>
      </c>
      <c r="E526" s="32">
        <v>5.82</v>
      </c>
      <c r="F526" s="31"/>
      <c r="G526" s="39" t="s">
        <v>24</v>
      </c>
      <c r="H526" s="32">
        <v>4.7</v>
      </c>
      <c r="I526" s="31"/>
      <c r="J526" s="34" t="s">
        <v>24</v>
      </c>
      <c r="K526" s="32">
        <v>2.63</v>
      </c>
      <c r="L526" s="31"/>
      <c r="M526" s="34" t="s">
        <v>24</v>
      </c>
      <c r="N526" s="32">
        <v>3.3</v>
      </c>
      <c r="O526" s="31"/>
      <c r="P526" s="39" t="s">
        <v>24</v>
      </c>
      <c r="Q526" s="32">
        <v>14.45</v>
      </c>
      <c r="R526" s="31"/>
    </row>
    <row r="527" hidden="1" outlineLevel="1">
      <c r="A527" s="5" t="s">
        <v>25</v>
      </c>
      <c r="B527" s="17">
        <v>8.2</v>
      </c>
      <c r="C527" s="31">
        <f>(SUM(B526:B527)/2)</f>
        <v>16.15</v>
      </c>
      <c r="D527" s="39" t="s">
        <v>25</v>
      </c>
      <c r="E527" s="32">
        <v>8.6</v>
      </c>
      <c r="F527" s="31">
        <f>(SUM(E526:E527)/2)</f>
        <v>7.21</v>
      </c>
      <c r="G527" s="39" t="s">
        <v>25</v>
      </c>
      <c r="H527" s="32">
        <v>7.87</v>
      </c>
      <c r="I527" s="31">
        <f>(SUM(H526:H527)/2)</f>
        <v>6.285</v>
      </c>
      <c r="J527" s="34" t="s">
        <v>25</v>
      </c>
      <c r="K527" s="32">
        <v>4.52</v>
      </c>
      <c r="L527" s="31">
        <f>(SUM(K526:K527)/2)</f>
        <v>3.575</v>
      </c>
      <c r="M527" s="34" t="s">
        <v>25</v>
      </c>
      <c r="N527" s="32">
        <v>7.28</v>
      </c>
      <c r="O527" s="31">
        <f>(SUM(N526:N527)/2)</f>
        <v>5.29</v>
      </c>
      <c r="P527" s="39" t="s">
        <v>25</v>
      </c>
      <c r="Q527" s="32">
        <v>9.17</v>
      </c>
      <c r="R527" s="31">
        <f>(SUM(Q526:Q527)/2)</f>
        <v>11.81</v>
      </c>
    </row>
    <row r="528">
      <c r="A528" s="29"/>
      <c r="B528" s="29"/>
      <c r="C528" s="29"/>
      <c r="D528" s="29"/>
      <c r="E528" s="29"/>
      <c r="F528" s="2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>
      <c r="A529" s="29"/>
      <c r="B529" s="29"/>
      <c r="C529" s="29"/>
      <c r="D529" s="29"/>
      <c r="E529" s="29"/>
      <c r="F529" s="2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collapsed="1">
      <c r="A530" s="1" t="s">
        <v>48</v>
      </c>
      <c r="C530" s="2" t="str">
        <f t="array" ref="C530">INDEX(A531:P531, 1, MATCH(MIN(C541,F541,I541,L541,O541,R541), C541:R541, 0))</f>
        <v>GFS</v>
      </c>
      <c r="D530" s="3" t="str">
        <f t="array" ref="D530">INDEX(A531:P531, 1, (MATCH(MIN(C545,F545,I545,L545,O545,R545), C545:R545, 0)))</f>
        <v>ECMWF</v>
      </c>
      <c r="E530" s="4" t="str">
        <f t="array" ref="E530">INDEX(A531:P531, 1, MATCH(MIN(F548,I548,L548,O548,R548,C548),C548:R548,0))</f>
        <v>PWE</v>
      </c>
      <c r="F530" s="5" t="str">
        <f t="array" ref="F530">INDEX(A531:P531, 1, MATCH(MIN(F550,I550,L550,O550,R550,C550),C550:R550,0))</f>
        <v>GFS</v>
      </c>
      <c r="G530" s="6"/>
      <c r="H530" s="28"/>
      <c r="J530" s="6"/>
      <c r="K530" s="6"/>
      <c r="L530" s="6"/>
      <c r="M530" s="6"/>
      <c r="N530" s="6"/>
      <c r="O530" s="6"/>
      <c r="P530" s="6"/>
      <c r="Q530" s="6"/>
    </row>
    <row r="531" hidden="1" outlineLevel="1">
      <c r="A531" s="7" t="s">
        <v>1</v>
      </c>
      <c r="B531" s="8" t="s">
        <v>2</v>
      </c>
      <c r="C531" s="9"/>
      <c r="D531" s="10" t="s">
        <v>3</v>
      </c>
      <c r="E531" s="11" t="s">
        <v>2</v>
      </c>
      <c r="F531" s="9"/>
      <c r="G531" s="12" t="s">
        <v>4</v>
      </c>
      <c r="H531" s="8" t="s">
        <v>2</v>
      </c>
      <c r="I531" s="9"/>
      <c r="J531" s="12" t="s">
        <v>5</v>
      </c>
      <c r="K531" s="8" t="s">
        <v>2</v>
      </c>
      <c r="L531" s="9"/>
      <c r="M531" s="12" t="s">
        <v>6</v>
      </c>
      <c r="N531" s="8" t="s">
        <v>2</v>
      </c>
      <c r="O531" s="9"/>
      <c r="P531" s="12" t="s">
        <v>7</v>
      </c>
      <c r="Q531" s="8" t="s">
        <v>2</v>
      </c>
    </row>
    <row r="532" hidden="1" outlineLevel="1">
      <c r="A532" s="13" t="s">
        <v>8</v>
      </c>
      <c r="C532" s="14"/>
      <c r="D532" s="6" t="s">
        <v>8</v>
      </c>
      <c r="F532" s="14"/>
      <c r="G532" s="13" t="s">
        <v>8</v>
      </c>
      <c r="I532" s="15"/>
      <c r="J532" s="13" t="s">
        <v>8</v>
      </c>
      <c r="L532" s="15"/>
      <c r="M532" s="13" t="s">
        <v>8</v>
      </c>
      <c r="O532" s="15"/>
      <c r="P532" s="13" t="s">
        <v>8</v>
      </c>
    </row>
    <row r="533" hidden="1" outlineLevel="1">
      <c r="A533" s="2" t="s">
        <v>9</v>
      </c>
      <c r="B533" s="17">
        <v>13.3</v>
      </c>
      <c r="C533" s="18"/>
      <c r="D533" s="2" t="s">
        <v>9</v>
      </c>
      <c r="E533" s="17">
        <v>2.47</v>
      </c>
      <c r="F533" s="18"/>
      <c r="G533" s="2" t="s">
        <v>9</v>
      </c>
      <c r="H533" s="17">
        <v>6.73</v>
      </c>
      <c r="I533" s="18"/>
      <c r="J533" s="6" t="s">
        <v>9</v>
      </c>
      <c r="K533" s="17">
        <v>3.32</v>
      </c>
      <c r="L533" s="18"/>
      <c r="M533" s="6" t="s">
        <v>9</v>
      </c>
      <c r="N533" s="17">
        <v>7.28</v>
      </c>
      <c r="O533" s="18"/>
      <c r="P533" s="2" t="s">
        <v>9</v>
      </c>
      <c r="Q533" s="32">
        <v>7.35</v>
      </c>
      <c r="R533" s="18"/>
    </row>
    <row r="534" hidden="1" outlineLevel="1">
      <c r="A534" s="2" t="s">
        <v>10</v>
      </c>
      <c r="B534" s="17">
        <v>8.17</v>
      </c>
      <c r="C534" s="18"/>
      <c r="D534" s="2" t="s">
        <v>10</v>
      </c>
      <c r="E534" s="17">
        <v>8.02</v>
      </c>
      <c r="F534" s="18"/>
      <c r="G534" s="2" t="s">
        <v>10</v>
      </c>
      <c r="H534" s="17">
        <v>4.58</v>
      </c>
      <c r="I534" s="18"/>
      <c r="J534" s="6" t="s">
        <v>10</v>
      </c>
      <c r="K534" s="17">
        <v>5.93</v>
      </c>
      <c r="L534" s="18"/>
      <c r="M534" s="6" t="s">
        <v>10</v>
      </c>
      <c r="N534" s="17">
        <v>4.88</v>
      </c>
      <c r="O534" s="18"/>
      <c r="P534" s="2" t="s">
        <v>10</v>
      </c>
      <c r="Q534" s="32">
        <v>8.25</v>
      </c>
      <c r="R534" s="18"/>
    </row>
    <row r="535" hidden="1" outlineLevel="1">
      <c r="A535" s="2" t="s">
        <v>11</v>
      </c>
      <c r="B535" s="17">
        <v>1.88</v>
      </c>
      <c r="C535" s="18"/>
      <c r="D535" s="2" t="s">
        <v>11</v>
      </c>
      <c r="E535" s="17">
        <v>9.57</v>
      </c>
      <c r="F535" s="18"/>
      <c r="G535" s="2" t="s">
        <v>11</v>
      </c>
      <c r="H535" s="17">
        <v>7.22</v>
      </c>
      <c r="I535" s="18"/>
      <c r="J535" s="6" t="s">
        <v>11</v>
      </c>
      <c r="K535" s="17">
        <v>5.95</v>
      </c>
      <c r="L535" s="18"/>
      <c r="M535" s="6" t="s">
        <v>11</v>
      </c>
      <c r="N535" s="17">
        <v>4.52</v>
      </c>
      <c r="O535" s="18"/>
      <c r="P535" s="2" t="s">
        <v>11</v>
      </c>
      <c r="Q535" s="32">
        <v>5.95</v>
      </c>
      <c r="R535" s="18"/>
    </row>
    <row r="536" hidden="1" outlineLevel="1">
      <c r="A536" s="2" t="s">
        <v>12</v>
      </c>
      <c r="B536" s="17">
        <v>3.03</v>
      </c>
      <c r="C536" s="18"/>
      <c r="D536" s="2" t="s">
        <v>12</v>
      </c>
      <c r="E536" s="17">
        <v>7.23</v>
      </c>
      <c r="F536" s="18"/>
      <c r="G536" s="2" t="s">
        <v>12</v>
      </c>
      <c r="H536" s="17">
        <v>1.58</v>
      </c>
      <c r="I536" s="18"/>
      <c r="J536" s="6" t="s">
        <v>12</v>
      </c>
      <c r="K536" s="17">
        <v>1.98</v>
      </c>
      <c r="L536" s="18"/>
      <c r="M536" s="6" t="s">
        <v>12</v>
      </c>
      <c r="N536" s="17">
        <v>7.38</v>
      </c>
      <c r="O536" s="18"/>
      <c r="P536" s="2" t="s">
        <v>12</v>
      </c>
      <c r="Q536" s="32">
        <v>1.9</v>
      </c>
      <c r="R536" s="18"/>
    </row>
    <row r="537" hidden="1" outlineLevel="1">
      <c r="A537" s="2" t="s">
        <v>13</v>
      </c>
      <c r="B537" s="17">
        <v>8.17</v>
      </c>
      <c r="C537" s="18"/>
      <c r="D537" s="2" t="s">
        <v>13</v>
      </c>
      <c r="E537" s="17">
        <v>8.02</v>
      </c>
      <c r="F537" s="18"/>
      <c r="G537" s="2" t="s">
        <v>13</v>
      </c>
      <c r="H537" s="17">
        <v>4.58</v>
      </c>
      <c r="I537" s="18"/>
      <c r="J537" s="6" t="s">
        <v>13</v>
      </c>
      <c r="K537" s="17">
        <v>5.93</v>
      </c>
      <c r="L537" s="18"/>
      <c r="M537" s="6" t="s">
        <v>13</v>
      </c>
      <c r="N537" s="17">
        <v>14.6</v>
      </c>
      <c r="O537" s="18"/>
      <c r="P537" s="2" t="s">
        <v>13</v>
      </c>
      <c r="Q537" s="32">
        <v>8.25</v>
      </c>
      <c r="R537" s="18"/>
    </row>
    <row r="538" hidden="1" outlineLevel="1">
      <c r="A538" s="2" t="s">
        <v>14</v>
      </c>
      <c r="B538" s="17">
        <v>11.55</v>
      </c>
      <c r="C538" s="18"/>
      <c r="D538" s="2" t="s">
        <v>14</v>
      </c>
      <c r="E538" s="17">
        <v>7.73</v>
      </c>
      <c r="F538" s="18"/>
      <c r="G538" s="2" t="s">
        <v>14</v>
      </c>
      <c r="H538" s="17">
        <v>9.92</v>
      </c>
      <c r="I538" s="18"/>
      <c r="J538" s="6" t="s">
        <v>14</v>
      </c>
      <c r="K538" s="17">
        <v>9.22</v>
      </c>
      <c r="L538" s="18"/>
      <c r="M538" s="6" t="s">
        <v>14</v>
      </c>
      <c r="N538" s="17">
        <v>10.25</v>
      </c>
      <c r="O538" s="18"/>
      <c r="P538" s="2" t="s">
        <v>14</v>
      </c>
      <c r="Q538" s="32">
        <v>9.5</v>
      </c>
      <c r="R538" s="18"/>
    </row>
    <row r="539" hidden="1" outlineLevel="1">
      <c r="A539" s="2" t="s">
        <v>15</v>
      </c>
      <c r="B539" s="17">
        <v>5.23</v>
      </c>
      <c r="C539" s="18"/>
      <c r="D539" s="2" t="s">
        <v>15</v>
      </c>
      <c r="E539" s="17">
        <v>17.67</v>
      </c>
      <c r="F539" s="18"/>
      <c r="G539" s="2" t="s">
        <v>15</v>
      </c>
      <c r="H539" s="17">
        <v>15.33</v>
      </c>
      <c r="I539" s="18"/>
      <c r="J539" s="6" t="s">
        <v>15</v>
      </c>
      <c r="K539" s="17">
        <v>13.0</v>
      </c>
      <c r="L539" s="18"/>
      <c r="M539" s="6" t="s">
        <v>15</v>
      </c>
      <c r="N539" s="17">
        <v>7.98</v>
      </c>
      <c r="O539" s="18"/>
      <c r="P539" s="2" t="s">
        <v>15</v>
      </c>
      <c r="Q539" s="32">
        <v>10.15</v>
      </c>
      <c r="R539" s="18"/>
    </row>
    <row r="540" hidden="1" outlineLevel="1">
      <c r="A540" s="2" t="s">
        <v>16</v>
      </c>
      <c r="B540" s="17">
        <v>17.53</v>
      </c>
      <c r="C540" s="18"/>
      <c r="D540" s="2" t="s">
        <v>16</v>
      </c>
      <c r="E540" s="17">
        <v>8.72</v>
      </c>
      <c r="F540" s="18"/>
      <c r="G540" s="2" t="s">
        <v>16</v>
      </c>
      <c r="H540" s="17">
        <v>13.5</v>
      </c>
      <c r="I540" s="18"/>
      <c r="J540" s="6" t="s">
        <v>16</v>
      </c>
      <c r="K540" s="17">
        <v>3.12</v>
      </c>
      <c r="L540" s="18"/>
      <c r="M540" s="6" t="s">
        <v>16</v>
      </c>
      <c r="N540" s="17">
        <v>7.28</v>
      </c>
      <c r="O540" s="18"/>
      <c r="P540" s="2" t="s">
        <v>16</v>
      </c>
      <c r="Q540" s="32">
        <v>16.2</v>
      </c>
      <c r="R540" s="18"/>
    </row>
    <row r="541" hidden="1" outlineLevel="1">
      <c r="A541" s="2" t="s">
        <v>17</v>
      </c>
      <c r="B541" s="17">
        <v>9.93</v>
      </c>
      <c r="C541" s="31">
        <f>(SUM(B533:B541)/9)</f>
        <v>8.754444444</v>
      </c>
      <c r="D541" s="33" t="s">
        <v>17</v>
      </c>
      <c r="E541" s="32">
        <v>3.38</v>
      </c>
      <c r="F541" s="31">
        <f>(SUM(E533:E541)/9)</f>
        <v>8.09</v>
      </c>
      <c r="G541" s="33" t="s">
        <v>17</v>
      </c>
      <c r="H541" s="32">
        <v>11.22</v>
      </c>
      <c r="I541" s="31">
        <f>(SUM(H533:H541)/9)</f>
        <v>8.295555556</v>
      </c>
      <c r="J541" s="34" t="s">
        <v>17</v>
      </c>
      <c r="K541" s="32">
        <v>8.88</v>
      </c>
      <c r="L541" s="31">
        <f>(SUM(K533:K541)/9)</f>
        <v>6.37</v>
      </c>
      <c r="M541" s="34" t="s">
        <v>17</v>
      </c>
      <c r="N541" s="32">
        <v>7.28</v>
      </c>
      <c r="O541" s="31">
        <f>(SUM(N533:N541)/9)</f>
        <v>7.938888889</v>
      </c>
      <c r="P541" s="33" t="s">
        <v>17</v>
      </c>
      <c r="Q541" s="32">
        <v>6.45</v>
      </c>
      <c r="R541" s="31">
        <f>(SUM(Q533:Q541)/9)</f>
        <v>8.222222222</v>
      </c>
    </row>
    <row r="542" hidden="1" outlineLevel="1">
      <c r="A542" s="3" t="s">
        <v>18</v>
      </c>
      <c r="B542" s="17">
        <v>13.3</v>
      </c>
      <c r="C542" s="31"/>
      <c r="D542" s="35" t="s">
        <v>18</v>
      </c>
      <c r="E542" s="32">
        <v>2.47</v>
      </c>
      <c r="F542" s="31"/>
      <c r="G542" s="35" t="s">
        <v>18</v>
      </c>
      <c r="H542" s="32">
        <v>6.73</v>
      </c>
      <c r="I542" s="31"/>
      <c r="J542" s="34" t="s">
        <v>18</v>
      </c>
      <c r="K542" s="32">
        <v>3.32</v>
      </c>
      <c r="L542" s="31"/>
      <c r="M542" s="34" t="s">
        <v>18</v>
      </c>
      <c r="N542" s="32">
        <v>7.32</v>
      </c>
      <c r="O542" s="31"/>
      <c r="P542" s="35" t="s">
        <v>18</v>
      </c>
      <c r="Q542" s="32">
        <v>7.35</v>
      </c>
      <c r="R542" s="31"/>
    </row>
    <row r="543" hidden="1" outlineLevel="1">
      <c r="A543" s="3" t="s">
        <v>19</v>
      </c>
      <c r="B543" s="17">
        <v>15.08</v>
      </c>
      <c r="C543" s="31"/>
      <c r="D543" s="35" t="s">
        <v>19</v>
      </c>
      <c r="E543" s="32">
        <v>2.08</v>
      </c>
      <c r="F543" s="31"/>
      <c r="G543" s="35" t="s">
        <v>19</v>
      </c>
      <c r="H543" s="32">
        <v>4.27</v>
      </c>
      <c r="I543" s="31"/>
      <c r="J543" s="34" t="s">
        <v>19</v>
      </c>
      <c r="K543" s="32">
        <v>6.73</v>
      </c>
      <c r="L543" s="31"/>
      <c r="M543" s="34" t="s">
        <v>19</v>
      </c>
      <c r="N543" s="32">
        <v>8.65</v>
      </c>
      <c r="O543" s="31"/>
      <c r="P543" s="35" t="s">
        <v>19</v>
      </c>
      <c r="Q543" s="32">
        <v>11.55</v>
      </c>
      <c r="R543" s="31"/>
    </row>
    <row r="544" hidden="1" outlineLevel="1">
      <c r="A544" s="3" t="s">
        <v>20</v>
      </c>
      <c r="B544" s="17">
        <v>8.17</v>
      </c>
      <c r="C544" s="31"/>
      <c r="D544" s="35" t="s">
        <v>20</v>
      </c>
      <c r="E544" s="32">
        <v>8.02</v>
      </c>
      <c r="F544" s="31"/>
      <c r="G544" s="35" t="s">
        <v>20</v>
      </c>
      <c r="H544" s="32">
        <v>4.58</v>
      </c>
      <c r="I544" s="31"/>
      <c r="J544" s="34" t="s">
        <v>20</v>
      </c>
      <c r="K544" s="32">
        <v>5.93</v>
      </c>
      <c r="L544" s="31"/>
      <c r="M544" s="34" t="s">
        <v>20</v>
      </c>
      <c r="N544" s="32">
        <v>7.75</v>
      </c>
      <c r="O544" s="31"/>
      <c r="P544" s="35" t="s">
        <v>20</v>
      </c>
      <c r="Q544" s="32">
        <v>8.25</v>
      </c>
      <c r="R544" s="31"/>
    </row>
    <row r="545" hidden="1" outlineLevel="1">
      <c r="A545" s="21">
        <v>44066.0</v>
      </c>
      <c r="B545" s="17">
        <v>8.17</v>
      </c>
      <c r="C545" s="31">
        <f>(SUM(B542:B545)/4)</f>
        <v>11.18</v>
      </c>
      <c r="D545" s="36">
        <v>44066.0</v>
      </c>
      <c r="E545" s="32">
        <v>8.02</v>
      </c>
      <c r="F545" s="31">
        <f>(SUM(E542:E545)/4)</f>
        <v>5.1475</v>
      </c>
      <c r="G545" s="36">
        <v>44066.0</v>
      </c>
      <c r="H545" s="32">
        <v>4.58</v>
      </c>
      <c r="I545" s="31">
        <f>(SUM(H542:H545)/4)</f>
        <v>5.04</v>
      </c>
      <c r="J545" s="37">
        <v>44066.0</v>
      </c>
      <c r="K545" s="32">
        <v>5.93</v>
      </c>
      <c r="L545" s="31">
        <f>(SUM(K542:K545)/4)</f>
        <v>5.4775</v>
      </c>
      <c r="M545" s="37">
        <v>44066.0</v>
      </c>
      <c r="N545" s="32">
        <v>7.75</v>
      </c>
      <c r="O545" s="31">
        <f>(SUM(N542:N545)/4)</f>
        <v>7.8675</v>
      </c>
      <c r="P545" s="36">
        <v>44066.0</v>
      </c>
      <c r="Q545" s="32">
        <v>8.25</v>
      </c>
      <c r="R545" s="31">
        <f>(SUM(Q542:Q545)/4)</f>
        <v>8.85</v>
      </c>
    </row>
    <row r="546" hidden="1" outlineLevel="1">
      <c r="A546" s="4" t="s">
        <v>21</v>
      </c>
      <c r="B546" s="17">
        <v>13.3</v>
      </c>
      <c r="C546" s="31"/>
      <c r="D546" s="38" t="s">
        <v>21</v>
      </c>
      <c r="E546" s="32">
        <v>2.47</v>
      </c>
      <c r="F546" s="31"/>
      <c r="G546" s="38" t="s">
        <v>21</v>
      </c>
      <c r="H546" s="32">
        <v>6.73</v>
      </c>
      <c r="I546" s="31"/>
      <c r="J546" s="34" t="s">
        <v>21</v>
      </c>
      <c r="K546" s="32">
        <v>3.32</v>
      </c>
      <c r="L546" s="31"/>
      <c r="M546" s="34" t="s">
        <v>21</v>
      </c>
      <c r="N546" s="32">
        <v>7.48</v>
      </c>
      <c r="O546" s="31"/>
      <c r="P546" s="38" t="s">
        <v>21</v>
      </c>
      <c r="Q546" s="32">
        <v>7.35</v>
      </c>
      <c r="R546" s="31"/>
    </row>
    <row r="547" hidden="1" outlineLevel="1">
      <c r="A547" s="4" t="s">
        <v>22</v>
      </c>
      <c r="B547" s="17">
        <v>15.08</v>
      </c>
      <c r="C547" s="31"/>
      <c r="D547" s="38" t="s">
        <v>22</v>
      </c>
      <c r="E547" s="32">
        <v>2.08</v>
      </c>
      <c r="F547" s="31"/>
      <c r="G547" s="38" t="s">
        <v>22</v>
      </c>
      <c r="H547" s="32">
        <v>4.27</v>
      </c>
      <c r="I547" s="31"/>
      <c r="J547" s="34" t="s">
        <v>22</v>
      </c>
      <c r="K547" s="32">
        <v>6.73</v>
      </c>
      <c r="L547" s="31"/>
      <c r="M547" s="34" t="s">
        <v>22</v>
      </c>
      <c r="N547" s="32">
        <v>7.75</v>
      </c>
      <c r="O547" s="31"/>
      <c r="P547" s="38" t="s">
        <v>22</v>
      </c>
      <c r="Q547" s="32">
        <v>11.55</v>
      </c>
      <c r="R547" s="31"/>
    </row>
    <row r="548" hidden="1" outlineLevel="1">
      <c r="A548" s="4" t="s">
        <v>23</v>
      </c>
      <c r="B548" s="17">
        <v>5.0</v>
      </c>
      <c r="C548" s="31">
        <f>(SUM(B546:B548)/3)</f>
        <v>11.12666667</v>
      </c>
      <c r="D548" s="38" t="s">
        <v>23</v>
      </c>
      <c r="E548" s="32">
        <v>10.6</v>
      </c>
      <c r="F548" s="31">
        <f>(SUM(E546:E548)/3)</f>
        <v>5.05</v>
      </c>
      <c r="G548" s="38" t="s">
        <v>23</v>
      </c>
      <c r="H548" s="32">
        <v>12.85</v>
      </c>
      <c r="I548" s="31">
        <f>(SUM(H546:H548)/3)</f>
        <v>7.95</v>
      </c>
      <c r="J548" s="34" t="s">
        <v>23</v>
      </c>
      <c r="K548" s="32">
        <v>6.8</v>
      </c>
      <c r="L548" s="31">
        <f>(SUM(K546:K548)/3)</f>
        <v>5.616666667</v>
      </c>
      <c r="M548" s="34" t="s">
        <v>23</v>
      </c>
      <c r="N548" s="32">
        <v>7.75</v>
      </c>
      <c r="O548" s="31">
        <f>(SUM(N546:N548)/3)</f>
        <v>7.66</v>
      </c>
      <c r="P548" s="38" t="s">
        <v>23</v>
      </c>
      <c r="Q548" s="32">
        <v>9.32</v>
      </c>
      <c r="R548" s="31">
        <f>(SUM(Q546:Q548)/3)</f>
        <v>9.406666667</v>
      </c>
    </row>
    <row r="549" hidden="1" outlineLevel="1">
      <c r="A549" s="5" t="s">
        <v>24</v>
      </c>
      <c r="B549" s="17">
        <v>23.92</v>
      </c>
      <c r="C549" s="31"/>
      <c r="D549" s="39" t="s">
        <v>24</v>
      </c>
      <c r="E549" s="32">
        <v>3.62</v>
      </c>
      <c r="F549" s="31"/>
      <c r="G549" s="39" t="s">
        <v>24</v>
      </c>
      <c r="H549" s="32">
        <v>10.43</v>
      </c>
      <c r="I549" s="31"/>
      <c r="J549" s="34" t="s">
        <v>24</v>
      </c>
      <c r="K549" s="32">
        <v>2.23</v>
      </c>
      <c r="L549" s="31"/>
      <c r="M549" s="34" t="s">
        <v>24</v>
      </c>
      <c r="N549" s="32">
        <v>7.48</v>
      </c>
      <c r="O549" s="31"/>
      <c r="P549" s="39" t="s">
        <v>24</v>
      </c>
      <c r="Q549" s="32">
        <v>11.7</v>
      </c>
      <c r="R549" s="31"/>
    </row>
    <row r="550" hidden="1" outlineLevel="1">
      <c r="A550" s="5" t="s">
        <v>25</v>
      </c>
      <c r="B550" s="17">
        <v>8.17</v>
      </c>
      <c r="C550" s="31">
        <f>(SUM(B549:B550)/2)</f>
        <v>16.045</v>
      </c>
      <c r="D550" s="39" t="s">
        <v>25</v>
      </c>
      <c r="E550" s="32">
        <v>8.02</v>
      </c>
      <c r="F550" s="31">
        <f>(SUM(E549:E550)/2)</f>
        <v>5.82</v>
      </c>
      <c r="G550" s="39" t="s">
        <v>25</v>
      </c>
      <c r="H550" s="32">
        <v>4.58</v>
      </c>
      <c r="I550" s="31">
        <f>(SUM(H549:H550)/2)</f>
        <v>7.505</v>
      </c>
      <c r="J550" s="34" t="s">
        <v>25</v>
      </c>
      <c r="K550" s="32">
        <v>5.93</v>
      </c>
      <c r="L550" s="31">
        <f>(SUM(K549:K550)/2)</f>
        <v>4.08</v>
      </c>
      <c r="M550" s="34" t="s">
        <v>25</v>
      </c>
      <c r="N550" s="32">
        <v>7.75</v>
      </c>
      <c r="O550" s="31">
        <f>(SUM(N549:N550)/2)</f>
        <v>7.615</v>
      </c>
      <c r="P550" s="39" t="s">
        <v>25</v>
      </c>
      <c r="Q550" s="32">
        <v>8.25</v>
      </c>
      <c r="R550" s="31">
        <f>(SUM(Q549:Q550)/2)</f>
        <v>9.975</v>
      </c>
    </row>
    <row r="551">
      <c r="A551" s="29"/>
      <c r="B551" s="29"/>
      <c r="C551" s="29"/>
      <c r="D551" s="29"/>
      <c r="E551" s="29"/>
      <c r="F551" s="2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>
      <c r="A552" s="29"/>
      <c r="B552" s="29"/>
      <c r="C552" s="29"/>
      <c r="D552" s="29"/>
      <c r="E552" s="29"/>
      <c r="F552" s="2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5">
      <c r="B555" s="49" t="s">
        <v>49</v>
      </c>
      <c r="C555" s="26">
        <f>SUM(C557:C562)</f>
        <v>24</v>
      </c>
      <c r="D555" s="49" t="s">
        <v>49</v>
      </c>
      <c r="E555" s="26">
        <f>SUM(E557:E562)</f>
        <v>24</v>
      </c>
    </row>
    <row r="556">
      <c r="B556" s="50" t="s">
        <v>50</v>
      </c>
      <c r="C556" s="51"/>
      <c r="D556" s="50" t="s">
        <v>51</v>
      </c>
      <c r="E556" s="51"/>
    </row>
    <row r="557">
      <c r="B557" s="52" t="s">
        <v>1</v>
      </c>
      <c r="C557" s="53">
        <f>COUNTIF(C1:C530, "PWG")</f>
        <v>1</v>
      </c>
      <c r="D557" s="54" t="s">
        <v>1</v>
      </c>
      <c r="E557" s="53">
        <f>COUNTIF(E1:E530, "PWG")</f>
        <v>1</v>
      </c>
    </row>
    <row r="558">
      <c r="B558" s="52" t="s">
        <v>3</v>
      </c>
      <c r="C558" s="55">
        <f>COUNTIF(C1:C530, "PWE")</f>
        <v>1</v>
      </c>
      <c r="D558" s="54" t="s">
        <v>3</v>
      </c>
      <c r="E558" s="55">
        <f>COUNTIF(E1:E530, "PWE")</f>
        <v>3</v>
      </c>
    </row>
    <row r="559">
      <c r="B559" s="52" t="s">
        <v>4</v>
      </c>
      <c r="C559" s="56">
        <f>COUNTIF(C1:C530, "ECMWF")</f>
        <v>6</v>
      </c>
      <c r="D559" s="54" t="s">
        <v>4</v>
      </c>
      <c r="E559" s="57">
        <f>COUNTIF(E1:E530, "ECMWF")</f>
        <v>9</v>
      </c>
    </row>
    <row r="560">
      <c r="B560" s="52" t="s">
        <v>5</v>
      </c>
      <c r="C560" s="56">
        <f>COUNTIF(C1:C530, "GFS")</f>
        <v>6</v>
      </c>
      <c r="D560" s="54" t="s">
        <v>5</v>
      </c>
      <c r="E560" s="55">
        <f>COUNTIF(E1:E530, "GFS")</f>
        <v>2</v>
      </c>
    </row>
    <row r="561">
      <c r="B561" s="52" t="s">
        <v>6</v>
      </c>
      <c r="C561" s="57">
        <f>COUNTIF(C1:C530, "SPIRE")</f>
        <v>9</v>
      </c>
      <c r="D561" s="54" t="s">
        <v>6</v>
      </c>
      <c r="E561" s="56">
        <f>COUNTIF(E1:E530, "SPIRE")</f>
        <v>7</v>
      </c>
    </row>
    <row r="562">
      <c r="B562" s="52" t="s">
        <v>7</v>
      </c>
      <c r="C562" s="55">
        <f>COUNTIF(C1:C530, "UKMO")</f>
        <v>1</v>
      </c>
      <c r="D562" s="54" t="s">
        <v>7</v>
      </c>
      <c r="E562" s="55">
        <f>COUNTIF(E1:E530, "UKMO")</f>
        <v>2</v>
      </c>
    </row>
    <row r="563">
      <c r="C563" s="58" t="s">
        <v>49</v>
      </c>
      <c r="D563" s="26">
        <f>SUM(D565:D570)</f>
        <v>24</v>
      </c>
      <c r="E563" s="49" t="s">
        <v>49</v>
      </c>
      <c r="F563" s="26">
        <f>SUM(F565:F570)</f>
        <v>24</v>
      </c>
    </row>
    <row r="564">
      <c r="C564" s="50" t="s">
        <v>52</v>
      </c>
      <c r="D564" s="51"/>
      <c r="E564" s="50" t="s">
        <v>53</v>
      </c>
      <c r="F564" s="51"/>
    </row>
    <row r="565">
      <c r="C565" s="59" t="s">
        <v>1</v>
      </c>
      <c r="D565" s="53">
        <f>COUNTIF(D1:D538, "PWG")</f>
        <v>1</v>
      </c>
      <c r="E565" s="60" t="s">
        <v>1</v>
      </c>
      <c r="F565" s="53">
        <f>COUNTIF(F1:F538, "PWG")</f>
        <v>1</v>
      </c>
    </row>
    <row r="566">
      <c r="C566" s="59" t="s">
        <v>3</v>
      </c>
      <c r="D566" s="55">
        <f>COUNTIF(D1:D538, "PWE")-24</f>
        <v>1</v>
      </c>
      <c r="E566" s="60" t="s">
        <v>3</v>
      </c>
      <c r="F566" s="55">
        <f>COUNTIF(F1:F538, "PWE")</f>
        <v>2</v>
      </c>
    </row>
    <row r="567">
      <c r="C567" s="59" t="s">
        <v>4</v>
      </c>
      <c r="D567" s="57">
        <f>COUNTIF(D1:D538, "ECMWF")</f>
        <v>11</v>
      </c>
      <c r="E567" s="60" t="s">
        <v>4</v>
      </c>
      <c r="F567" s="57">
        <f>COUNTIF(F1:F538, "ECMWF")</f>
        <v>9</v>
      </c>
    </row>
    <row r="568">
      <c r="C568" s="59" t="s">
        <v>5</v>
      </c>
      <c r="D568" s="56">
        <f>COUNTIF(D9:D538, "GFS")</f>
        <v>4</v>
      </c>
      <c r="E568" s="60" t="s">
        <v>5</v>
      </c>
      <c r="F568" s="56">
        <f>COUNTIF(F9:F538, "GFS")</f>
        <v>6</v>
      </c>
    </row>
    <row r="569">
      <c r="C569" s="59" t="s">
        <v>6</v>
      </c>
      <c r="D569" s="56">
        <f>COUNTIF(D1:D538, "SPIRE")</f>
        <v>5</v>
      </c>
      <c r="E569" s="60" t="s">
        <v>6</v>
      </c>
      <c r="F569" s="56">
        <f>COUNTIF(F1:F538, "SPIRE")</f>
        <v>5</v>
      </c>
    </row>
    <row r="570">
      <c r="C570" s="59" t="s">
        <v>7</v>
      </c>
      <c r="D570" s="55">
        <f>COUNTIF(D1:D538, "UKMO")</f>
        <v>2</v>
      </c>
      <c r="E570" s="60" t="s">
        <v>7</v>
      </c>
      <c r="F570" s="55">
        <f>COUNTIF(F1:F538, "UKMO")</f>
        <v>1</v>
      </c>
    </row>
    <row r="573">
      <c r="A573" s="26"/>
      <c r="B573" s="26"/>
      <c r="C573" s="61"/>
      <c r="D573" s="61"/>
      <c r="E573" s="61"/>
      <c r="F573" s="26"/>
    </row>
    <row r="574" collapsed="1">
      <c r="A574" s="62" t="s">
        <v>54</v>
      </c>
      <c r="C574" s="2" t="str">
        <f t="array" ref="C574">INDEX(A575:P575, 1, MATCH(MIN(C585,F585,I585,L585,O585,R585), C585:R585, 0))</f>
        <v>ECMWF</v>
      </c>
      <c r="D574" s="3" t="str">
        <f t="array" ref="D574">INDEX(A575:P575, 1, (MATCH(MIN(C589,F589,I589,L589,O589,R589), C589:R589, 0)))</f>
        <v>SPIRE</v>
      </c>
      <c r="E574" s="4" t="str">
        <f t="array" ref="E574">INDEX(A575:P575, 1, MATCH(MIN(F592,I592,L592,O592,R592,C592),C592:R592,0))</f>
        <v>SPIRE</v>
      </c>
      <c r="F574" s="5" t="str">
        <f t="array" ref="F574">INDEX(A575:P575, 1, MATCH(MIN(F594,I594,L594,O594,R594,C594),C594:R594,0))</f>
        <v>UKMO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idden="1" outlineLevel="1">
      <c r="A575" s="7" t="s">
        <v>1</v>
      </c>
      <c r="B575" s="16" t="s">
        <v>2</v>
      </c>
      <c r="C575" s="6"/>
      <c r="D575" s="63" t="s">
        <v>3</v>
      </c>
      <c r="E575" s="18" t="s">
        <v>2</v>
      </c>
      <c r="F575" s="6"/>
      <c r="G575" s="7" t="s">
        <v>4</v>
      </c>
      <c r="H575" s="16" t="s">
        <v>2</v>
      </c>
      <c r="I575" s="6"/>
      <c r="J575" s="7" t="s">
        <v>5</v>
      </c>
      <c r="K575" s="16" t="s">
        <v>2</v>
      </c>
      <c r="L575" s="6"/>
      <c r="M575" s="7" t="s">
        <v>6</v>
      </c>
      <c r="N575" s="16" t="s">
        <v>2</v>
      </c>
      <c r="O575" s="6"/>
      <c r="P575" s="7" t="s">
        <v>7</v>
      </c>
      <c r="Q575" s="16" t="s">
        <v>2</v>
      </c>
      <c r="R575" s="6"/>
    </row>
    <row r="576" hidden="1" outlineLevel="1">
      <c r="A576" s="13" t="s">
        <v>8</v>
      </c>
      <c r="C576" s="64"/>
      <c r="D576" s="6" t="s">
        <v>8</v>
      </c>
      <c r="F576" s="64"/>
      <c r="G576" s="13" t="s">
        <v>8</v>
      </c>
      <c r="I576" s="64"/>
      <c r="J576" s="13" t="s">
        <v>8</v>
      </c>
      <c r="L576" s="64"/>
      <c r="M576" s="13" t="s">
        <v>8</v>
      </c>
      <c r="O576" s="64"/>
      <c r="P576" s="13" t="s">
        <v>8</v>
      </c>
      <c r="R576" s="64"/>
    </row>
    <row r="577" hidden="1" outlineLevel="1">
      <c r="A577" s="2" t="s">
        <v>9</v>
      </c>
      <c r="B577" s="65">
        <v>5.22</v>
      </c>
      <c r="C577" s="6"/>
      <c r="D577" s="2" t="s">
        <v>9</v>
      </c>
      <c r="E577" s="65">
        <v>3.92</v>
      </c>
      <c r="F577" s="6"/>
      <c r="G577" s="2" t="s">
        <v>9</v>
      </c>
      <c r="H577" s="65">
        <v>5.65</v>
      </c>
      <c r="I577" s="6"/>
      <c r="J577" s="2" t="s">
        <v>9</v>
      </c>
      <c r="K577" s="65">
        <v>6.78</v>
      </c>
      <c r="L577" s="6"/>
      <c r="M577" s="2" t="s">
        <v>9</v>
      </c>
      <c r="N577" s="65">
        <v>2.67</v>
      </c>
      <c r="O577" s="6"/>
      <c r="P577" s="2" t="s">
        <v>9</v>
      </c>
      <c r="Q577" s="65">
        <v>5.57</v>
      </c>
      <c r="R577" s="6"/>
    </row>
    <row r="578" hidden="1" outlineLevel="1">
      <c r="A578" s="2" t="s">
        <v>10</v>
      </c>
      <c r="B578" s="65">
        <v>6.05</v>
      </c>
      <c r="C578" s="6"/>
      <c r="D578" s="2" t="s">
        <v>10</v>
      </c>
      <c r="E578" s="65">
        <v>3.83</v>
      </c>
      <c r="F578" s="6"/>
      <c r="G578" s="2" t="s">
        <v>10</v>
      </c>
      <c r="H578" s="65">
        <v>0.95</v>
      </c>
      <c r="I578" s="6"/>
      <c r="J578" s="2" t="s">
        <v>10</v>
      </c>
      <c r="K578" s="65">
        <v>12.35</v>
      </c>
      <c r="L578" s="6"/>
      <c r="M578" s="2" t="s">
        <v>10</v>
      </c>
      <c r="N578" s="65">
        <v>2.9</v>
      </c>
      <c r="O578" s="6"/>
      <c r="P578" s="2" t="s">
        <v>10</v>
      </c>
      <c r="Q578" s="65">
        <v>2.13</v>
      </c>
      <c r="R578" s="6"/>
    </row>
    <row r="579" hidden="1" outlineLevel="1">
      <c r="A579" s="2" t="s">
        <v>11</v>
      </c>
      <c r="B579" s="65">
        <v>1.72</v>
      </c>
      <c r="C579" s="6"/>
      <c r="D579" s="2" t="s">
        <v>11</v>
      </c>
      <c r="E579" s="65">
        <v>2.15</v>
      </c>
      <c r="F579" s="6"/>
      <c r="G579" s="2" t="s">
        <v>11</v>
      </c>
      <c r="H579" s="65">
        <v>1.3</v>
      </c>
      <c r="I579" s="6"/>
      <c r="J579" s="2" t="s">
        <v>11</v>
      </c>
      <c r="K579" s="65">
        <v>1.52</v>
      </c>
      <c r="L579" s="6"/>
      <c r="M579" s="2" t="s">
        <v>11</v>
      </c>
      <c r="N579" s="65">
        <v>0.78</v>
      </c>
      <c r="O579" s="6"/>
      <c r="P579" s="2" t="s">
        <v>11</v>
      </c>
      <c r="Q579" s="65">
        <v>1.27</v>
      </c>
      <c r="R579" s="6"/>
    </row>
    <row r="580" hidden="1" outlineLevel="1">
      <c r="A580" s="2" t="s">
        <v>12</v>
      </c>
      <c r="B580" s="65">
        <v>1.5</v>
      </c>
      <c r="C580" s="6"/>
      <c r="D580" s="2" t="s">
        <v>12</v>
      </c>
      <c r="E580" s="65">
        <v>4.0</v>
      </c>
      <c r="F580" s="6"/>
      <c r="G580" s="2" t="s">
        <v>12</v>
      </c>
      <c r="H580" s="65">
        <v>0.53</v>
      </c>
      <c r="I580" s="6"/>
      <c r="J580" s="2" t="s">
        <v>12</v>
      </c>
      <c r="K580" s="65">
        <v>0.33</v>
      </c>
      <c r="L580" s="6"/>
      <c r="M580" s="2" t="s">
        <v>12</v>
      </c>
      <c r="N580" s="65">
        <v>4.75</v>
      </c>
      <c r="O580" s="6"/>
      <c r="P580" s="2" t="s">
        <v>12</v>
      </c>
      <c r="Q580" s="65">
        <v>5.4</v>
      </c>
      <c r="R580" s="6"/>
    </row>
    <row r="581" hidden="1" outlineLevel="1">
      <c r="A581" s="2" t="s">
        <v>13</v>
      </c>
      <c r="B581" s="65">
        <v>6.05</v>
      </c>
      <c r="C581" s="6"/>
      <c r="D581" s="2" t="s">
        <v>13</v>
      </c>
      <c r="E581" s="65">
        <v>3.83</v>
      </c>
      <c r="F581" s="6"/>
      <c r="G581" s="2" t="s">
        <v>13</v>
      </c>
      <c r="H581" s="65">
        <v>0.95</v>
      </c>
      <c r="I581" s="6"/>
      <c r="J581" s="2" t="s">
        <v>13</v>
      </c>
      <c r="K581" s="65">
        <v>12.35</v>
      </c>
      <c r="L581" s="6"/>
      <c r="M581" s="2" t="s">
        <v>13</v>
      </c>
      <c r="N581" s="65">
        <v>2.9</v>
      </c>
      <c r="O581" s="6"/>
      <c r="P581" s="2" t="s">
        <v>13</v>
      </c>
      <c r="Q581" s="65">
        <v>2.13</v>
      </c>
      <c r="R581" s="6"/>
    </row>
    <row r="582" hidden="1" outlineLevel="1">
      <c r="A582" s="2" t="s">
        <v>14</v>
      </c>
      <c r="B582" s="65">
        <v>8.53</v>
      </c>
      <c r="C582" s="6"/>
      <c r="D582" s="2" t="s">
        <v>14</v>
      </c>
      <c r="E582" s="65">
        <v>4.4</v>
      </c>
      <c r="F582" s="6"/>
      <c r="G582" s="2" t="s">
        <v>14</v>
      </c>
      <c r="H582" s="65">
        <v>6.12</v>
      </c>
      <c r="I582" s="6"/>
      <c r="J582" s="2" t="s">
        <v>14</v>
      </c>
      <c r="K582" s="65">
        <v>2.22</v>
      </c>
      <c r="L582" s="6"/>
      <c r="M582" s="2" t="s">
        <v>14</v>
      </c>
      <c r="N582" s="65">
        <v>3.78</v>
      </c>
      <c r="O582" s="6"/>
      <c r="P582" s="2" t="s">
        <v>14</v>
      </c>
      <c r="Q582" s="65">
        <v>2.53</v>
      </c>
      <c r="R582" s="6"/>
    </row>
    <row r="583" hidden="1" outlineLevel="1">
      <c r="A583" s="2" t="s">
        <v>15</v>
      </c>
      <c r="B583" s="65">
        <v>5.85</v>
      </c>
      <c r="C583" s="6"/>
      <c r="D583" s="2" t="s">
        <v>15</v>
      </c>
      <c r="E583" s="65">
        <v>2.17</v>
      </c>
      <c r="F583" s="6"/>
      <c r="G583" s="2" t="s">
        <v>15</v>
      </c>
      <c r="H583" s="65">
        <v>4.48</v>
      </c>
      <c r="I583" s="6"/>
      <c r="J583" s="2" t="s">
        <v>15</v>
      </c>
      <c r="K583" s="65">
        <v>4.82</v>
      </c>
      <c r="L583" s="6"/>
      <c r="M583" s="2" t="s">
        <v>15</v>
      </c>
      <c r="N583" s="65">
        <v>3.42</v>
      </c>
      <c r="O583" s="6"/>
      <c r="P583" s="2" t="s">
        <v>15</v>
      </c>
      <c r="Q583" s="65">
        <v>3.2</v>
      </c>
      <c r="R583" s="6"/>
    </row>
    <row r="584" hidden="1" outlineLevel="1">
      <c r="A584" s="2" t="s">
        <v>16</v>
      </c>
      <c r="B584" s="65">
        <v>2.87</v>
      </c>
      <c r="C584" s="6"/>
      <c r="D584" s="2" t="s">
        <v>16</v>
      </c>
      <c r="E584" s="65">
        <v>5.35</v>
      </c>
      <c r="F584" s="6"/>
      <c r="G584" s="2" t="s">
        <v>16</v>
      </c>
      <c r="H584" s="65">
        <v>5.92</v>
      </c>
      <c r="I584" s="6"/>
      <c r="J584" s="2" t="s">
        <v>16</v>
      </c>
      <c r="K584" s="65">
        <v>0.98</v>
      </c>
      <c r="L584" s="6"/>
      <c r="M584" s="2" t="s">
        <v>16</v>
      </c>
      <c r="N584" s="65">
        <v>5.8</v>
      </c>
      <c r="O584" s="6"/>
      <c r="P584" s="2" t="s">
        <v>16</v>
      </c>
      <c r="Q584" s="65">
        <v>4.43</v>
      </c>
      <c r="R584" s="6"/>
    </row>
    <row r="585" hidden="1" outlineLevel="1">
      <c r="A585" s="2" t="s">
        <v>17</v>
      </c>
      <c r="B585" s="65">
        <v>5.9</v>
      </c>
      <c r="C585" s="20">
        <f>(SUM(B577:B585)/9)/100</f>
        <v>0.04854444444</v>
      </c>
      <c r="D585" s="2" t="s">
        <v>17</v>
      </c>
      <c r="E585" s="65">
        <v>6.05</v>
      </c>
      <c r="F585" s="20">
        <f>(SUM(E577:E585)/9)/100</f>
        <v>0.03966666667</v>
      </c>
      <c r="G585" s="2" t="s">
        <v>17</v>
      </c>
      <c r="H585" s="65">
        <v>0.43</v>
      </c>
      <c r="I585" s="20">
        <f>(SUM(H577:H585)/9)/100</f>
        <v>0.02925555556</v>
      </c>
      <c r="J585" s="2" t="s">
        <v>17</v>
      </c>
      <c r="K585" s="65">
        <v>1.55</v>
      </c>
      <c r="L585" s="20">
        <f>(SUM(K577:K585)/9)/100</f>
        <v>0.04766666667</v>
      </c>
      <c r="M585" s="2" t="s">
        <v>17</v>
      </c>
      <c r="N585" s="65">
        <v>3.4</v>
      </c>
      <c r="O585" s="20">
        <f>(SUM(N577:N585)/9)/100</f>
        <v>0.03377777778</v>
      </c>
      <c r="P585" s="2" t="s">
        <v>17</v>
      </c>
      <c r="Q585" s="65">
        <v>6.05</v>
      </c>
      <c r="R585" s="20">
        <f>(SUM(Q577:Q585)/9)/100</f>
        <v>0.03634444444</v>
      </c>
    </row>
    <row r="586" hidden="1" outlineLevel="1">
      <c r="A586" s="3" t="s">
        <v>18</v>
      </c>
      <c r="B586" s="65">
        <v>5.22</v>
      </c>
      <c r="C586" s="6"/>
      <c r="D586" s="3" t="s">
        <v>18</v>
      </c>
      <c r="E586" s="65">
        <v>3.92</v>
      </c>
      <c r="F586" s="6"/>
      <c r="G586" s="3" t="s">
        <v>18</v>
      </c>
      <c r="H586" s="65">
        <v>5.65</v>
      </c>
      <c r="I586" s="6"/>
      <c r="J586" s="3" t="s">
        <v>18</v>
      </c>
      <c r="K586" s="65">
        <v>6.78</v>
      </c>
      <c r="L586" s="6"/>
      <c r="M586" s="3" t="s">
        <v>18</v>
      </c>
      <c r="N586" s="65">
        <v>2.67</v>
      </c>
      <c r="O586" s="6"/>
      <c r="P586" s="3" t="s">
        <v>18</v>
      </c>
      <c r="Q586" s="65">
        <v>5.57</v>
      </c>
      <c r="R586" s="6"/>
    </row>
    <row r="587" hidden="1" outlineLevel="1">
      <c r="A587" s="3" t="s">
        <v>19</v>
      </c>
      <c r="B587" s="65">
        <v>1.97</v>
      </c>
      <c r="C587" s="6"/>
      <c r="D587" s="3" t="s">
        <v>19</v>
      </c>
      <c r="E587" s="65">
        <v>1.88</v>
      </c>
      <c r="F587" s="6"/>
      <c r="G587" s="3" t="s">
        <v>19</v>
      </c>
      <c r="H587" s="65">
        <v>4.12</v>
      </c>
      <c r="I587" s="6"/>
      <c r="J587" s="3" t="s">
        <v>19</v>
      </c>
      <c r="K587" s="65">
        <v>2.2</v>
      </c>
      <c r="L587" s="6"/>
      <c r="M587" s="3" t="s">
        <v>19</v>
      </c>
      <c r="N587" s="65">
        <v>1.85</v>
      </c>
      <c r="O587" s="6"/>
      <c r="P587" s="3" t="s">
        <v>19</v>
      </c>
      <c r="Q587" s="65">
        <v>2.63</v>
      </c>
      <c r="R587" s="6"/>
    </row>
    <row r="588" hidden="1" outlineLevel="1">
      <c r="A588" s="3" t="s">
        <v>20</v>
      </c>
      <c r="B588" s="65">
        <v>6.05</v>
      </c>
      <c r="C588" s="6"/>
      <c r="D588" s="3" t="s">
        <v>20</v>
      </c>
      <c r="E588" s="65">
        <v>3.83</v>
      </c>
      <c r="F588" s="6"/>
      <c r="G588" s="3" t="s">
        <v>20</v>
      </c>
      <c r="H588" s="65">
        <v>0.95</v>
      </c>
      <c r="I588" s="6"/>
      <c r="J588" s="3" t="s">
        <v>20</v>
      </c>
      <c r="K588" s="65">
        <v>12.35</v>
      </c>
      <c r="L588" s="6"/>
      <c r="M588" s="3" t="s">
        <v>20</v>
      </c>
      <c r="N588" s="65">
        <v>2.9</v>
      </c>
      <c r="O588" s="6"/>
      <c r="P588" s="3" t="s">
        <v>20</v>
      </c>
      <c r="Q588" s="65">
        <v>2.13</v>
      </c>
      <c r="R588" s="6"/>
    </row>
    <row r="589" hidden="1" outlineLevel="1">
      <c r="A589" s="66">
        <v>44066.0</v>
      </c>
      <c r="B589" s="65">
        <v>6.05</v>
      </c>
      <c r="C589" s="20">
        <f>(SUM(B586:B589)/4)/100</f>
        <v>0.048225</v>
      </c>
      <c r="D589" s="66">
        <v>44066.0</v>
      </c>
      <c r="E589" s="65">
        <v>3.83</v>
      </c>
      <c r="F589" s="20">
        <f>(SUM(E586:E589)/4)/100</f>
        <v>0.03365</v>
      </c>
      <c r="G589" s="66">
        <v>44066.0</v>
      </c>
      <c r="H589" s="65">
        <v>0.95</v>
      </c>
      <c r="I589" s="20">
        <f>(SUM(H586:H589)/4)/100</f>
        <v>0.029175</v>
      </c>
      <c r="J589" s="66">
        <v>44066.0</v>
      </c>
      <c r="K589" s="65">
        <v>12.35</v>
      </c>
      <c r="L589" s="20">
        <f>(SUM(K586:K589)/4)/100</f>
        <v>0.0842</v>
      </c>
      <c r="M589" s="66">
        <v>44066.0</v>
      </c>
      <c r="N589" s="65">
        <v>2.9</v>
      </c>
      <c r="O589" s="20">
        <f>(SUM(N586:N589)/4)/100</f>
        <v>0.0258</v>
      </c>
      <c r="P589" s="66">
        <v>44066.0</v>
      </c>
      <c r="Q589" s="65">
        <v>2.13</v>
      </c>
      <c r="R589" s="20">
        <f>(SUM(Q586:Q589)/4)/100</f>
        <v>0.03115</v>
      </c>
    </row>
    <row r="590" hidden="1" outlineLevel="1">
      <c r="A590" s="4" t="s">
        <v>21</v>
      </c>
      <c r="B590" s="65">
        <v>5.22</v>
      </c>
      <c r="C590" s="6"/>
      <c r="D590" s="4" t="s">
        <v>21</v>
      </c>
      <c r="E590" s="65">
        <v>3.92</v>
      </c>
      <c r="F590" s="6"/>
      <c r="G590" s="4" t="s">
        <v>21</v>
      </c>
      <c r="H590" s="65">
        <v>5.65</v>
      </c>
      <c r="I590" s="6"/>
      <c r="J590" s="4" t="s">
        <v>21</v>
      </c>
      <c r="K590" s="65">
        <v>6.78</v>
      </c>
      <c r="L590" s="6"/>
      <c r="M590" s="4" t="s">
        <v>21</v>
      </c>
      <c r="N590" s="65">
        <v>2.67</v>
      </c>
      <c r="O590" s="6"/>
      <c r="P590" s="4" t="s">
        <v>21</v>
      </c>
      <c r="Q590" s="65">
        <v>5.57</v>
      </c>
      <c r="R590" s="6"/>
    </row>
    <row r="591" hidden="1" outlineLevel="1">
      <c r="A591" s="4" t="s">
        <v>22</v>
      </c>
      <c r="B591" s="65">
        <v>1.97</v>
      </c>
      <c r="C591" s="6"/>
      <c r="D591" s="4" t="s">
        <v>22</v>
      </c>
      <c r="E591" s="65">
        <v>1.88</v>
      </c>
      <c r="F591" s="6"/>
      <c r="G591" s="4" t="s">
        <v>22</v>
      </c>
      <c r="H591" s="65">
        <v>4.12</v>
      </c>
      <c r="I591" s="6"/>
      <c r="J591" s="4" t="s">
        <v>22</v>
      </c>
      <c r="K591" s="65">
        <v>2.2</v>
      </c>
      <c r="L591" s="6"/>
      <c r="M591" s="4" t="s">
        <v>22</v>
      </c>
      <c r="N591" s="65">
        <v>1.85</v>
      </c>
      <c r="O591" s="6"/>
      <c r="P591" s="4" t="s">
        <v>22</v>
      </c>
      <c r="Q591" s="65">
        <v>2.63</v>
      </c>
      <c r="R591" s="6"/>
    </row>
    <row r="592" hidden="1" outlineLevel="1">
      <c r="A592" s="4" t="s">
        <v>23</v>
      </c>
      <c r="B592" s="65">
        <v>6.63</v>
      </c>
      <c r="C592" s="20">
        <f>(SUM(B590:B592)/3)/100</f>
        <v>0.04606666667</v>
      </c>
      <c r="D592" s="4" t="s">
        <v>23</v>
      </c>
      <c r="E592" s="65">
        <v>8.82</v>
      </c>
      <c r="F592" s="20">
        <f>(SUM(E590:E592)/3)/100</f>
        <v>0.04873333333</v>
      </c>
      <c r="G592" s="4" t="s">
        <v>23</v>
      </c>
      <c r="H592" s="65">
        <v>7.3</v>
      </c>
      <c r="I592" s="20">
        <f>(SUM(H590:H592)/3)/100</f>
        <v>0.0569</v>
      </c>
      <c r="J592" s="4" t="s">
        <v>23</v>
      </c>
      <c r="K592" s="65">
        <v>0.75</v>
      </c>
      <c r="L592" s="20">
        <f>(SUM(K590:K592)/3)/100</f>
        <v>0.03243333333</v>
      </c>
      <c r="M592" s="4" t="s">
        <v>23</v>
      </c>
      <c r="N592" s="65">
        <v>0.72</v>
      </c>
      <c r="O592" s="20">
        <f>(SUM(N590:N592)/3)/100</f>
        <v>0.01746666667</v>
      </c>
      <c r="P592" s="4" t="s">
        <v>23</v>
      </c>
      <c r="Q592" s="65">
        <v>0.98</v>
      </c>
      <c r="R592" s="20">
        <f>(SUM(Q590:Q592)/3)/100</f>
        <v>0.0306</v>
      </c>
    </row>
    <row r="593" hidden="1" outlineLevel="1">
      <c r="A593" s="5" t="s">
        <v>24</v>
      </c>
      <c r="B593" s="65">
        <v>6.64</v>
      </c>
      <c r="C593" s="6"/>
      <c r="D593" s="5" t="s">
        <v>24</v>
      </c>
      <c r="E593" s="65">
        <v>4.32</v>
      </c>
      <c r="F593" s="6"/>
      <c r="G593" s="5" t="s">
        <v>24</v>
      </c>
      <c r="H593" s="65">
        <v>11.45</v>
      </c>
      <c r="I593" s="6"/>
      <c r="J593" s="5" t="s">
        <v>24</v>
      </c>
      <c r="K593" s="65">
        <v>5.98</v>
      </c>
      <c r="L593" s="6"/>
      <c r="M593" s="5" t="s">
        <v>24</v>
      </c>
      <c r="N593" s="65">
        <v>6.52</v>
      </c>
      <c r="O593" s="6"/>
      <c r="P593" s="5" t="s">
        <v>24</v>
      </c>
      <c r="Q593" s="65">
        <v>4.98</v>
      </c>
      <c r="R593" s="6"/>
    </row>
    <row r="594" hidden="1" outlineLevel="1">
      <c r="A594" s="5" t="s">
        <v>25</v>
      </c>
      <c r="B594" s="65">
        <v>6.05</v>
      </c>
      <c r="C594" s="20">
        <f>(SUM(B593:B594)/2)/100</f>
        <v>0.06345</v>
      </c>
      <c r="D594" s="5" t="s">
        <v>25</v>
      </c>
      <c r="E594" s="65">
        <v>3.83</v>
      </c>
      <c r="F594" s="20">
        <f>(SUM(E593:E594)/2)/100</f>
        <v>0.04075</v>
      </c>
      <c r="G594" s="5" t="s">
        <v>25</v>
      </c>
      <c r="H594" s="65">
        <v>0.95</v>
      </c>
      <c r="I594" s="20">
        <f>(SUM(H593:H594)/2)/100</f>
        <v>0.062</v>
      </c>
      <c r="J594" s="5" t="s">
        <v>25</v>
      </c>
      <c r="K594" s="65">
        <v>12.35</v>
      </c>
      <c r="L594" s="20">
        <f>(SUM(K593:K594)/2)/100</f>
        <v>0.09165</v>
      </c>
      <c r="M594" s="5" t="s">
        <v>25</v>
      </c>
      <c r="N594" s="65">
        <v>2.9</v>
      </c>
      <c r="O594" s="20">
        <f>(SUM(N593:N594)/2)/100</f>
        <v>0.0471</v>
      </c>
      <c r="P594" s="5" t="s">
        <v>25</v>
      </c>
      <c r="Q594" s="65">
        <v>2.13</v>
      </c>
      <c r="R594" s="20">
        <f>(SUM(Q593:Q594)/2)/100</f>
        <v>0.03555</v>
      </c>
    </row>
    <row r="595">
      <c r="A595" s="29"/>
      <c r="B595" s="29"/>
      <c r="C595" s="29"/>
      <c r="D595" s="29"/>
      <c r="E595" s="29"/>
      <c r="F595" s="2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>
      <c r="A596" s="29"/>
      <c r="B596" s="29"/>
      <c r="C596" s="67"/>
      <c r="D596" s="68"/>
      <c r="E596" s="67"/>
      <c r="F596" s="6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collapsed="1">
      <c r="A597" s="62" t="s">
        <v>55</v>
      </c>
      <c r="C597" s="2" t="str">
        <f t="array" ref="C597">INDEX(A598:P598, 1, MATCH(MIN(C608,F608,I608,L608,O608,R608), C608:R608, 0))</f>
        <v>ECMWF</v>
      </c>
      <c r="D597" s="3" t="str">
        <f t="array" ref="D597">INDEX(A598:P598, 1, (MATCH(MIN(C612,F612,I612,L612,O612,R612), C612:R612, 0)))</f>
        <v>ECMWF</v>
      </c>
      <c r="E597" s="4" t="str">
        <f t="array" ref="E597">INDEX(A598:P598, 1, MATCH(MIN(F615,I615,L615,O615,R615,C615),C615:R615,0))</f>
        <v>SPIRE</v>
      </c>
      <c r="F597" s="5" t="str">
        <f t="array" ref="F597">INDEX(A598:P598, 1, MATCH(MIN(F617,I617,L617,O617,R617,C617),C617:R617,0))</f>
        <v>GFS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idden="1" outlineLevel="1">
      <c r="A598" s="7" t="s">
        <v>1</v>
      </c>
      <c r="B598" s="16" t="s">
        <v>2</v>
      </c>
      <c r="C598" s="6"/>
      <c r="D598" s="63" t="s">
        <v>3</v>
      </c>
      <c r="E598" s="18" t="s">
        <v>2</v>
      </c>
      <c r="F598" s="6"/>
      <c r="G598" s="7" t="s">
        <v>4</v>
      </c>
      <c r="H598" s="16" t="s">
        <v>2</v>
      </c>
      <c r="I598" s="6"/>
      <c r="J598" s="7" t="s">
        <v>5</v>
      </c>
      <c r="K598" s="16" t="s">
        <v>2</v>
      </c>
      <c r="L598" s="6"/>
      <c r="M598" s="7" t="s">
        <v>6</v>
      </c>
      <c r="N598" s="16" t="s">
        <v>2</v>
      </c>
      <c r="O598" s="6"/>
      <c r="P598" s="7" t="s">
        <v>7</v>
      </c>
      <c r="Q598" s="16" t="s">
        <v>2</v>
      </c>
      <c r="R598" s="6"/>
    </row>
    <row r="599" hidden="1" outlineLevel="1">
      <c r="A599" s="13" t="s">
        <v>8</v>
      </c>
      <c r="C599" s="64"/>
      <c r="D599" s="6" t="s">
        <v>8</v>
      </c>
      <c r="F599" s="64"/>
      <c r="G599" s="13" t="s">
        <v>8</v>
      </c>
      <c r="I599" s="64"/>
      <c r="J599" s="13" t="s">
        <v>8</v>
      </c>
      <c r="L599" s="64"/>
      <c r="M599" s="13" t="s">
        <v>8</v>
      </c>
      <c r="O599" s="64"/>
      <c r="P599" s="13" t="s">
        <v>8</v>
      </c>
      <c r="R599" s="64"/>
    </row>
    <row r="600" hidden="1" outlineLevel="1">
      <c r="A600" s="2" t="s">
        <v>9</v>
      </c>
      <c r="B600" s="69">
        <v>10.95</v>
      </c>
      <c r="C600" s="6"/>
      <c r="D600" s="2" t="s">
        <v>9</v>
      </c>
      <c r="E600" s="69">
        <v>6.3</v>
      </c>
      <c r="F600" s="6"/>
      <c r="G600" s="2" t="s">
        <v>9</v>
      </c>
      <c r="H600" s="69">
        <v>0.72</v>
      </c>
      <c r="I600" s="6"/>
      <c r="J600" s="2" t="s">
        <v>9</v>
      </c>
      <c r="K600" s="69">
        <v>1.7</v>
      </c>
      <c r="L600" s="6"/>
      <c r="M600" s="2" t="s">
        <v>9</v>
      </c>
      <c r="N600" s="69">
        <v>0.8</v>
      </c>
      <c r="O600" s="6"/>
      <c r="P600" s="2" t="s">
        <v>9</v>
      </c>
      <c r="Q600" s="69">
        <v>3.43</v>
      </c>
      <c r="R600" s="6"/>
    </row>
    <row r="601" hidden="1" outlineLevel="1">
      <c r="A601" s="2" t="s">
        <v>10</v>
      </c>
      <c r="B601" s="69">
        <v>8.12</v>
      </c>
      <c r="C601" s="6"/>
      <c r="D601" s="2" t="s">
        <v>10</v>
      </c>
      <c r="E601" s="69">
        <v>4.22</v>
      </c>
      <c r="F601" s="6"/>
      <c r="G601" s="2" t="s">
        <v>10</v>
      </c>
      <c r="H601" s="69">
        <v>0.87</v>
      </c>
      <c r="I601" s="6"/>
      <c r="J601" s="2" t="s">
        <v>10</v>
      </c>
      <c r="K601" s="69">
        <v>3.88</v>
      </c>
      <c r="L601" s="6"/>
      <c r="M601" s="2" t="s">
        <v>10</v>
      </c>
      <c r="N601" s="69">
        <v>5.87</v>
      </c>
      <c r="O601" s="6"/>
      <c r="P601" s="2" t="s">
        <v>10</v>
      </c>
      <c r="Q601" s="69">
        <v>5.7</v>
      </c>
      <c r="R601" s="6"/>
    </row>
    <row r="602" hidden="1" outlineLevel="1">
      <c r="A602" s="2" t="s">
        <v>11</v>
      </c>
      <c r="B602" s="69">
        <v>2.08</v>
      </c>
      <c r="C602" s="6"/>
      <c r="D602" s="2" t="s">
        <v>11</v>
      </c>
      <c r="E602" s="69">
        <v>3.22</v>
      </c>
      <c r="F602" s="6"/>
      <c r="G602" s="2" t="s">
        <v>11</v>
      </c>
      <c r="H602" s="69">
        <v>1.05</v>
      </c>
      <c r="I602" s="6"/>
      <c r="J602" s="2" t="s">
        <v>11</v>
      </c>
      <c r="K602" s="69">
        <v>1.2</v>
      </c>
      <c r="L602" s="6"/>
      <c r="M602" s="2" t="s">
        <v>11</v>
      </c>
      <c r="N602" s="69">
        <v>0.77</v>
      </c>
      <c r="O602" s="6"/>
      <c r="P602" s="2" t="s">
        <v>11</v>
      </c>
      <c r="Q602" s="69">
        <v>1.68</v>
      </c>
      <c r="R602" s="6"/>
    </row>
    <row r="603" hidden="1" outlineLevel="1">
      <c r="A603" s="2" t="s">
        <v>12</v>
      </c>
      <c r="B603" s="69">
        <v>3.7</v>
      </c>
      <c r="C603" s="6"/>
      <c r="D603" s="2" t="s">
        <v>12</v>
      </c>
      <c r="E603" s="69">
        <v>5.57</v>
      </c>
      <c r="F603" s="6"/>
      <c r="G603" s="2" t="s">
        <v>12</v>
      </c>
      <c r="H603" s="69">
        <v>0.72</v>
      </c>
      <c r="I603" s="6"/>
      <c r="J603" s="2" t="s">
        <v>12</v>
      </c>
      <c r="K603" s="69">
        <v>3.07</v>
      </c>
      <c r="L603" s="6"/>
      <c r="M603" s="2" t="s">
        <v>12</v>
      </c>
      <c r="N603" s="69">
        <v>3.28</v>
      </c>
      <c r="O603" s="6"/>
      <c r="P603" s="2" t="s">
        <v>12</v>
      </c>
      <c r="Q603" s="69">
        <v>3.7</v>
      </c>
      <c r="R603" s="6"/>
    </row>
    <row r="604" hidden="1" outlineLevel="1">
      <c r="A604" s="2" t="s">
        <v>13</v>
      </c>
      <c r="B604" s="69">
        <v>8.12</v>
      </c>
      <c r="C604" s="6"/>
      <c r="D604" s="2" t="s">
        <v>13</v>
      </c>
      <c r="E604" s="69">
        <v>4.22</v>
      </c>
      <c r="F604" s="6"/>
      <c r="G604" s="2" t="s">
        <v>13</v>
      </c>
      <c r="H604" s="69">
        <v>0.87</v>
      </c>
      <c r="I604" s="6"/>
      <c r="J604" s="2" t="s">
        <v>13</v>
      </c>
      <c r="K604" s="69">
        <v>3.88</v>
      </c>
      <c r="L604" s="6"/>
      <c r="M604" s="2" t="s">
        <v>13</v>
      </c>
      <c r="N604" s="69">
        <v>5.87</v>
      </c>
      <c r="O604" s="6"/>
      <c r="P604" s="2" t="s">
        <v>13</v>
      </c>
      <c r="Q604" s="69">
        <v>5.7</v>
      </c>
      <c r="R604" s="6"/>
    </row>
    <row r="605" hidden="1" outlineLevel="1">
      <c r="A605" s="2" t="s">
        <v>14</v>
      </c>
      <c r="B605" s="69">
        <v>3.88</v>
      </c>
      <c r="C605" s="6"/>
      <c r="D605" s="2" t="s">
        <v>14</v>
      </c>
      <c r="E605" s="69">
        <v>4.75</v>
      </c>
      <c r="F605" s="6"/>
      <c r="G605" s="2" t="s">
        <v>14</v>
      </c>
      <c r="H605" s="69">
        <v>2.07</v>
      </c>
      <c r="I605" s="6"/>
      <c r="J605" s="2" t="s">
        <v>14</v>
      </c>
      <c r="K605" s="69">
        <v>4.78</v>
      </c>
      <c r="L605" s="6"/>
      <c r="M605" s="2" t="s">
        <v>14</v>
      </c>
      <c r="N605" s="69">
        <v>2.53</v>
      </c>
      <c r="O605" s="6"/>
      <c r="P605" s="2" t="s">
        <v>14</v>
      </c>
      <c r="Q605" s="69">
        <v>4.12</v>
      </c>
      <c r="R605" s="6"/>
    </row>
    <row r="606" hidden="1" outlineLevel="1">
      <c r="A606" s="2" t="s">
        <v>15</v>
      </c>
      <c r="B606" s="69">
        <v>2.17</v>
      </c>
      <c r="C606" s="6"/>
      <c r="D606" s="2" t="s">
        <v>15</v>
      </c>
      <c r="E606" s="69">
        <v>4.52</v>
      </c>
      <c r="F606" s="6"/>
      <c r="G606" s="2" t="s">
        <v>15</v>
      </c>
      <c r="H606" s="69">
        <v>3.13</v>
      </c>
      <c r="I606" s="6"/>
      <c r="J606" s="2" t="s">
        <v>15</v>
      </c>
      <c r="K606" s="69">
        <v>1.42</v>
      </c>
      <c r="L606" s="6"/>
      <c r="M606" s="2" t="s">
        <v>15</v>
      </c>
      <c r="N606" s="69">
        <v>1.43</v>
      </c>
      <c r="O606" s="6"/>
      <c r="P606" s="2" t="s">
        <v>15</v>
      </c>
      <c r="Q606" s="69">
        <v>3.03</v>
      </c>
      <c r="R606" s="6"/>
    </row>
    <row r="607" hidden="1" outlineLevel="1">
      <c r="A607" s="2" t="s">
        <v>16</v>
      </c>
      <c r="B607" s="69">
        <v>16.18</v>
      </c>
      <c r="C607" s="6"/>
      <c r="D607" s="2" t="s">
        <v>16</v>
      </c>
      <c r="E607" s="69">
        <v>3.93</v>
      </c>
      <c r="F607" s="6"/>
      <c r="G607" s="2" t="s">
        <v>16</v>
      </c>
      <c r="H607" s="69">
        <v>9.53</v>
      </c>
      <c r="I607" s="6"/>
      <c r="J607" s="2" t="s">
        <v>16</v>
      </c>
      <c r="K607" s="69">
        <v>2.42</v>
      </c>
      <c r="L607" s="6"/>
      <c r="M607" s="2" t="s">
        <v>16</v>
      </c>
      <c r="N607" s="69">
        <v>3.23</v>
      </c>
      <c r="O607" s="6"/>
      <c r="P607" s="2" t="s">
        <v>16</v>
      </c>
      <c r="Q607" s="69">
        <v>9.47</v>
      </c>
      <c r="R607" s="6"/>
    </row>
    <row r="608" hidden="1" outlineLevel="1">
      <c r="A608" s="2" t="s">
        <v>17</v>
      </c>
      <c r="B608" s="69">
        <v>5.95</v>
      </c>
      <c r="C608" s="20">
        <f>(SUM(B600:B608)/9)/100</f>
        <v>0.06794444444</v>
      </c>
      <c r="D608" s="2" t="s">
        <v>17</v>
      </c>
      <c r="E608" s="69">
        <v>1.07</v>
      </c>
      <c r="F608" s="20">
        <f>(SUM(E600:E608)/9)/100</f>
        <v>0.042</v>
      </c>
      <c r="G608" s="2" t="s">
        <v>17</v>
      </c>
      <c r="H608" s="69">
        <v>1.85</v>
      </c>
      <c r="I608" s="20">
        <f>(SUM(H600:H608)/9)/100</f>
        <v>0.02312222222</v>
      </c>
      <c r="J608" s="2" t="s">
        <v>17</v>
      </c>
      <c r="K608" s="69">
        <v>1.0</v>
      </c>
      <c r="L608" s="20">
        <f>(SUM(K600:K608)/9)/100</f>
        <v>0.02594444444</v>
      </c>
      <c r="M608" s="2" t="s">
        <v>17</v>
      </c>
      <c r="N608" s="69">
        <v>1.95</v>
      </c>
      <c r="O608" s="20">
        <f>(SUM(N600:N608)/9)/100</f>
        <v>0.02858888889</v>
      </c>
      <c r="P608" s="2" t="s">
        <v>17</v>
      </c>
      <c r="Q608" s="69">
        <v>12.0</v>
      </c>
      <c r="R608" s="20">
        <f>(SUM(Q600:Q608)/9)/100</f>
        <v>0.05425555556</v>
      </c>
    </row>
    <row r="609" hidden="1" outlineLevel="1">
      <c r="A609" s="3" t="s">
        <v>18</v>
      </c>
      <c r="B609" s="69">
        <v>10.95</v>
      </c>
      <c r="C609" s="6"/>
      <c r="D609" s="3" t="s">
        <v>18</v>
      </c>
      <c r="E609" s="69">
        <v>6.3</v>
      </c>
      <c r="F609" s="6"/>
      <c r="G609" s="3" t="s">
        <v>18</v>
      </c>
      <c r="H609" s="69">
        <v>0.72</v>
      </c>
      <c r="I609" s="6"/>
      <c r="J609" s="3" t="s">
        <v>18</v>
      </c>
      <c r="K609" s="69">
        <v>1.7</v>
      </c>
      <c r="L609" s="6"/>
      <c r="M609" s="3" t="s">
        <v>18</v>
      </c>
      <c r="N609" s="69">
        <v>0.8</v>
      </c>
      <c r="O609" s="6"/>
      <c r="P609" s="3" t="s">
        <v>18</v>
      </c>
      <c r="Q609" s="69">
        <v>3.43</v>
      </c>
      <c r="R609" s="6"/>
    </row>
    <row r="610" hidden="1" outlineLevel="1">
      <c r="A610" s="3" t="s">
        <v>19</v>
      </c>
      <c r="B610" s="69">
        <v>4.4</v>
      </c>
      <c r="C610" s="6"/>
      <c r="D610" s="3" t="s">
        <v>19</v>
      </c>
      <c r="E610" s="69">
        <v>5.05</v>
      </c>
      <c r="F610" s="6"/>
      <c r="G610" s="3" t="s">
        <v>19</v>
      </c>
      <c r="H610" s="69">
        <v>9.32</v>
      </c>
      <c r="I610" s="6"/>
      <c r="J610" s="3" t="s">
        <v>19</v>
      </c>
      <c r="K610" s="69">
        <v>4.78</v>
      </c>
      <c r="L610" s="6"/>
      <c r="M610" s="3" t="s">
        <v>19</v>
      </c>
      <c r="N610" s="69">
        <v>2.12</v>
      </c>
      <c r="O610" s="6"/>
      <c r="P610" s="3" t="s">
        <v>19</v>
      </c>
      <c r="Q610" s="69">
        <v>8.57</v>
      </c>
      <c r="R610" s="6"/>
    </row>
    <row r="611" hidden="1" outlineLevel="1">
      <c r="A611" s="3" t="s">
        <v>20</v>
      </c>
      <c r="B611" s="69">
        <v>8.12</v>
      </c>
      <c r="C611" s="6"/>
      <c r="D611" s="3" t="s">
        <v>20</v>
      </c>
      <c r="E611" s="69">
        <v>4.22</v>
      </c>
      <c r="F611" s="6"/>
      <c r="G611" s="3" t="s">
        <v>20</v>
      </c>
      <c r="H611" s="69">
        <v>0.87</v>
      </c>
      <c r="I611" s="6"/>
      <c r="J611" s="3" t="s">
        <v>20</v>
      </c>
      <c r="K611" s="69">
        <v>3.88</v>
      </c>
      <c r="L611" s="6"/>
      <c r="M611" s="3" t="s">
        <v>20</v>
      </c>
      <c r="N611" s="69">
        <v>5.87</v>
      </c>
      <c r="O611" s="6"/>
      <c r="P611" s="3" t="s">
        <v>20</v>
      </c>
      <c r="Q611" s="69">
        <v>5.7</v>
      </c>
      <c r="R611" s="6"/>
    </row>
    <row r="612" hidden="1" outlineLevel="1">
      <c r="A612" s="66">
        <v>44066.0</v>
      </c>
      <c r="B612" s="69">
        <v>8.12</v>
      </c>
      <c r="C612" s="20">
        <f>(SUM(B609:B612)/4)/100</f>
        <v>0.078975</v>
      </c>
      <c r="D612" s="66">
        <v>44066.0</v>
      </c>
      <c r="E612" s="69">
        <v>4.22</v>
      </c>
      <c r="F612" s="20">
        <f>(SUM(E609:E612)/4)/100</f>
        <v>0.049475</v>
      </c>
      <c r="G612" s="66">
        <v>44066.0</v>
      </c>
      <c r="H612" s="69">
        <v>0.87</v>
      </c>
      <c r="I612" s="20">
        <f>(SUM(H609:H612)/4)/100</f>
        <v>0.02945</v>
      </c>
      <c r="J612" s="66">
        <v>44066.0</v>
      </c>
      <c r="K612" s="69">
        <v>3.88</v>
      </c>
      <c r="L612" s="20">
        <f>(SUM(K609:K612)/4)/100</f>
        <v>0.0356</v>
      </c>
      <c r="M612" s="66">
        <v>44066.0</v>
      </c>
      <c r="N612" s="69">
        <v>5.87</v>
      </c>
      <c r="O612" s="20">
        <f>(SUM(N609:N612)/4)/100</f>
        <v>0.03665</v>
      </c>
      <c r="P612" s="66">
        <v>44066.0</v>
      </c>
      <c r="Q612" s="69">
        <v>5.7</v>
      </c>
      <c r="R612" s="20">
        <f>(SUM(Q609:Q612)/4)/100</f>
        <v>0.0585</v>
      </c>
    </row>
    <row r="613" hidden="1" outlineLevel="1">
      <c r="A613" s="4" t="s">
        <v>21</v>
      </c>
      <c r="B613" s="69">
        <v>10.95</v>
      </c>
      <c r="C613" s="6"/>
      <c r="D613" s="4" t="s">
        <v>21</v>
      </c>
      <c r="E613" s="69">
        <v>6.3</v>
      </c>
      <c r="F613" s="6"/>
      <c r="G613" s="4" t="s">
        <v>21</v>
      </c>
      <c r="H613" s="69">
        <v>0.72</v>
      </c>
      <c r="I613" s="6"/>
      <c r="J613" s="4" t="s">
        <v>21</v>
      </c>
      <c r="K613" s="69">
        <v>1.7</v>
      </c>
      <c r="L613" s="6"/>
      <c r="M613" s="4" t="s">
        <v>21</v>
      </c>
      <c r="N613" s="69">
        <v>0.8</v>
      </c>
      <c r="O613" s="6"/>
      <c r="P613" s="4" t="s">
        <v>21</v>
      </c>
      <c r="Q613" s="69">
        <v>3.43</v>
      </c>
      <c r="R613" s="6"/>
    </row>
    <row r="614" hidden="1" outlineLevel="1">
      <c r="A614" s="4" t="s">
        <v>22</v>
      </c>
      <c r="B614" s="69">
        <v>4.4</v>
      </c>
      <c r="C614" s="6"/>
      <c r="D614" s="4" t="s">
        <v>22</v>
      </c>
      <c r="E614" s="69">
        <v>5.05</v>
      </c>
      <c r="F614" s="6"/>
      <c r="G614" s="4" t="s">
        <v>22</v>
      </c>
      <c r="H614" s="69">
        <v>9.32</v>
      </c>
      <c r="I614" s="6"/>
      <c r="J614" s="4" t="s">
        <v>22</v>
      </c>
      <c r="K614" s="69">
        <v>4.78</v>
      </c>
      <c r="L614" s="6"/>
      <c r="M614" s="4" t="s">
        <v>22</v>
      </c>
      <c r="N614" s="69">
        <v>2.12</v>
      </c>
      <c r="O614" s="6"/>
      <c r="P614" s="4" t="s">
        <v>22</v>
      </c>
      <c r="Q614" s="69">
        <v>8.57</v>
      </c>
      <c r="R614" s="6"/>
    </row>
    <row r="615" hidden="1" outlineLevel="1">
      <c r="A615" s="4" t="s">
        <v>23</v>
      </c>
      <c r="B615" s="69">
        <v>3.17</v>
      </c>
      <c r="C615" s="20">
        <f>(SUM(B613:B615)/3)/100</f>
        <v>0.06173333333</v>
      </c>
      <c r="D615" s="4" t="s">
        <v>23</v>
      </c>
      <c r="E615" s="69">
        <v>6.6</v>
      </c>
      <c r="F615" s="20">
        <f>(SUM(E613:E615)/3)/100</f>
        <v>0.05983333333</v>
      </c>
      <c r="G615" s="4" t="s">
        <v>23</v>
      </c>
      <c r="H615" s="69">
        <v>1.82</v>
      </c>
      <c r="I615" s="20">
        <f>(SUM(H613:H615)/3)/100</f>
        <v>0.03953333333</v>
      </c>
      <c r="J615" s="4" t="s">
        <v>23</v>
      </c>
      <c r="K615" s="69">
        <v>1.47</v>
      </c>
      <c r="L615" s="20">
        <f>(SUM(K613:K615)/3)/100</f>
        <v>0.0265</v>
      </c>
      <c r="M615" s="4" t="s">
        <v>23</v>
      </c>
      <c r="N615" s="69">
        <v>0.65</v>
      </c>
      <c r="O615" s="20">
        <f>(SUM(N613:N615)/3)/100</f>
        <v>0.0119</v>
      </c>
      <c r="P615" s="4" t="s">
        <v>23</v>
      </c>
      <c r="Q615" s="69">
        <v>2.62</v>
      </c>
      <c r="R615" s="20">
        <f>(SUM(Q613:Q615)/3)/100</f>
        <v>0.04873333333</v>
      </c>
    </row>
    <row r="616" hidden="1" outlineLevel="1">
      <c r="A616" s="5" t="s">
        <v>24</v>
      </c>
      <c r="B616" s="69">
        <v>13.66</v>
      </c>
      <c r="C616" s="6"/>
      <c r="D616" s="5" t="s">
        <v>24</v>
      </c>
      <c r="E616" s="69">
        <v>3.05</v>
      </c>
      <c r="F616" s="6"/>
      <c r="G616" s="5" t="s">
        <v>24</v>
      </c>
      <c r="H616" s="69">
        <v>10.55</v>
      </c>
      <c r="I616" s="6"/>
      <c r="J616" s="5" t="s">
        <v>24</v>
      </c>
      <c r="K616" s="69">
        <v>3.32</v>
      </c>
      <c r="L616" s="6"/>
      <c r="M616" s="5" t="s">
        <v>24</v>
      </c>
      <c r="N616" s="69">
        <v>11.72</v>
      </c>
      <c r="O616" s="6"/>
      <c r="P616" s="5" t="s">
        <v>24</v>
      </c>
      <c r="Q616" s="69">
        <v>3.47</v>
      </c>
      <c r="R616" s="6"/>
    </row>
    <row r="617" hidden="1" outlineLevel="1">
      <c r="A617" s="5" t="s">
        <v>25</v>
      </c>
      <c r="B617" s="69">
        <v>8.12</v>
      </c>
      <c r="C617" s="20">
        <f>(SUM(B616:B617)/2)/100</f>
        <v>0.1089</v>
      </c>
      <c r="D617" s="5" t="s">
        <v>25</v>
      </c>
      <c r="E617" s="69">
        <v>4.22</v>
      </c>
      <c r="F617" s="20">
        <f>(SUM(E616:E617)/2)/100</f>
        <v>0.03635</v>
      </c>
      <c r="G617" s="5" t="s">
        <v>25</v>
      </c>
      <c r="H617" s="69">
        <v>0.87</v>
      </c>
      <c r="I617" s="20">
        <f>(SUM(H616:H617)/2)/100</f>
        <v>0.0571</v>
      </c>
      <c r="J617" s="5" t="s">
        <v>25</v>
      </c>
      <c r="K617" s="69">
        <v>3.88</v>
      </c>
      <c r="L617" s="20">
        <f>(SUM(K616:K617)/2)/100</f>
        <v>0.036</v>
      </c>
      <c r="M617" s="5" t="s">
        <v>25</v>
      </c>
      <c r="N617" s="69">
        <v>5.87</v>
      </c>
      <c r="O617" s="20">
        <f>(SUM(N616:N617)/2)/100</f>
        <v>0.08795</v>
      </c>
      <c r="P617" s="5" t="s">
        <v>25</v>
      </c>
      <c r="Q617" s="69">
        <v>5.7</v>
      </c>
      <c r="R617" s="20">
        <f>(SUM(Q616:Q617)/2)/100</f>
        <v>0.04585</v>
      </c>
    </row>
    <row r="618">
      <c r="A618" s="29"/>
      <c r="B618" s="29"/>
      <c r="C618" s="29"/>
      <c r="D618" s="29"/>
      <c r="E618" s="29"/>
      <c r="F618" s="2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>
      <c r="A619" s="29"/>
      <c r="B619" s="29"/>
      <c r="C619" s="29"/>
      <c r="D619" s="29"/>
      <c r="E619" s="29"/>
      <c r="F619" s="2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1">
      <c r="A621" s="70"/>
      <c r="B621" s="70"/>
      <c r="C621" s="70"/>
      <c r="D621" s="70"/>
      <c r="E621" s="70"/>
      <c r="F621" s="70"/>
    </row>
    <row r="622">
      <c r="A622" s="26"/>
      <c r="B622" s="26"/>
      <c r="C622" s="61"/>
      <c r="D622" s="61"/>
      <c r="E622" s="61"/>
      <c r="F622" s="26"/>
    </row>
    <row r="623" collapsed="1">
      <c r="A623" s="62" t="s">
        <v>54</v>
      </c>
      <c r="C623" s="2" t="str">
        <f t="array" ref="C623">INDEX(A624:P624, 1, MATCH(MIN(C634,F634,I634,L634,O634,R634), C634:R634, 0))</f>
        <v>GFS</v>
      </c>
      <c r="D623" s="3" t="str">
        <f t="array" ref="D623">INDEX(A624:P624, 1, (MATCH(MIN(C638,F638,I638,L638,O638,R638), C638:R638, 0)))</f>
        <v>SPIRE</v>
      </c>
      <c r="E623" s="4" t="str">
        <f t="array" ref="E623">INDEX(A624:P624, 1, MATCH(MIN(F641,I641,L641,O641,R641,C641),C641:R641,0))</f>
        <v>SPIRE</v>
      </c>
      <c r="F623" s="5" t="str">
        <f t="array" ref="F623">INDEX(A624:P624, 1, MATCH(MIN(F643,I643,L643,O643,R643,C643),C643:R643,0))</f>
        <v>PWG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idden="1" outlineLevel="1">
      <c r="A624" s="7" t="s">
        <v>1</v>
      </c>
      <c r="B624" s="16" t="s">
        <v>2</v>
      </c>
      <c r="C624" s="6"/>
      <c r="D624" s="63" t="s">
        <v>3</v>
      </c>
      <c r="E624" s="18" t="s">
        <v>2</v>
      </c>
      <c r="F624" s="6"/>
      <c r="G624" s="7" t="s">
        <v>4</v>
      </c>
      <c r="H624" s="16" t="s">
        <v>2</v>
      </c>
      <c r="I624" s="6"/>
      <c r="J624" s="7" t="s">
        <v>5</v>
      </c>
      <c r="K624" s="16" t="s">
        <v>2</v>
      </c>
      <c r="L624" s="6"/>
      <c r="M624" s="7" t="s">
        <v>6</v>
      </c>
      <c r="N624" s="16" t="s">
        <v>2</v>
      </c>
      <c r="O624" s="6"/>
      <c r="P624" s="7" t="s">
        <v>7</v>
      </c>
      <c r="Q624" s="16" t="s">
        <v>2</v>
      </c>
      <c r="R624" s="6"/>
    </row>
    <row r="625" hidden="1" outlineLevel="1">
      <c r="A625" s="13" t="s">
        <v>8</v>
      </c>
      <c r="C625" s="64"/>
      <c r="D625" s="6" t="s">
        <v>8</v>
      </c>
      <c r="F625" s="64"/>
      <c r="G625" s="13" t="s">
        <v>8</v>
      </c>
      <c r="I625" s="64"/>
      <c r="J625" s="13" t="s">
        <v>8</v>
      </c>
      <c r="L625" s="64"/>
      <c r="M625" s="13" t="s">
        <v>8</v>
      </c>
      <c r="O625" s="64"/>
      <c r="P625" s="13" t="s">
        <v>8</v>
      </c>
      <c r="R625" s="64"/>
    </row>
    <row r="626" hidden="1" outlineLevel="1">
      <c r="A626" s="2" t="s">
        <v>9</v>
      </c>
      <c r="B626" s="17">
        <v>4.85</v>
      </c>
      <c r="C626" s="6"/>
      <c r="D626" s="2" t="s">
        <v>9</v>
      </c>
      <c r="E626" s="17">
        <v>9.62</v>
      </c>
      <c r="F626" s="6"/>
      <c r="G626" s="2" t="s">
        <v>9</v>
      </c>
      <c r="H626" s="17">
        <v>8.72</v>
      </c>
      <c r="I626" s="6"/>
      <c r="J626" s="2" t="s">
        <v>9</v>
      </c>
      <c r="K626" s="17">
        <v>1.9</v>
      </c>
      <c r="L626" s="6"/>
      <c r="M626" s="2" t="s">
        <v>9</v>
      </c>
      <c r="N626" s="17">
        <v>4.72</v>
      </c>
      <c r="O626" s="6"/>
      <c r="P626" s="2" t="s">
        <v>9</v>
      </c>
      <c r="Q626" s="17">
        <v>5.9</v>
      </c>
      <c r="R626" s="6"/>
    </row>
    <row r="627" hidden="1" outlineLevel="1">
      <c r="A627" s="2" t="s">
        <v>10</v>
      </c>
      <c r="B627" s="17">
        <v>3.32</v>
      </c>
      <c r="C627" s="6"/>
      <c r="D627" s="2" t="s">
        <v>10</v>
      </c>
      <c r="E627" s="17">
        <v>10.57</v>
      </c>
      <c r="F627" s="6"/>
      <c r="G627" s="2" t="s">
        <v>10</v>
      </c>
      <c r="H627" s="17">
        <v>7.48</v>
      </c>
      <c r="I627" s="6"/>
      <c r="J627" s="2" t="s">
        <v>10</v>
      </c>
      <c r="K627" s="17">
        <v>6.67</v>
      </c>
      <c r="L627" s="6"/>
      <c r="M627" s="2" t="s">
        <v>10</v>
      </c>
      <c r="N627" s="17">
        <v>3.03</v>
      </c>
      <c r="O627" s="6"/>
      <c r="P627" s="2" t="s">
        <v>10</v>
      </c>
      <c r="Q627" s="17">
        <v>5.15</v>
      </c>
      <c r="R627" s="6"/>
    </row>
    <row r="628" hidden="1" outlineLevel="1">
      <c r="A628" s="2" t="s">
        <v>11</v>
      </c>
      <c r="B628" s="17">
        <v>1.73</v>
      </c>
      <c r="C628" s="6"/>
      <c r="D628" s="2" t="s">
        <v>11</v>
      </c>
      <c r="E628" s="17">
        <v>2.15</v>
      </c>
      <c r="F628" s="6"/>
      <c r="G628" s="2" t="s">
        <v>11</v>
      </c>
      <c r="H628" s="17">
        <v>1.05</v>
      </c>
      <c r="I628" s="6"/>
      <c r="J628" s="2" t="s">
        <v>11</v>
      </c>
      <c r="K628" s="17">
        <v>1.68</v>
      </c>
      <c r="L628" s="6"/>
      <c r="M628" s="2" t="s">
        <v>11</v>
      </c>
      <c r="N628" s="17">
        <v>1.02</v>
      </c>
      <c r="O628" s="6"/>
      <c r="P628" s="2" t="s">
        <v>11</v>
      </c>
      <c r="Q628" s="17">
        <v>2.05</v>
      </c>
      <c r="R628" s="6"/>
    </row>
    <row r="629" hidden="1" outlineLevel="1">
      <c r="A629" s="2" t="s">
        <v>12</v>
      </c>
      <c r="B629" s="17">
        <v>2.33</v>
      </c>
      <c r="C629" s="6"/>
      <c r="D629" s="2" t="s">
        <v>12</v>
      </c>
      <c r="E629" s="17">
        <v>4.92</v>
      </c>
      <c r="F629" s="6"/>
      <c r="G629" s="2" t="s">
        <v>12</v>
      </c>
      <c r="H629" s="17">
        <v>0.65</v>
      </c>
      <c r="I629" s="6"/>
      <c r="J629" s="2" t="s">
        <v>12</v>
      </c>
      <c r="K629" s="17">
        <v>0.83</v>
      </c>
      <c r="L629" s="6"/>
      <c r="M629" s="2" t="s">
        <v>12</v>
      </c>
      <c r="N629" s="17">
        <v>3.38</v>
      </c>
      <c r="O629" s="6"/>
      <c r="P629" s="2" t="s">
        <v>12</v>
      </c>
      <c r="Q629" s="17">
        <v>1.48</v>
      </c>
      <c r="R629" s="6"/>
    </row>
    <row r="630" hidden="1" outlineLevel="1">
      <c r="A630" s="2" t="s">
        <v>13</v>
      </c>
      <c r="B630" s="17">
        <v>3.32</v>
      </c>
      <c r="C630" s="6"/>
      <c r="D630" s="2" t="s">
        <v>13</v>
      </c>
      <c r="E630" s="17">
        <v>10.57</v>
      </c>
      <c r="F630" s="6"/>
      <c r="G630" s="2" t="s">
        <v>13</v>
      </c>
      <c r="H630" s="17">
        <v>7.48</v>
      </c>
      <c r="I630" s="6"/>
      <c r="J630" s="2" t="s">
        <v>13</v>
      </c>
      <c r="K630" s="17">
        <v>6.67</v>
      </c>
      <c r="L630" s="6"/>
      <c r="M630" s="2" t="s">
        <v>13</v>
      </c>
      <c r="N630" s="17">
        <v>3.03</v>
      </c>
      <c r="O630" s="6"/>
      <c r="P630" s="2" t="s">
        <v>13</v>
      </c>
      <c r="Q630" s="17">
        <v>5.15</v>
      </c>
      <c r="R630" s="6"/>
    </row>
    <row r="631" hidden="1" outlineLevel="1">
      <c r="A631" s="2" t="s">
        <v>14</v>
      </c>
      <c r="B631" s="17">
        <v>2.92</v>
      </c>
      <c r="C631" s="6"/>
      <c r="D631" s="2" t="s">
        <v>14</v>
      </c>
      <c r="E631" s="17">
        <v>8.63</v>
      </c>
      <c r="F631" s="6"/>
      <c r="G631" s="2" t="s">
        <v>14</v>
      </c>
      <c r="H631" s="17">
        <v>7.1</v>
      </c>
      <c r="I631" s="6"/>
      <c r="J631" s="2" t="s">
        <v>14</v>
      </c>
      <c r="K631" s="17">
        <v>2.17</v>
      </c>
      <c r="L631" s="6"/>
      <c r="M631" s="2" t="s">
        <v>14</v>
      </c>
      <c r="N631" s="17">
        <v>8.32</v>
      </c>
      <c r="O631" s="6"/>
      <c r="P631" s="2" t="s">
        <v>14</v>
      </c>
      <c r="Q631" s="17">
        <v>2.15</v>
      </c>
      <c r="R631" s="6"/>
    </row>
    <row r="632" hidden="1" outlineLevel="1">
      <c r="A632" s="2" t="s">
        <v>15</v>
      </c>
      <c r="B632" s="17">
        <v>3.15</v>
      </c>
      <c r="C632" s="6"/>
      <c r="D632" s="2" t="s">
        <v>15</v>
      </c>
      <c r="E632" s="17">
        <v>2.68</v>
      </c>
      <c r="F632" s="6"/>
      <c r="G632" s="2" t="s">
        <v>15</v>
      </c>
      <c r="H632" s="17">
        <v>4.2</v>
      </c>
      <c r="I632" s="6"/>
      <c r="J632" s="2" t="s">
        <v>15</v>
      </c>
      <c r="K632" s="17">
        <v>2.87</v>
      </c>
      <c r="L632" s="6"/>
      <c r="M632" s="2" t="s">
        <v>15</v>
      </c>
      <c r="N632" s="17">
        <v>4.98</v>
      </c>
      <c r="O632" s="6"/>
      <c r="P632" s="2" t="s">
        <v>15</v>
      </c>
      <c r="Q632" s="17">
        <v>3.1</v>
      </c>
      <c r="R632" s="6"/>
    </row>
    <row r="633" hidden="1" outlineLevel="1">
      <c r="A633" s="2" t="s">
        <v>16</v>
      </c>
      <c r="B633" s="17">
        <v>6.75</v>
      </c>
      <c r="C633" s="6"/>
      <c r="D633" s="2" t="s">
        <v>16</v>
      </c>
      <c r="E633" s="17">
        <v>12.52</v>
      </c>
      <c r="F633" s="6"/>
      <c r="G633" s="2" t="s">
        <v>16</v>
      </c>
      <c r="H633" s="17">
        <v>4.67</v>
      </c>
      <c r="I633" s="6"/>
      <c r="J633" s="2" t="s">
        <v>16</v>
      </c>
      <c r="K633" s="17">
        <v>3.17</v>
      </c>
      <c r="L633" s="6"/>
      <c r="M633" s="2" t="s">
        <v>16</v>
      </c>
      <c r="N633" s="17">
        <v>2.37</v>
      </c>
      <c r="O633" s="6"/>
      <c r="P633" s="2" t="s">
        <v>16</v>
      </c>
      <c r="Q633" s="17">
        <v>1.72</v>
      </c>
      <c r="R633" s="6"/>
    </row>
    <row r="634" hidden="1" outlineLevel="1">
      <c r="A634" s="2" t="s">
        <v>17</v>
      </c>
      <c r="B634" s="17">
        <v>4.92</v>
      </c>
      <c r="C634" s="20">
        <f>(SUM(B626:B634)/9)/100</f>
        <v>0.03698888889</v>
      </c>
      <c r="D634" s="2" t="s">
        <v>17</v>
      </c>
      <c r="E634" s="17">
        <v>4.77</v>
      </c>
      <c r="F634" s="20">
        <f>(SUM(E626:E634)/9)/100</f>
        <v>0.07381111111</v>
      </c>
      <c r="G634" s="2" t="s">
        <v>17</v>
      </c>
      <c r="H634" s="17">
        <v>1.78</v>
      </c>
      <c r="I634" s="20">
        <f>(SUM(H626:H634)/9)/100</f>
        <v>0.04792222222</v>
      </c>
      <c r="J634" s="2" t="s">
        <v>17</v>
      </c>
      <c r="K634" s="17">
        <v>2.77</v>
      </c>
      <c r="L634" s="20">
        <f>(SUM(K626:K634)/9)/100</f>
        <v>0.03192222222</v>
      </c>
      <c r="M634" s="2" t="s">
        <v>17</v>
      </c>
      <c r="N634" s="17">
        <v>3.08</v>
      </c>
      <c r="O634" s="20">
        <f>(SUM(N626:N634)/9)/100</f>
        <v>0.0377</v>
      </c>
      <c r="P634" s="2" t="s">
        <v>17</v>
      </c>
      <c r="Q634" s="17">
        <v>5.0</v>
      </c>
      <c r="R634" s="20">
        <f>(SUM(Q626:Q634)/9)/100</f>
        <v>0.03522222222</v>
      </c>
    </row>
    <row r="635" hidden="1" outlineLevel="1">
      <c r="A635" s="3" t="s">
        <v>18</v>
      </c>
      <c r="B635" s="17">
        <v>4.85</v>
      </c>
      <c r="C635" s="6"/>
      <c r="D635" s="3" t="s">
        <v>18</v>
      </c>
      <c r="E635" s="17">
        <v>9.62</v>
      </c>
      <c r="F635" s="6"/>
      <c r="G635" s="3" t="s">
        <v>18</v>
      </c>
      <c r="H635" s="17">
        <v>8.72</v>
      </c>
      <c r="I635" s="6"/>
      <c r="J635" s="3" t="s">
        <v>18</v>
      </c>
      <c r="K635" s="17">
        <v>1.9</v>
      </c>
      <c r="L635" s="6"/>
      <c r="M635" s="3" t="s">
        <v>18</v>
      </c>
      <c r="N635" s="17">
        <v>4.72</v>
      </c>
      <c r="O635" s="6"/>
      <c r="P635" s="3" t="s">
        <v>18</v>
      </c>
      <c r="Q635" s="17">
        <v>5.9</v>
      </c>
      <c r="R635" s="6"/>
    </row>
    <row r="636" hidden="1" outlineLevel="1">
      <c r="A636" s="3" t="s">
        <v>19</v>
      </c>
      <c r="B636" s="17">
        <v>1.87</v>
      </c>
      <c r="C636" s="6"/>
      <c r="D636" s="3" t="s">
        <v>19</v>
      </c>
      <c r="E636" s="17">
        <v>2.37</v>
      </c>
      <c r="F636" s="6"/>
      <c r="G636" s="3" t="s">
        <v>19</v>
      </c>
      <c r="H636" s="17">
        <v>3.82</v>
      </c>
      <c r="I636" s="6"/>
      <c r="J636" s="3" t="s">
        <v>19</v>
      </c>
      <c r="K636" s="17">
        <v>9.93</v>
      </c>
      <c r="L636" s="6"/>
      <c r="M636" s="3" t="s">
        <v>19</v>
      </c>
      <c r="N636" s="17">
        <v>2.03</v>
      </c>
      <c r="O636" s="6"/>
      <c r="P636" s="3" t="s">
        <v>19</v>
      </c>
      <c r="Q636" s="17">
        <v>6.0</v>
      </c>
      <c r="R636" s="6"/>
    </row>
    <row r="637" hidden="1" outlineLevel="1">
      <c r="A637" s="3" t="s">
        <v>20</v>
      </c>
      <c r="B637" s="17">
        <v>3.32</v>
      </c>
      <c r="C637" s="6"/>
      <c r="D637" s="3" t="s">
        <v>20</v>
      </c>
      <c r="E637" s="17">
        <v>10.57</v>
      </c>
      <c r="F637" s="6"/>
      <c r="G637" s="3" t="s">
        <v>20</v>
      </c>
      <c r="H637" s="17">
        <v>7.48</v>
      </c>
      <c r="I637" s="6"/>
      <c r="J637" s="3" t="s">
        <v>20</v>
      </c>
      <c r="K637" s="17">
        <v>6.67</v>
      </c>
      <c r="L637" s="6"/>
      <c r="M637" s="3" t="s">
        <v>20</v>
      </c>
      <c r="N637" s="17">
        <v>3.03</v>
      </c>
      <c r="O637" s="6"/>
      <c r="P637" s="3" t="s">
        <v>20</v>
      </c>
      <c r="Q637" s="17">
        <v>5.15</v>
      </c>
      <c r="R637" s="6"/>
    </row>
    <row r="638" hidden="1" outlineLevel="1">
      <c r="A638" s="66">
        <v>44066.0</v>
      </c>
      <c r="B638" s="17">
        <v>3.32</v>
      </c>
      <c r="C638" s="20">
        <f>(SUM(B635:B638)/4)/100</f>
        <v>0.0334</v>
      </c>
      <c r="D638" s="66">
        <v>44066.0</v>
      </c>
      <c r="E638" s="17">
        <v>10.57</v>
      </c>
      <c r="F638" s="20">
        <f>(SUM(E635:E638)/4)/100</f>
        <v>0.082825</v>
      </c>
      <c r="G638" s="66">
        <v>44066.0</v>
      </c>
      <c r="H638" s="17">
        <v>7.48</v>
      </c>
      <c r="I638" s="20">
        <f>(SUM(H635:H638)/4)/100</f>
        <v>0.06875</v>
      </c>
      <c r="J638" s="66">
        <v>44066.0</v>
      </c>
      <c r="K638" s="17">
        <v>6.67</v>
      </c>
      <c r="L638" s="20">
        <f>(SUM(K635:K638)/4)/100</f>
        <v>0.062925</v>
      </c>
      <c r="M638" s="66">
        <v>44066.0</v>
      </c>
      <c r="N638" s="17">
        <v>3.03</v>
      </c>
      <c r="O638" s="20">
        <f>(SUM(N635:N638)/4)/100</f>
        <v>0.032025</v>
      </c>
      <c r="P638" s="66">
        <v>44066.0</v>
      </c>
      <c r="Q638" s="17">
        <v>5.15</v>
      </c>
      <c r="R638" s="20">
        <f>(SUM(Q635:Q638)/4)/100</f>
        <v>0.0555</v>
      </c>
    </row>
    <row r="639" hidden="1" outlineLevel="1">
      <c r="A639" s="4" t="s">
        <v>21</v>
      </c>
      <c r="B639" s="17">
        <v>4.85</v>
      </c>
      <c r="C639" s="6"/>
      <c r="D639" s="4" t="s">
        <v>21</v>
      </c>
      <c r="E639" s="17">
        <v>9.62</v>
      </c>
      <c r="F639" s="6"/>
      <c r="G639" s="4" t="s">
        <v>21</v>
      </c>
      <c r="H639" s="17">
        <v>8.72</v>
      </c>
      <c r="I639" s="6"/>
      <c r="J639" s="4" t="s">
        <v>21</v>
      </c>
      <c r="K639" s="17">
        <v>1.9</v>
      </c>
      <c r="L639" s="6"/>
      <c r="M639" s="4" t="s">
        <v>21</v>
      </c>
      <c r="N639" s="17">
        <v>4.72</v>
      </c>
      <c r="O639" s="6"/>
      <c r="P639" s="4" t="s">
        <v>21</v>
      </c>
      <c r="Q639" s="17">
        <v>5.9</v>
      </c>
      <c r="R639" s="6"/>
    </row>
    <row r="640" hidden="1" outlineLevel="1">
      <c r="A640" s="4" t="s">
        <v>22</v>
      </c>
      <c r="B640" s="17">
        <v>1.87</v>
      </c>
      <c r="C640" s="6"/>
      <c r="D640" s="4" t="s">
        <v>22</v>
      </c>
      <c r="E640" s="17">
        <v>2.37</v>
      </c>
      <c r="F640" s="6"/>
      <c r="G640" s="4" t="s">
        <v>22</v>
      </c>
      <c r="H640" s="17">
        <v>3.82</v>
      </c>
      <c r="I640" s="6"/>
      <c r="J640" s="4" t="s">
        <v>22</v>
      </c>
      <c r="K640" s="17">
        <v>9.93</v>
      </c>
      <c r="L640" s="6"/>
      <c r="M640" s="4" t="s">
        <v>22</v>
      </c>
      <c r="N640" s="17">
        <v>2.03</v>
      </c>
      <c r="O640" s="6"/>
      <c r="P640" s="4" t="s">
        <v>22</v>
      </c>
      <c r="Q640" s="17">
        <v>6.0</v>
      </c>
      <c r="R640" s="6"/>
    </row>
    <row r="641" hidden="1" outlineLevel="1">
      <c r="A641" s="4" t="s">
        <v>23</v>
      </c>
      <c r="B641" s="17">
        <v>1.77</v>
      </c>
      <c r="C641" s="20">
        <f>(SUM(B639:B641)/3)/100</f>
        <v>0.0283</v>
      </c>
      <c r="D641" s="4" t="s">
        <v>23</v>
      </c>
      <c r="E641" s="17">
        <v>11.27</v>
      </c>
      <c r="F641" s="20">
        <f>(SUM(E639:E641)/3)/100</f>
        <v>0.07753333333</v>
      </c>
      <c r="G641" s="4" t="s">
        <v>23</v>
      </c>
      <c r="H641" s="17">
        <v>6.23</v>
      </c>
      <c r="I641" s="20">
        <f>(SUM(H639:H641)/3)/100</f>
        <v>0.06256666667</v>
      </c>
      <c r="J641" s="4" t="s">
        <v>23</v>
      </c>
      <c r="K641" s="17">
        <v>0.28</v>
      </c>
      <c r="L641" s="20">
        <f>(SUM(K639:K641)/3)/100</f>
        <v>0.04036666667</v>
      </c>
      <c r="M641" s="4" t="s">
        <v>23</v>
      </c>
      <c r="N641" s="17">
        <v>0.8</v>
      </c>
      <c r="O641" s="20">
        <f>(SUM(N639:N641)/3)/100</f>
        <v>0.02516666667</v>
      </c>
      <c r="P641" s="4" t="s">
        <v>23</v>
      </c>
      <c r="Q641" s="17">
        <v>2.57</v>
      </c>
      <c r="R641" s="20">
        <f>(SUM(Q639:Q641)/3)/100</f>
        <v>0.04823333333</v>
      </c>
    </row>
    <row r="642" hidden="1" outlineLevel="1">
      <c r="A642" s="5" t="s">
        <v>24</v>
      </c>
      <c r="B642" s="17">
        <v>3.23</v>
      </c>
      <c r="C642" s="6"/>
      <c r="D642" s="5" t="s">
        <v>24</v>
      </c>
      <c r="E642" s="17">
        <v>10.9</v>
      </c>
      <c r="F642" s="6"/>
      <c r="G642" s="5" t="s">
        <v>24</v>
      </c>
      <c r="H642" s="17">
        <v>11.25</v>
      </c>
      <c r="I642" s="6"/>
      <c r="J642" s="5" t="s">
        <v>24</v>
      </c>
      <c r="K642" s="17">
        <v>2.0</v>
      </c>
      <c r="L642" s="6"/>
      <c r="M642" s="5" t="s">
        <v>24</v>
      </c>
      <c r="N642" s="17">
        <v>5.28</v>
      </c>
      <c r="O642" s="6"/>
      <c r="P642" s="5" t="s">
        <v>24</v>
      </c>
      <c r="Q642" s="17">
        <v>5.88</v>
      </c>
      <c r="R642" s="6"/>
    </row>
    <row r="643" hidden="1" outlineLevel="1">
      <c r="A643" s="5" t="s">
        <v>25</v>
      </c>
      <c r="B643" s="17">
        <v>3.32</v>
      </c>
      <c r="C643" s="20">
        <f>(SUM(B642:B643)/2)/100</f>
        <v>0.03275</v>
      </c>
      <c r="D643" s="5" t="s">
        <v>25</v>
      </c>
      <c r="E643" s="17">
        <v>10.57</v>
      </c>
      <c r="F643" s="20">
        <f>(SUM(E642:E643)/2)/100</f>
        <v>0.10735</v>
      </c>
      <c r="G643" s="5" t="s">
        <v>25</v>
      </c>
      <c r="H643" s="17">
        <v>7.48</v>
      </c>
      <c r="I643" s="20">
        <f>(SUM(H642:H643)/2)/100</f>
        <v>0.09365</v>
      </c>
      <c r="J643" s="5" t="s">
        <v>25</v>
      </c>
      <c r="K643" s="17">
        <v>6.67</v>
      </c>
      <c r="L643" s="20">
        <f>(SUM(K642:K643)/2)/100</f>
        <v>0.04335</v>
      </c>
      <c r="M643" s="5" t="s">
        <v>25</v>
      </c>
      <c r="N643" s="17">
        <v>3.03</v>
      </c>
      <c r="O643" s="20">
        <f>(SUM(N642:N643)/2)/100</f>
        <v>0.04155</v>
      </c>
      <c r="P643" s="5" t="s">
        <v>25</v>
      </c>
      <c r="Q643" s="17">
        <v>5.15</v>
      </c>
      <c r="R643" s="20">
        <f>(SUM(Q642:Q643)/2)/100</f>
        <v>0.05515</v>
      </c>
    </row>
    <row r="644">
      <c r="A644" s="26"/>
      <c r="B644" s="26"/>
      <c r="C644" s="26"/>
      <c r="D644" s="26"/>
      <c r="E644" s="26"/>
      <c r="F644" s="26"/>
    </row>
    <row r="645">
      <c r="A645" s="26"/>
      <c r="B645" s="26"/>
      <c r="C645" s="71"/>
      <c r="D645" s="61"/>
      <c r="E645" s="61"/>
      <c r="F645" s="61"/>
    </row>
    <row r="646" collapsed="1">
      <c r="A646" s="1" t="s">
        <v>55</v>
      </c>
      <c r="C646" s="2" t="str">
        <f t="array" ref="C646">INDEX(A647:P647, 1, MATCH(MIN(C657,F657,I657,L657,O657,R657), C657:R657, 0))</f>
        <v>SPIRE</v>
      </c>
      <c r="D646" s="3" t="str">
        <f t="array" ref="D646">INDEX(A647:P647, 1, (MATCH(MIN(C661,F661,I661,L661,O661,R661), C661:R661, 0)))</f>
        <v>SPIRE</v>
      </c>
      <c r="E646" s="4" t="str">
        <f t="array" ref="E646">INDEX(A647:P647, 1, MATCH(MIN(F664,I664,L664,O664,R664,C664),C664:R664,0))</f>
        <v>SPIRE</v>
      </c>
      <c r="F646" s="5" t="str">
        <f t="array" ref="F646">INDEX(A647:P647, 1, MATCH(MIN(F666,I666,L666,O666,R666,C666),C666:R666,0))</f>
        <v>GFS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idden="1" outlineLevel="1">
      <c r="A647" s="7" t="s">
        <v>1</v>
      </c>
      <c r="B647" s="16" t="s">
        <v>2</v>
      </c>
      <c r="C647" s="6"/>
      <c r="D647" s="63" t="s">
        <v>3</v>
      </c>
      <c r="E647" s="18" t="s">
        <v>2</v>
      </c>
      <c r="F647" s="6"/>
      <c r="G647" s="7" t="s">
        <v>4</v>
      </c>
      <c r="H647" s="16" t="s">
        <v>2</v>
      </c>
      <c r="I647" s="6"/>
      <c r="J647" s="7" t="s">
        <v>5</v>
      </c>
      <c r="K647" s="16" t="s">
        <v>2</v>
      </c>
      <c r="L647" s="6"/>
      <c r="M647" s="7" t="s">
        <v>6</v>
      </c>
      <c r="N647" s="16" t="s">
        <v>2</v>
      </c>
      <c r="O647" s="6"/>
      <c r="P647" s="7" t="s">
        <v>7</v>
      </c>
      <c r="Q647" s="16" t="s">
        <v>2</v>
      </c>
      <c r="R647" s="6"/>
    </row>
    <row r="648" hidden="1" outlineLevel="1">
      <c r="A648" s="13" t="s">
        <v>8</v>
      </c>
      <c r="C648" s="64"/>
      <c r="D648" s="6" t="s">
        <v>8</v>
      </c>
      <c r="F648" s="64"/>
      <c r="G648" s="13" t="s">
        <v>8</v>
      </c>
      <c r="I648" s="64"/>
      <c r="J648" s="13" t="s">
        <v>8</v>
      </c>
      <c r="L648" s="64"/>
      <c r="M648" s="13" t="s">
        <v>8</v>
      </c>
      <c r="O648" s="64"/>
      <c r="P648" s="13" t="s">
        <v>8</v>
      </c>
      <c r="R648" s="64"/>
    </row>
    <row r="649" hidden="1" outlineLevel="1">
      <c r="A649" s="2" t="s">
        <v>9</v>
      </c>
      <c r="B649" s="17">
        <v>17.15</v>
      </c>
      <c r="C649" s="6"/>
      <c r="D649" s="2" t="s">
        <v>9</v>
      </c>
      <c r="E649" s="17">
        <v>6.17</v>
      </c>
      <c r="F649" s="6"/>
      <c r="G649" s="2" t="s">
        <v>9</v>
      </c>
      <c r="H649" s="17">
        <v>2.68</v>
      </c>
      <c r="I649" s="6"/>
      <c r="J649" s="2" t="s">
        <v>9</v>
      </c>
      <c r="K649" s="17">
        <v>10.38</v>
      </c>
      <c r="L649" s="6"/>
      <c r="M649" s="2" t="s">
        <v>9</v>
      </c>
      <c r="N649" s="17">
        <v>7.48</v>
      </c>
      <c r="O649" s="6"/>
      <c r="P649" s="2" t="s">
        <v>9</v>
      </c>
      <c r="Q649" s="17">
        <v>7.7</v>
      </c>
      <c r="R649" s="6"/>
    </row>
    <row r="650" hidden="1" outlineLevel="1">
      <c r="A650" s="2" t="s">
        <v>10</v>
      </c>
      <c r="B650" s="17">
        <v>3.72</v>
      </c>
      <c r="C650" s="6"/>
      <c r="D650" s="2" t="s">
        <v>10</v>
      </c>
      <c r="E650" s="17">
        <v>4.68</v>
      </c>
      <c r="F650" s="6"/>
      <c r="G650" s="2" t="s">
        <v>10</v>
      </c>
      <c r="H650" s="17">
        <v>8.27</v>
      </c>
      <c r="I650" s="6"/>
      <c r="J650" s="2" t="s">
        <v>10</v>
      </c>
      <c r="K650" s="17">
        <v>2.0</v>
      </c>
      <c r="L650" s="6"/>
      <c r="M650" s="2" t="s">
        <v>10</v>
      </c>
      <c r="N650" s="17">
        <v>0.37</v>
      </c>
      <c r="O650" s="6"/>
      <c r="P650" s="2" t="s">
        <v>10</v>
      </c>
      <c r="Q650" s="17">
        <v>6.02</v>
      </c>
      <c r="R650" s="6"/>
    </row>
    <row r="651" hidden="1" outlineLevel="1">
      <c r="A651" s="2" t="s">
        <v>11</v>
      </c>
      <c r="B651" s="17">
        <v>3.47</v>
      </c>
      <c r="C651" s="6"/>
      <c r="D651" s="2" t="s">
        <v>11</v>
      </c>
      <c r="E651" s="17">
        <v>3.12</v>
      </c>
      <c r="F651" s="6"/>
      <c r="G651" s="2" t="s">
        <v>11</v>
      </c>
      <c r="H651" s="17">
        <v>1.1</v>
      </c>
      <c r="I651" s="6"/>
      <c r="J651" s="2" t="s">
        <v>11</v>
      </c>
      <c r="K651" s="17">
        <v>1.67</v>
      </c>
      <c r="L651" s="6"/>
      <c r="M651" s="2" t="s">
        <v>11</v>
      </c>
      <c r="N651" s="17">
        <v>0.57</v>
      </c>
      <c r="O651" s="6"/>
      <c r="P651" s="2" t="s">
        <v>11</v>
      </c>
      <c r="Q651" s="17">
        <v>1.1</v>
      </c>
      <c r="R651" s="6"/>
    </row>
    <row r="652" hidden="1" outlineLevel="1">
      <c r="A652" s="2" t="s">
        <v>12</v>
      </c>
      <c r="B652" s="17">
        <v>4.1</v>
      </c>
      <c r="C652" s="6"/>
      <c r="D652" s="2" t="s">
        <v>12</v>
      </c>
      <c r="E652" s="17">
        <v>8.95</v>
      </c>
      <c r="F652" s="6"/>
      <c r="G652" s="2" t="s">
        <v>12</v>
      </c>
      <c r="H652" s="17">
        <v>1.2</v>
      </c>
      <c r="I652" s="6"/>
      <c r="J652" s="2" t="s">
        <v>12</v>
      </c>
      <c r="K652" s="17">
        <v>2.33</v>
      </c>
      <c r="L652" s="6"/>
      <c r="M652" s="2" t="s">
        <v>12</v>
      </c>
      <c r="N652" s="17">
        <v>1.92</v>
      </c>
      <c r="O652" s="6"/>
      <c r="P652" s="2" t="s">
        <v>12</v>
      </c>
      <c r="Q652" s="17">
        <v>1.28</v>
      </c>
      <c r="R652" s="6"/>
    </row>
    <row r="653" hidden="1" outlineLevel="1">
      <c r="A653" s="2" t="s">
        <v>13</v>
      </c>
      <c r="B653" s="17">
        <v>3.72</v>
      </c>
      <c r="C653" s="6"/>
      <c r="D653" s="2" t="s">
        <v>13</v>
      </c>
      <c r="E653" s="17">
        <v>4.68</v>
      </c>
      <c r="F653" s="6"/>
      <c r="G653" s="2" t="s">
        <v>13</v>
      </c>
      <c r="H653" s="17">
        <v>8.27</v>
      </c>
      <c r="I653" s="6"/>
      <c r="J653" s="2" t="s">
        <v>13</v>
      </c>
      <c r="K653" s="17">
        <v>2.0</v>
      </c>
      <c r="L653" s="6"/>
      <c r="M653" s="2" t="s">
        <v>13</v>
      </c>
      <c r="N653" s="17">
        <v>0.37</v>
      </c>
      <c r="O653" s="6"/>
      <c r="P653" s="2" t="s">
        <v>13</v>
      </c>
      <c r="Q653" s="17">
        <v>6.02</v>
      </c>
      <c r="R653" s="6"/>
    </row>
    <row r="654" hidden="1" outlineLevel="1">
      <c r="A654" s="2" t="s">
        <v>14</v>
      </c>
      <c r="B654" s="17">
        <v>4.47</v>
      </c>
      <c r="C654" s="6"/>
      <c r="D654" s="2" t="s">
        <v>14</v>
      </c>
      <c r="E654" s="17">
        <v>5.52</v>
      </c>
      <c r="F654" s="6"/>
      <c r="G654" s="2" t="s">
        <v>14</v>
      </c>
      <c r="H654" s="17">
        <v>3.82</v>
      </c>
      <c r="I654" s="6"/>
      <c r="J654" s="2" t="s">
        <v>14</v>
      </c>
      <c r="K654" s="17">
        <v>8.07</v>
      </c>
      <c r="L654" s="6"/>
      <c r="M654" s="2" t="s">
        <v>14</v>
      </c>
      <c r="N654" s="17">
        <v>3.5</v>
      </c>
      <c r="O654" s="6"/>
      <c r="P654" s="2" t="s">
        <v>14</v>
      </c>
      <c r="Q654" s="17">
        <v>3.5</v>
      </c>
      <c r="R654" s="6"/>
    </row>
    <row r="655" hidden="1" outlineLevel="1">
      <c r="A655" s="2" t="s">
        <v>15</v>
      </c>
      <c r="B655" s="17">
        <v>5.77</v>
      </c>
      <c r="C655" s="6"/>
      <c r="D655" s="2" t="s">
        <v>15</v>
      </c>
      <c r="E655" s="17">
        <v>3.2</v>
      </c>
      <c r="F655" s="6"/>
      <c r="G655" s="2" t="s">
        <v>15</v>
      </c>
      <c r="H655" s="17">
        <v>3.15</v>
      </c>
      <c r="I655" s="6"/>
      <c r="J655" s="2" t="s">
        <v>15</v>
      </c>
      <c r="K655" s="17">
        <v>4.83</v>
      </c>
      <c r="L655" s="6"/>
      <c r="M655" s="2" t="s">
        <v>15</v>
      </c>
      <c r="N655" s="17">
        <v>4.13</v>
      </c>
      <c r="O655" s="6"/>
      <c r="P655" s="2" t="s">
        <v>15</v>
      </c>
      <c r="Q655" s="17">
        <v>1.57</v>
      </c>
      <c r="R655" s="6"/>
    </row>
    <row r="656" hidden="1" outlineLevel="1">
      <c r="A656" s="2" t="s">
        <v>16</v>
      </c>
      <c r="B656" s="17">
        <v>8.67</v>
      </c>
      <c r="C656" s="6"/>
      <c r="D656" s="2" t="s">
        <v>16</v>
      </c>
      <c r="E656" s="17">
        <v>16.03</v>
      </c>
      <c r="F656" s="6"/>
      <c r="G656" s="2" t="s">
        <v>16</v>
      </c>
      <c r="H656" s="17">
        <v>8.25</v>
      </c>
      <c r="I656" s="6"/>
      <c r="J656" s="2" t="s">
        <v>16</v>
      </c>
      <c r="K656" s="17">
        <v>4.6</v>
      </c>
      <c r="L656" s="6"/>
      <c r="M656" s="2" t="s">
        <v>16</v>
      </c>
      <c r="N656" s="17">
        <v>6.67</v>
      </c>
      <c r="O656" s="6"/>
      <c r="P656" s="2" t="s">
        <v>16</v>
      </c>
      <c r="Q656" s="17">
        <v>7.18</v>
      </c>
      <c r="R656" s="6"/>
    </row>
    <row r="657" hidden="1" outlineLevel="1">
      <c r="A657" s="2" t="s">
        <v>17</v>
      </c>
      <c r="B657" s="17">
        <v>6.93</v>
      </c>
      <c r="C657" s="20">
        <f>(SUM(B649:B657)/9)/100</f>
        <v>0.06444444444</v>
      </c>
      <c r="D657" s="2" t="s">
        <v>17</v>
      </c>
      <c r="E657" s="17">
        <v>4.18</v>
      </c>
      <c r="F657" s="20">
        <f>(SUM(E649:E657)/9)/100</f>
        <v>0.06281111111</v>
      </c>
      <c r="G657" s="2" t="s">
        <v>17</v>
      </c>
      <c r="H657" s="17">
        <v>3.13</v>
      </c>
      <c r="I657" s="20">
        <f>(SUM(H649:H657)/9)/100</f>
        <v>0.0443</v>
      </c>
      <c r="J657" s="2" t="s">
        <v>17</v>
      </c>
      <c r="K657" s="17">
        <v>3.05</v>
      </c>
      <c r="L657" s="20">
        <f>(SUM(K649:K657)/9)/100</f>
        <v>0.04325555556</v>
      </c>
      <c r="M657" s="2" t="s">
        <v>17</v>
      </c>
      <c r="N657" s="17">
        <v>1.73</v>
      </c>
      <c r="O657" s="20">
        <f>(SUM(N649:N657)/9)/100</f>
        <v>0.02971111111</v>
      </c>
      <c r="P657" s="2" t="s">
        <v>17</v>
      </c>
      <c r="Q657" s="17">
        <v>10.95</v>
      </c>
      <c r="R657" s="20">
        <f>(SUM(Q649:Q657)/9)/100</f>
        <v>0.05035555556</v>
      </c>
    </row>
    <row r="658" hidden="1" outlineLevel="1">
      <c r="A658" s="3" t="s">
        <v>18</v>
      </c>
      <c r="B658" s="17">
        <v>17.15</v>
      </c>
      <c r="C658" s="6"/>
      <c r="D658" s="3" t="s">
        <v>18</v>
      </c>
      <c r="E658" s="17">
        <v>6.17</v>
      </c>
      <c r="F658" s="6"/>
      <c r="G658" s="3" t="s">
        <v>18</v>
      </c>
      <c r="H658" s="17">
        <v>2.68</v>
      </c>
      <c r="I658" s="6"/>
      <c r="J658" s="3" t="s">
        <v>18</v>
      </c>
      <c r="K658" s="17">
        <v>10.38</v>
      </c>
      <c r="L658" s="6"/>
      <c r="M658" s="3" t="s">
        <v>18</v>
      </c>
      <c r="N658" s="17">
        <v>7.48</v>
      </c>
      <c r="O658" s="6"/>
      <c r="P658" s="3" t="s">
        <v>18</v>
      </c>
      <c r="Q658" s="17">
        <v>7.7</v>
      </c>
      <c r="R658" s="6"/>
    </row>
    <row r="659" hidden="1" outlineLevel="1">
      <c r="A659" s="3" t="s">
        <v>19</v>
      </c>
      <c r="B659" s="17">
        <v>3.57</v>
      </c>
      <c r="C659" s="6"/>
      <c r="D659" s="3" t="s">
        <v>19</v>
      </c>
      <c r="E659" s="17">
        <v>5.1</v>
      </c>
      <c r="F659" s="6"/>
      <c r="G659" s="3" t="s">
        <v>19</v>
      </c>
      <c r="H659" s="17">
        <v>9.02</v>
      </c>
      <c r="I659" s="6"/>
      <c r="J659" s="3" t="s">
        <v>19</v>
      </c>
      <c r="K659" s="17">
        <v>3.25</v>
      </c>
      <c r="L659" s="6"/>
      <c r="M659" s="3" t="s">
        <v>19</v>
      </c>
      <c r="N659" s="17">
        <v>2.3</v>
      </c>
      <c r="O659" s="6"/>
      <c r="P659" s="3" t="s">
        <v>19</v>
      </c>
      <c r="Q659" s="17">
        <v>3.33</v>
      </c>
      <c r="R659" s="6"/>
    </row>
    <row r="660" hidden="1" outlineLevel="1">
      <c r="A660" s="3" t="s">
        <v>20</v>
      </c>
      <c r="B660" s="17">
        <v>3.72</v>
      </c>
      <c r="C660" s="6"/>
      <c r="D660" s="3" t="s">
        <v>20</v>
      </c>
      <c r="E660" s="17">
        <v>4.68</v>
      </c>
      <c r="F660" s="6"/>
      <c r="G660" s="3" t="s">
        <v>20</v>
      </c>
      <c r="H660" s="17">
        <v>8.27</v>
      </c>
      <c r="I660" s="6"/>
      <c r="J660" s="3" t="s">
        <v>20</v>
      </c>
      <c r="K660" s="17">
        <v>2.0</v>
      </c>
      <c r="L660" s="6"/>
      <c r="M660" s="3" t="s">
        <v>20</v>
      </c>
      <c r="N660" s="17">
        <v>0.37</v>
      </c>
      <c r="O660" s="6"/>
      <c r="P660" s="3" t="s">
        <v>20</v>
      </c>
      <c r="Q660" s="17">
        <v>6.02</v>
      </c>
      <c r="R660" s="6"/>
    </row>
    <row r="661" hidden="1" outlineLevel="1">
      <c r="A661" s="66">
        <v>44066.0</v>
      </c>
      <c r="B661" s="17">
        <v>3.72</v>
      </c>
      <c r="C661" s="20">
        <f>(SUM(B658:B661)/4)/100</f>
        <v>0.0704</v>
      </c>
      <c r="D661" s="66">
        <v>44066.0</v>
      </c>
      <c r="E661" s="17">
        <v>4.68</v>
      </c>
      <c r="F661" s="20">
        <f>(SUM(E658:E661)/4)/100</f>
        <v>0.051575</v>
      </c>
      <c r="G661" s="66">
        <v>44066.0</v>
      </c>
      <c r="H661" s="17">
        <v>8.27</v>
      </c>
      <c r="I661" s="20">
        <f>(SUM(H658:H661)/4)/100</f>
        <v>0.0706</v>
      </c>
      <c r="J661" s="66">
        <v>44066.0</v>
      </c>
      <c r="K661" s="17">
        <v>2.0</v>
      </c>
      <c r="L661" s="20">
        <f>(SUM(K658:K661)/4)/100</f>
        <v>0.044075</v>
      </c>
      <c r="M661" s="66">
        <v>44066.0</v>
      </c>
      <c r="N661" s="17">
        <v>0.37</v>
      </c>
      <c r="O661" s="20">
        <f>(SUM(N658:N661)/4)/100</f>
        <v>0.0263</v>
      </c>
      <c r="P661" s="66">
        <v>44066.0</v>
      </c>
      <c r="Q661" s="17">
        <v>6.02</v>
      </c>
      <c r="R661" s="20">
        <f>(SUM(Q658:Q661)/4)/100</f>
        <v>0.057675</v>
      </c>
    </row>
    <row r="662" hidden="1" outlineLevel="1">
      <c r="A662" s="4" t="s">
        <v>21</v>
      </c>
      <c r="B662" s="17">
        <v>17.15</v>
      </c>
      <c r="C662" s="6"/>
      <c r="D662" s="4" t="s">
        <v>21</v>
      </c>
      <c r="E662" s="17">
        <v>6.17</v>
      </c>
      <c r="F662" s="6"/>
      <c r="G662" s="4" t="s">
        <v>21</v>
      </c>
      <c r="H662" s="17">
        <v>2.68</v>
      </c>
      <c r="I662" s="6"/>
      <c r="J662" s="4" t="s">
        <v>21</v>
      </c>
      <c r="K662" s="17">
        <v>10.38</v>
      </c>
      <c r="L662" s="6"/>
      <c r="M662" s="4" t="s">
        <v>21</v>
      </c>
      <c r="N662" s="17">
        <v>7.48</v>
      </c>
      <c r="O662" s="6"/>
      <c r="P662" s="4" t="s">
        <v>21</v>
      </c>
      <c r="Q662" s="17">
        <v>7.7</v>
      </c>
      <c r="R662" s="6"/>
    </row>
    <row r="663" hidden="1" outlineLevel="1">
      <c r="A663" s="4" t="s">
        <v>22</v>
      </c>
      <c r="B663" s="17">
        <v>3.57</v>
      </c>
      <c r="C663" s="6"/>
      <c r="D663" s="4" t="s">
        <v>22</v>
      </c>
      <c r="E663" s="17">
        <v>5.1</v>
      </c>
      <c r="F663" s="6"/>
      <c r="G663" s="4" t="s">
        <v>22</v>
      </c>
      <c r="H663" s="17">
        <v>9.02</v>
      </c>
      <c r="I663" s="6"/>
      <c r="J663" s="4" t="s">
        <v>22</v>
      </c>
      <c r="K663" s="17">
        <v>3.25</v>
      </c>
      <c r="L663" s="6"/>
      <c r="M663" s="4" t="s">
        <v>22</v>
      </c>
      <c r="N663" s="17">
        <v>2.3</v>
      </c>
      <c r="O663" s="6"/>
      <c r="P663" s="4" t="s">
        <v>22</v>
      </c>
      <c r="Q663" s="17">
        <v>3.33</v>
      </c>
      <c r="R663" s="6"/>
    </row>
    <row r="664" hidden="1" outlineLevel="1">
      <c r="A664" s="4" t="s">
        <v>23</v>
      </c>
      <c r="B664" s="17">
        <v>7.03</v>
      </c>
      <c r="C664" s="20">
        <f>(SUM(B662:B664)/3)/100</f>
        <v>0.0925</v>
      </c>
      <c r="D664" s="4" t="s">
        <v>23</v>
      </c>
      <c r="E664" s="17">
        <v>9.05</v>
      </c>
      <c r="F664" s="20">
        <f>(SUM(E662:E664)/3)/100</f>
        <v>0.06773333333</v>
      </c>
      <c r="G664" s="4" t="s">
        <v>23</v>
      </c>
      <c r="H664" s="17">
        <v>1.52</v>
      </c>
      <c r="I664" s="20">
        <f>(SUM(H662:H664)/3)/100</f>
        <v>0.04406666667</v>
      </c>
      <c r="J664" s="4" t="s">
        <v>23</v>
      </c>
      <c r="K664" s="17">
        <v>2.23</v>
      </c>
      <c r="L664" s="20">
        <f>(SUM(K662:K664)/3)/100</f>
        <v>0.05286666667</v>
      </c>
      <c r="M664" s="4" t="s">
        <v>23</v>
      </c>
      <c r="N664" s="17">
        <v>0.7</v>
      </c>
      <c r="O664" s="20">
        <f>(SUM(N662:N664)/3)/100</f>
        <v>0.03493333333</v>
      </c>
      <c r="P664" s="4" t="s">
        <v>23</v>
      </c>
      <c r="Q664" s="17">
        <v>3.8</v>
      </c>
      <c r="R664" s="20">
        <f>(SUM(Q662:Q664)/3)/100</f>
        <v>0.04943333333</v>
      </c>
    </row>
    <row r="665" hidden="1" outlineLevel="1">
      <c r="A665" s="5" t="s">
        <v>24</v>
      </c>
      <c r="B665" s="17">
        <v>21.1</v>
      </c>
      <c r="C665" s="6"/>
      <c r="D665" s="5" t="s">
        <v>24</v>
      </c>
      <c r="E665" s="17">
        <v>16.87</v>
      </c>
      <c r="F665" s="6"/>
      <c r="G665" s="5" t="s">
        <v>24</v>
      </c>
      <c r="H665" s="17">
        <v>10.35</v>
      </c>
      <c r="I665" s="6"/>
      <c r="J665" s="5" t="s">
        <v>24</v>
      </c>
      <c r="K665" s="17">
        <v>6.67</v>
      </c>
      <c r="L665" s="6"/>
      <c r="M665" s="5" t="s">
        <v>24</v>
      </c>
      <c r="N665" s="17">
        <v>10.48</v>
      </c>
      <c r="O665" s="6"/>
      <c r="P665" s="5" t="s">
        <v>24</v>
      </c>
      <c r="Q665" s="17">
        <v>10.8</v>
      </c>
      <c r="R665" s="6"/>
    </row>
    <row r="666" hidden="1" outlineLevel="1">
      <c r="A666" s="5" t="s">
        <v>25</v>
      </c>
      <c r="B666" s="17">
        <v>3.72</v>
      </c>
      <c r="C666" s="20">
        <f>(SUM(B665:B666)/2)/100</f>
        <v>0.1241</v>
      </c>
      <c r="D666" s="5" t="s">
        <v>25</v>
      </c>
      <c r="E666" s="17">
        <v>4.68</v>
      </c>
      <c r="F666" s="20">
        <f>(SUM(E665:E666)/2)/100</f>
        <v>0.10775</v>
      </c>
      <c r="G666" s="5" t="s">
        <v>25</v>
      </c>
      <c r="H666" s="17">
        <v>8.27</v>
      </c>
      <c r="I666" s="20">
        <f>(SUM(H665:H666)/2)/100</f>
        <v>0.0931</v>
      </c>
      <c r="J666" s="5" t="s">
        <v>25</v>
      </c>
      <c r="K666" s="17">
        <v>2.0</v>
      </c>
      <c r="L666" s="20">
        <f>(SUM(K665:K666)/2)/100</f>
        <v>0.04335</v>
      </c>
      <c r="M666" s="5" t="s">
        <v>25</v>
      </c>
      <c r="N666" s="17">
        <v>0.37</v>
      </c>
      <c r="O666" s="20">
        <f>(SUM(N665:N666)/2)/100</f>
        <v>0.05425</v>
      </c>
      <c r="P666" s="5" t="s">
        <v>25</v>
      </c>
      <c r="Q666" s="17">
        <v>6.02</v>
      </c>
      <c r="R666" s="20">
        <f>(SUM(Q665:Q666)/2)/100</f>
        <v>0.0841</v>
      </c>
    </row>
    <row r="667">
      <c r="A667" s="26"/>
      <c r="B667" s="26"/>
      <c r="C667" s="26"/>
      <c r="D667" s="26"/>
      <c r="E667" s="26"/>
      <c r="F667" s="26"/>
    </row>
    <row r="668">
      <c r="A668" s="26"/>
      <c r="B668" s="26"/>
      <c r="C668" s="61"/>
      <c r="D668" s="71"/>
      <c r="E668" s="71"/>
      <c r="F668" s="61"/>
    </row>
    <row r="669" collapsed="1">
      <c r="A669" s="1" t="s">
        <v>56</v>
      </c>
      <c r="C669" s="2" t="str">
        <f t="array" ref="C669">INDEX(A670:P670, 1, MATCH(MIN(C680,F680,I680,L680,O680,R680), C680:R680, 0))</f>
        <v>ECMWF</v>
      </c>
      <c r="D669" s="3" t="str">
        <f t="array" ref="D669">INDEX(A670:P670, 1, (MATCH(MIN(C684,F684,I684,L684,O684,R684), C684:R684, 0)))</f>
        <v>ECMWF</v>
      </c>
      <c r="E669" s="4" t="str">
        <f t="array" ref="E669">INDEX(A670:P670, 1, MATCH(MIN(F687,I687,L687,O687,R687,C687),C687:R687,0))</f>
        <v>ECMWF</v>
      </c>
      <c r="F669" s="5" t="str">
        <f t="array" ref="F669">INDEX(A670:P670, 1, MATCH(MIN(F689,I689,L689,O689,R689,C689),C689:R689,0))</f>
        <v>SPIRE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idden="1" outlineLevel="1">
      <c r="A670" s="7" t="s">
        <v>1</v>
      </c>
      <c r="B670" s="16" t="s">
        <v>2</v>
      </c>
      <c r="C670" s="6"/>
      <c r="D670" s="63" t="s">
        <v>3</v>
      </c>
      <c r="E670" s="18" t="s">
        <v>2</v>
      </c>
      <c r="F670" s="6"/>
      <c r="G670" s="7" t="s">
        <v>4</v>
      </c>
      <c r="H670" s="16" t="s">
        <v>2</v>
      </c>
      <c r="I670" s="6"/>
      <c r="J670" s="7" t="s">
        <v>5</v>
      </c>
      <c r="K670" s="16" t="s">
        <v>2</v>
      </c>
      <c r="L670" s="6"/>
      <c r="M670" s="7" t="s">
        <v>6</v>
      </c>
      <c r="N670" s="16" t="s">
        <v>2</v>
      </c>
      <c r="O670" s="6"/>
      <c r="P670" s="7" t="s">
        <v>7</v>
      </c>
      <c r="Q670" s="16" t="s">
        <v>2</v>
      </c>
      <c r="R670" s="6"/>
    </row>
    <row r="671" hidden="1" outlineLevel="1">
      <c r="A671" s="13" t="s">
        <v>8</v>
      </c>
      <c r="C671" s="64"/>
      <c r="D671" s="6" t="s">
        <v>8</v>
      </c>
      <c r="F671" s="64"/>
      <c r="G671" s="13" t="s">
        <v>8</v>
      </c>
      <c r="I671" s="64"/>
      <c r="J671" s="13" t="s">
        <v>8</v>
      </c>
      <c r="L671" s="64"/>
      <c r="M671" s="13" t="s">
        <v>8</v>
      </c>
      <c r="O671" s="64"/>
      <c r="P671" s="13" t="s">
        <v>8</v>
      </c>
      <c r="R671" s="64"/>
    </row>
    <row r="672" hidden="1" outlineLevel="1">
      <c r="A672" s="2" t="s">
        <v>9</v>
      </c>
      <c r="B672" s="17">
        <v>6.33</v>
      </c>
      <c r="C672" s="6"/>
      <c r="D672" s="2" t="s">
        <v>9</v>
      </c>
      <c r="E672" s="17">
        <v>6.53</v>
      </c>
      <c r="F672" s="6"/>
      <c r="G672" s="2" t="s">
        <v>9</v>
      </c>
      <c r="H672" s="17">
        <v>3.07</v>
      </c>
      <c r="I672" s="6"/>
      <c r="J672" s="2" t="s">
        <v>9</v>
      </c>
      <c r="K672" s="17">
        <v>8.68</v>
      </c>
      <c r="L672" s="6"/>
      <c r="M672" s="2" t="s">
        <v>9</v>
      </c>
      <c r="N672" s="17">
        <v>6.88</v>
      </c>
      <c r="O672" s="6"/>
      <c r="P672" s="2" t="s">
        <v>9</v>
      </c>
      <c r="Q672" s="17">
        <v>6.63</v>
      </c>
      <c r="R672" s="6"/>
    </row>
    <row r="673" hidden="1" outlineLevel="1">
      <c r="A673" s="2" t="s">
        <v>10</v>
      </c>
      <c r="B673" s="17">
        <v>4.57</v>
      </c>
      <c r="C673" s="6"/>
      <c r="D673" s="2" t="s">
        <v>10</v>
      </c>
      <c r="E673" s="17">
        <v>7.63</v>
      </c>
      <c r="F673" s="6"/>
      <c r="G673" s="2" t="s">
        <v>10</v>
      </c>
      <c r="H673" s="17">
        <v>7.4</v>
      </c>
      <c r="I673" s="6"/>
      <c r="J673" s="2" t="s">
        <v>10</v>
      </c>
      <c r="K673" s="17">
        <v>5.68</v>
      </c>
      <c r="L673" s="6"/>
      <c r="M673" s="2" t="s">
        <v>10</v>
      </c>
      <c r="N673" s="17">
        <v>5.93</v>
      </c>
      <c r="O673" s="6"/>
      <c r="P673" s="2" t="s">
        <v>10</v>
      </c>
      <c r="Q673" s="17">
        <v>3.35</v>
      </c>
      <c r="R673" s="6"/>
    </row>
    <row r="674" hidden="1" outlineLevel="1">
      <c r="A674" s="2" t="s">
        <v>11</v>
      </c>
      <c r="B674" s="17">
        <v>1.95</v>
      </c>
      <c r="C674" s="6"/>
      <c r="D674" s="2" t="s">
        <v>11</v>
      </c>
      <c r="E674" s="17">
        <v>1.2</v>
      </c>
      <c r="F674" s="6"/>
      <c r="G674" s="2" t="s">
        <v>11</v>
      </c>
      <c r="H674" s="17">
        <v>0.68</v>
      </c>
      <c r="I674" s="6"/>
      <c r="J674" s="2" t="s">
        <v>11</v>
      </c>
      <c r="K674" s="17">
        <v>0.67</v>
      </c>
      <c r="L674" s="6"/>
      <c r="M674" s="2" t="s">
        <v>11</v>
      </c>
      <c r="N674" s="17">
        <v>1.27</v>
      </c>
      <c r="O674" s="6"/>
      <c r="P674" s="2" t="s">
        <v>11</v>
      </c>
      <c r="Q674" s="17">
        <v>2.65</v>
      </c>
      <c r="R674" s="6"/>
    </row>
    <row r="675" hidden="1" outlineLevel="1">
      <c r="A675" s="2" t="s">
        <v>12</v>
      </c>
      <c r="B675" s="17">
        <v>1.8</v>
      </c>
      <c r="C675" s="6"/>
      <c r="D675" s="2" t="s">
        <v>12</v>
      </c>
      <c r="E675" s="17">
        <v>3.38</v>
      </c>
      <c r="F675" s="6"/>
      <c r="G675" s="2" t="s">
        <v>12</v>
      </c>
      <c r="H675" s="17">
        <v>0.48</v>
      </c>
      <c r="I675" s="6"/>
      <c r="J675" s="2" t="s">
        <v>12</v>
      </c>
      <c r="K675" s="17">
        <v>0.73</v>
      </c>
      <c r="L675" s="6"/>
      <c r="M675" s="2" t="s">
        <v>12</v>
      </c>
      <c r="N675" s="17">
        <v>1.37</v>
      </c>
      <c r="O675" s="6"/>
      <c r="P675" s="2" t="s">
        <v>12</v>
      </c>
      <c r="Q675" s="17">
        <v>3.92</v>
      </c>
      <c r="R675" s="6"/>
    </row>
    <row r="676" hidden="1" outlineLevel="1">
      <c r="A676" s="2" t="s">
        <v>13</v>
      </c>
      <c r="B676" s="17">
        <v>4.57</v>
      </c>
      <c r="C676" s="6"/>
      <c r="D676" s="2" t="s">
        <v>13</v>
      </c>
      <c r="E676" s="17">
        <v>7.63</v>
      </c>
      <c r="F676" s="6"/>
      <c r="G676" s="2" t="s">
        <v>13</v>
      </c>
      <c r="H676" s="17">
        <v>7.4</v>
      </c>
      <c r="I676" s="6"/>
      <c r="J676" s="2" t="s">
        <v>13</v>
      </c>
      <c r="K676" s="17">
        <v>5.68</v>
      </c>
      <c r="L676" s="6"/>
      <c r="M676" s="2" t="s">
        <v>13</v>
      </c>
      <c r="N676" s="17">
        <v>5.93</v>
      </c>
      <c r="O676" s="6"/>
      <c r="P676" s="2" t="s">
        <v>13</v>
      </c>
      <c r="Q676" s="17">
        <v>3.35</v>
      </c>
      <c r="R676" s="6"/>
    </row>
    <row r="677" hidden="1" outlineLevel="1">
      <c r="A677" s="2" t="s">
        <v>14</v>
      </c>
      <c r="B677" s="17">
        <v>6.45</v>
      </c>
      <c r="C677" s="6"/>
      <c r="D677" s="2" t="s">
        <v>14</v>
      </c>
      <c r="E677" s="17">
        <v>6.33</v>
      </c>
      <c r="F677" s="6"/>
      <c r="G677" s="2" t="s">
        <v>14</v>
      </c>
      <c r="H677" s="17">
        <v>2.18</v>
      </c>
      <c r="I677" s="6"/>
      <c r="J677" s="2" t="s">
        <v>14</v>
      </c>
      <c r="K677" s="17">
        <v>3.28</v>
      </c>
      <c r="L677" s="6"/>
      <c r="M677" s="2" t="s">
        <v>14</v>
      </c>
      <c r="N677" s="17">
        <v>4.73</v>
      </c>
      <c r="O677" s="6"/>
      <c r="P677" s="2" t="s">
        <v>14</v>
      </c>
      <c r="Q677" s="17">
        <v>1.62</v>
      </c>
      <c r="R677" s="6"/>
    </row>
    <row r="678" hidden="1" outlineLevel="1">
      <c r="A678" s="2" t="s">
        <v>15</v>
      </c>
      <c r="B678" s="17">
        <v>4.27</v>
      </c>
      <c r="C678" s="6"/>
      <c r="D678" s="2" t="s">
        <v>15</v>
      </c>
      <c r="E678" s="17">
        <v>3.38</v>
      </c>
      <c r="F678" s="6"/>
      <c r="G678" s="2" t="s">
        <v>15</v>
      </c>
      <c r="H678" s="17">
        <v>3.32</v>
      </c>
      <c r="I678" s="6"/>
      <c r="J678" s="2" t="s">
        <v>15</v>
      </c>
      <c r="K678" s="17">
        <v>4.38</v>
      </c>
      <c r="L678" s="6"/>
      <c r="M678" s="2" t="s">
        <v>15</v>
      </c>
      <c r="N678" s="17">
        <v>3.57</v>
      </c>
      <c r="O678" s="6"/>
      <c r="P678" s="2" t="s">
        <v>15</v>
      </c>
      <c r="Q678" s="17">
        <v>2.37</v>
      </c>
      <c r="R678" s="6"/>
    </row>
    <row r="679" hidden="1" outlineLevel="1">
      <c r="A679" s="2" t="s">
        <v>16</v>
      </c>
      <c r="B679" s="17">
        <v>7.52</v>
      </c>
      <c r="C679" s="6"/>
      <c r="D679" s="2" t="s">
        <v>16</v>
      </c>
      <c r="E679" s="17">
        <v>17.87</v>
      </c>
      <c r="F679" s="6"/>
      <c r="G679" s="2" t="s">
        <v>16</v>
      </c>
      <c r="H679" s="17">
        <v>4.62</v>
      </c>
      <c r="I679" s="6"/>
      <c r="J679" s="2" t="s">
        <v>16</v>
      </c>
      <c r="K679" s="17">
        <v>2.18</v>
      </c>
      <c r="L679" s="6"/>
      <c r="M679" s="2" t="s">
        <v>16</v>
      </c>
      <c r="N679" s="17">
        <v>3.43</v>
      </c>
      <c r="O679" s="6"/>
      <c r="P679" s="2" t="s">
        <v>16</v>
      </c>
      <c r="Q679" s="17">
        <v>3.18</v>
      </c>
      <c r="R679" s="6"/>
    </row>
    <row r="680" hidden="1" outlineLevel="1">
      <c r="A680" s="2" t="s">
        <v>17</v>
      </c>
      <c r="B680" s="17">
        <v>1.18</v>
      </c>
      <c r="C680" s="20">
        <f>(SUM(B672:B680)/9)/100</f>
        <v>0.04293333333</v>
      </c>
      <c r="D680" s="2" t="s">
        <v>17</v>
      </c>
      <c r="E680" s="17">
        <v>4.68</v>
      </c>
      <c r="F680" s="20">
        <f>(SUM(E672:E680)/9)/100</f>
        <v>0.06514444444</v>
      </c>
      <c r="G680" s="2" t="s">
        <v>17</v>
      </c>
      <c r="H680" s="17">
        <v>1.35</v>
      </c>
      <c r="I680" s="20">
        <f>(SUM(H672:H680)/9)/100</f>
        <v>0.03388888889</v>
      </c>
      <c r="J680" s="2" t="s">
        <v>17</v>
      </c>
      <c r="K680" s="17">
        <v>4.05</v>
      </c>
      <c r="L680" s="20">
        <f>(SUM(K672:K680)/9)/100</f>
        <v>0.03925555556</v>
      </c>
      <c r="M680" s="2" t="s">
        <v>17</v>
      </c>
      <c r="N680" s="17">
        <v>0.38</v>
      </c>
      <c r="O680" s="20">
        <f>(SUM(N672:N680)/9)/100</f>
        <v>0.03721111111</v>
      </c>
      <c r="P680" s="2" t="s">
        <v>17</v>
      </c>
      <c r="Q680" s="17">
        <v>3.55</v>
      </c>
      <c r="R680" s="20">
        <f>(SUM(Q672:Q680)/9)/100</f>
        <v>0.03402222222</v>
      </c>
    </row>
    <row r="681" hidden="1" outlineLevel="1">
      <c r="A681" s="3" t="s">
        <v>18</v>
      </c>
      <c r="B681" s="17">
        <v>6.33</v>
      </c>
      <c r="C681" s="6"/>
      <c r="D681" s="3" t="s">
        <v>18</v>
      </c>
      <c r="E681" s="17">
        <v>6.53</v>
      </c>
      <c r="F681" s="6"/>
      <c r="G681" s="3" t="s">
        <v>18</v>
      </c>
      <c r="H681" s="17">
        <v>3.07</v>
      </c>
      <c r="I681" s="6"/>
      <c r="J681" s="3" t="s">
        <v>18</v>
      </c>
      <c r="K681" s="17">
        <v>8.68</v>
      </c>
      <c r="L681" s="6"/>
      <c r="M681" s="3" t="s">
        <v>18</v>
      </c>
      <c r="N681" s="17">
        <v>6.88</v>
      </c>
      <c r="O681" s="6"/>
      <c r="P681" s="3" t="s">
        <v>18</v>
      </c>
      <c r="Q681" s="17">
        <v>6.63</v>
      </c>
      <c r="R681" s="6"/>
    </row>
    <row r="682" hidden="1" outlineLevel="1">
      <c r="A682" s="3" t="s">
        <v>19</v>
      </c>
      <c r="B682" s="17">
        <v>3.07</v>
      </c>
      <c r="C682" s="6"/>
      <c r="D682" s="3" t="s">
        <v>19</v>
      </c>
      <c r="E682" s="17">
        <v>3.52</v>
      </c>
      <c r="F682" s="6"/>
      <c r="G682" s="3" t="s">
        <v>19</v>
      </c>
      <c r="H682" s="17">
        <v>0.3</v>
      </c>
      <c r="I682" s="6"/>
      <c r="J682" s="3" t="s">
        <v>19</v>
      </c>
      <c r="K682" s="17">
        <v>8.03</v>
      </c>
      <c r="L682" s="6"/>
      <c r="M682" s="3" t="s">
        <v>19</v>
      </c>
      <c r="N682" s="17">
        <v>0.35</v>
      </c>
      <c r="O682" s="6"/>
      <c r="P682" s="3" t="s">
        <v>19</v>
      </c>
      <c r="Q682" s="17">
        <v>5.23</v>
      </c>
      <c r="R682" s="6"/>
    </row>
    <row r="683" hidden="1" outlineLevel="1">
      <c r="A683" s="3" t="s">
        <v>20</v>
      </c>
      <c r="B683" s="17">
        <v>4.57</v>
      </c>
      <c r="C683" s="6"/>
      <c r="D683" s="3" t="s">
        <v>20</v>
      </c>
      <c r="E683" s="17">
        <v>7.63</v>
      </c>
      <c r="F683" s="6"/>
      <c r="G683" s="3" t="s">
        <v>20</v>
      </c>
      <c r="H683" s="17">
        <v>7.4</v>
      </c>
      <c r="I683" s="6"/>
      <c r="J683" s="3" t="s">
        <v>20</v>
      </c>
      <c r="K683" s="17">
        <v>5.68</v>
      </c>
      <c r="L683" s="6"/>
      <c r="M683" s="3" t="s">
        <v>20</v>
      </c>
      <c r="N683" s="17">
        <v>5.93</v>
      </c>
      <c r="O683" s="6"/>
      <c r="P683" s="3" t="s">
        <v>20</v>
      </c>
      <c r="Q683" s="17">
        <v>3.35</v>
      </c>
      <c r="R683" s="6"/>
    </row>
    <row r="684" hidden="1" outlineLevel="1">
      <c r="A684" s="66">
        <v>44066.0</v>
      </c>
      <c r="B684" s="17">
        <v>4.57</v>
      </c>
      <c r="C684" s="20">
        <f>(SUM(B681:B684)/4)/100</f>
        <v>0.04635</v>
      </c>
      <c r="D684" s="66">
        <v>44066.0</v>
      </c>
      <c r="E684" s="17">
        <v>7.63</v>
      </c>
      <c r="F684" s="20">
        <f>(SUM(E681:E684)/4)/100</f>
        <v>0.063275</v>
      </c>
      <c r="G684" s="66">
        <v>44066.0</v>
      </c>
      <c r="H684" s="17">
        <v>7.4</v>
      </c>
      <c r="I684" s="20">
        <f>(SUM(H681:H684)/4)/100</f>
        <v>0.045425</v>
      </c>
      <c r="J684" s="66">
        <v>44066.0</v>
      </c>
      <c r="K684" s="17">
        <v>5.68</v>
      </c>
      <c r="L684" s="20">
        <f>(SUM(K681:K684)/4)/100</f>
        <v>0.070175</v>
      </c>
      <c r="M684" s="66">
        <v>44066.0</v>
      </c>
      <c r="N684" s="17">
        <v>5.93</v>
      </c>
      <c r="O684" s="20">
        <f>(SUM(N681:N684)/4)/100</f>
        <v>0.047725</v>
      </c>
      <c r="P684" s="66">
        <v>44066.0</v>
      </c>
      <c r="Q684" s="17">
        <v>3.35</v>
      </c>
      <c r="R684" s="20">
        <f>(SUM(Q681:Q684)/4)/100</f>
        <v>0.0464</v>
      </c>
    </row>
    <row r="685" hidden="1" outlineLevel="1">
      <c r="A685" s="4" t="s">
        <v>21</v>
      </c>
      <c r="B685" s="17">
        <v>6.33</v>
      </c>
      <c r="C685" s="6"/>
      <c r="D685" s="4" t="s">
        <v>21</v>
      </c>
      <c r="E685" s="17">
        <v>6.53</v>
      </c>
      <c r="F685" s="6"/>
      <c r="G685" s="4" t="s">
        <v>21</v>
      </c>
      <c r="H685" s="17">
        <v>3.07</v>
      </c>
      <c r="I685" s="6"/>
      <c r="J685" s="4" t="s">
        <v>21</v>
      </c>
      <c r="K685" s="17">
        <v>8.68</v>
      </c>
      <c r="L685" s="6"/>
      <c r="M685" s="4" t="s">
        <v>21</v>
      </c>
      <c r="N685" s="17">
        <v>6.88</v>
      </c>
      <c r="O685" s="6"/>
      <c r="P685" s="4" t="s">
        <v>21</v>
      </c>
      <c r="Q685" s="17">
        <v>6.63</v>
      </c>
      <c r="R685" s="6"/>
    </row>
    <row r="686" hidden="1" outlineLevel="1">
      <c r="A686" s="4" t="s">
        <v>22</v>
      </c>
      <c r="B686" s="17">
        <v>3.07</v>
      </c>
      <c r="C686" s="6"/>
      <c r="D686" s="4" t="s">
        <v>22</v>
      </c>
      <c r="E686" s="17">
        <v>3.52</v>
      </c>
      <c r="F686" s="6"/>
      <c r="G686" s="4" t="s">
        <v>22</v>
      </c>
      <c r="H686" s="17">
        <v>0.3</v>
      </c>
      <c r="I686" s="6"/>
      <c r="J686" s="4" t="s">
        <v>22</v>
      </c>
      <c r="K686" s="17">
        <v>8.03</v>
      </c>
      <c r="L686" s="6"/>
      <c r="M686" s="4" t="s">
        <v>22</v>
      </c>
      <c r="N686" s="17">
        <v>0.35</v>
      </c>
      <c r="O686" s="6"/>
      <c r="P686" s="4" t="s">
        <v>22</v>
      </c>
      <c r="Q686" s="17">
        <v>5.23</v>
      </c>
      <c r="R686" s="6"/>
    </row>
    <row r="687" hidden="1" outlineLevel="1">
      <c r="A687" s="4" t="s">
        <v>23</v>
      </c>
      <c r="B687" s="17">
        <v>5.4</v>
      </c>
      <c r="C687" s="20">
        <f>(SUM(B685:B687)/3)/100</f>
        <v>0.04933333333</v>
      </c>
      <c r="D687" s="4" t="s">
        <v>23</v>
      </c>
      <c r="E687" s="17">
        <v>3.02</v>
      </c>
      <c r="F687" s="20">
        <f>(SUM(E685:E687)/3)/100</f>
        <v>0.04356666667</v>
      </c>
      <c r="G687" s="4" t="s">
        <v>23</v>
      </c>
      <c r="H687" s="17">
        <v>1.07</v>
      </c>
      <c r="I687" s="20">
        <f>(SUM(H685:H687)/3)/100</f>
        <v>0.0148</v>
      </c>
      <c r="J687" s="4" t="s">
        <v>23</v>
      </c>
      <c r="K687" s="17">
        <v>0.77</v>
      </c>
      <c r="L687" s="20">
        <f>(SUM(K685:K687)/3)/100</f>
        <v>0.05826666667</v>
      </c>
      <c r="M687" s="4" t="s">
        <v>23</v>
      </c>
      <c r="N687" s="17">
        <v>0.25</v>
      </c>
      <c r="O687" s="20">
        <f>(SUM(N685:N687)/3)/100</f>
        <v>0.02493333333</v>
      </c>
      <c r="P687" s="4" t="s">
        <v>23</v>
      </c>
      <c r="Q687" s="17">
        <v>1.68</v>
      </c>
      <c r="R687" s="20">
        <f>(SUM(Q685:Q687)/3)/100</f>
        <v>0.04513333333</v>
      </c>
    </row>
    <row r="688" hidden="1" outlineLevel="1">
      <c r="A688" s="5" t="s">
        <v>24</v>
      </c>
      <c r="B688" s="17">
        <v>7.98</v>
      </c>
      <c r="C688" s="6"/>
      <c r="D688" s="5" t="s">
        <v>24</v>
      </c>
      <c r="E688" s="17">
        <v>15.22</v>
      </c>
      <c r="F688" s="6"/>
      <c r="G688" s="5" t="s">
        <v>24</v>
      </c>
      <c r="H688" s="17">
        <v>1.67</v>
      </c>
      <c r="I688" s="6"/>
      <c r="J688" s="5" t="s">
        <v>24</v>
      </c>
      <c r="K688" s="17">
        <v>6.32</v>
      </c>
      <c r="L688" s="6"/>
      <c r="M688" s="5" t="s">
        <v>24</v>
      </c>
      <c r="N688" s="17">
        <v>1.77</v>
      </c>
      <c r="O688" s="6"/>
      <c r="P688" s="5" t="s">
        <v>24</v>
      </c>
      <c r="Q688" s="17">
        <v>10.17</v>
      </c>
      <c r="R688" s="6"/>
    </row>
    <row r="689" hidden="1" outlineLevel="1">
      <c r="A689" s="5" t="s">
        <v>25</v>
      </c>
      <c r="B689" s="17">
        <v>4.57</v>
      </c>
      <c r="C689" s="20">
        <f>(SUM(B688:B689)/2)/100</f>
        <v>0.06275</v>
      </c>
      <c r="D689" s="5" t="s">
        <v>25</v>
      </c>
      <c r="E689" s="17">
        <v>7.63</v>
      </c>
      <c r="F689" s="20">
        <f>(SUM(E688:E689)/2)/100</f>
        <v>0.11425</v>
      </c>
      <c r="G689" s="5" t="s">
        <v>25</v>
      </c>
      <c r="H689" s="17">
        <v>7.4</v>
      </c>
      <c r="I689" s="20">
        <f>(SUM(H688:H689)/2)/100</f>
        <v>0.04535</v>
      </c>
      <c r="J689" s="5" t="s">
        <v>25</v>
      </c>
      <c r="K689" s="17">
        <v>5.68</v>
      </c>
      <c r="L689" s="20">
        <f>(SUM(K688:K689)/2)/100</f>
        <v>0.06</v>
      </c>
      <c r="M689" s="5" t="s">
        <v>25</v>
      </c>
      <c r="N689" s="17">
        <v>5.93</v>
      </c>
      <c r="O689" s="20">
        <f>(SUM(N688:N689)/2)/100</f>
        <v>0.0385</v>
      </c>
      <c r="P689" s="5" t="s">
        <v>25</v>
      </c>
      <c r="Q689" s="17">
        <v>3.35</v>
      </c>
      <c r="R689" s="20">
        <f>(SUM(Q688:Q689)/2)/100</f>
        <v>0.0676</v>
      </c>
    </row>
    <row r="691">
      <c r="A691" s="70"/>
      <c r="B691" s="70"/>
      <c r="C691" s="70"/>
      <c r="D691" s="70"/>
      <c r="E691" s="70"/>
      <c r="F691" s="70"/>
    </row>
    <row r="692">
      <c r="A692" s="26"/>
      <c r="B692" s="26"/>
      <c r="C692" s="61"/>
      <c r="D692" s="26"/>
      <c r="E692" s="26"/>
      <c r="F692" s="26"/>
    </row>
    <row r="693" collapsed="1">
      <c r="A693" s="62" t="s">
        <v>54</v>
      </c>
      <c r="C693" s="2" t="str">
        <f t="array" ref="C693">INDEX(A694:P694, 1, MATCH(MIN(C704,F704,I704,L704,O704,R704), C704:R704, 0))</f>
        <v>GFS</v>
      </c>
      <c r="D693" s="3" t="str">
        <f t="array" ref="D693">INDEX(A694:P694, 1, (MATCH(MIN(C708,F708,I708,L708,O708,R708), C708:R708, 0)))</f>
        <v>PWE</v>
      </c>
      <c r="E693" s="4" t="str">
        <f t="array" ref="E693">INDEX(A694:P694, 1, MATCH(MIN(F711,I711,L711,O711,R711,C711),C711:R711,0))</f>
        <v>PWG</v>
      </c>
      <c r="F693" s="5" t="str">
        <f t="array" ref="F693">INDEX(A694:P694, 1, MATCH(MIN(F713,I713,L713,O713,R713,C713),C713:R713,0))</f>
        <v>PWE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idden="1" outlineLevel="1">
      <c r="A694" s="7" t="s">
        <v>1</v>
      </c>
      <c r="B694" s="16" t="s">
        <v>2</v>
      </c>
      <c r="C694" s="6"/>
      <c r="D694" s="63" t="s">
        <v>3</v>
      </c>
      <c r="E694" s="18" t="s">
        <v>2</v>
      </c>
      <c r="F694" s="6"/>
      <c r="G694" s="7" t="s">
        <v>4</v>
      </c>
      <c r="H694" s="16" t="s">
        <v>2</v>
      </c>
      <c r="I694" s="6"/>
      <c r="J694" s="7" t="s">
        <v>5</v>
      </c>
      <c r="K694" s="16" t="s">
        <v>2</v>
      </c>
      <c r="L694" s="6"/>
      <c r="M694" s="7" t="s">
        <v>6</v>
      </c>
      <c r="N694" s="16" t="s">
        <v>2</v>
      </c>
      <c r="O694" s="6"/>
      <c r="P694" s="7" t="s">
        <v>7</v>
      </c>
      <c r="Q694" s="16" t="s">
        <v>2</v>
      </c>
      <c r="R694" s="6"/>
    </row>
    <row r="695" hidden="1" outlineLevel="1">
      <c r="A695" s="13" t="s">
        <v>8</v>
      </c>
      <c r="C695" s="64"/>
      <c r="D695" s="6" t="s">
        <v>8</v>
      </c>
      <c r="F695" s="64"/>
      <c r="G695" s="13" t="s">
        <v>8</v>
      </c>
      <c r="I695" s="64"/>
      <c r="J695" s="13" t="s">
        <v>8</v>
      </c>
      <c r="L695" s="64"/>
      <c r="M695" s="13" t="s">
        <v>8</v>
      </c>
      <c r="O695" s="64"/>
      <c r="P695" s="13" t="s">
        <v>8</v>
      </c>
      <c r="R695" s="64"/>
    </row>
    <row r="696" hidden="1" outlineLevel="1">
      <c r="A696" s="2" t="s">
        <v>9</v>
      </c>
      <c r="B696" s="17">
        <v>3.93</v>
      </c>
      <c r="C696" s="6"/>
      <c r="D696" s="2" t="s">
        <v>9</v>
      </c>
      <c r="E696" s="17">
        <v>3.75</v>
      </c>
      <c r="F696" s="6"/>
      <c r="G696" s="2" t="s">
        <v>9</v>
      </c>
      <c r="H696" s="17">
        <v>3.78</v>
      </c>
      <c r="I696" s="6"/>
      <c r="J696" s="2" t="s">
        <v>9</v>
      </c>
      <c r="K696" s="17">
        <v>2.7</v>
      </c>
      <c r="L696" s="6"/>
      <c r="M696" s="2" t="s">
        <v>9</v>
      </c>
      <c r="N696" s="17">
        <v>5.55</v>
      </c>
      <c r="O696" s="6"/>
      <c r="P696" s="2" t="s">
        <v>9</v>
      </c>
      <c r="Q696" s="17">
        <v>3.72</v>
      </c>
      <c r="R696" s="6"/>
    </row>
    <row r="697" hidden="1" outlineLevel="1">
      <c r="A697" s="2" t="s">
        <v>10</v>
      </c>
      <c r="B697" s="17">
        <v>9.6</v>
      </c>
      <c r="C697" s="6"/>
      <c r="D697" s="2" t="s">
        <v>10</v>
      </c>
      <c r="E697" s="17">
        <v>2.37</v>
      </c>
      <c r="F697" s="6"/>
      <c r="G697" s="2" t="s">
        <v>10</v>
      </c>
      <c r="H697" s="17">
        <v>6.3</v>
      </c>
      <c r="I697" s="6"/>
      <c r="J697" s="2" t="s">
        <v>10</v>
      </c>
      <c r="K697" s="17">
        <v>4.55</v>
      </c>
      <c r="L697" s="6"/>
      <c r="M697" s="2" t="s">
        <v>10</v>
      </c>
      <c r="N697" s="17">
        <v>3.85</v>
      </c>
      <c r="O697" s="6"/>
      <c r="P697" s="2" t="s">
        <v>10</v>
      </c>
      <c r="Q697" s="17">
        <v>5.08</v>
      </c>
      <c r="R697" s="6"/>
    </row>
    <row r="698" hidden="1" outlineLevel="1">
      <c r="A698" s="2" t="s">
        <v>11</v>
      </c>
      <c r="B698" s="17">
        <v>2.23</v>
      </c>
      <c r="C698" s="6"/>
      <c r="D698" s="2" t="s">
        <v>11</v>
      </c>
      <c r="E698" s="17">
        <v>2.93</v>
      </c>
      <c r="F698" s="6"/>
      <c r="G698" s="2" t="s">
        <v>11</v>
      </c>
      <c r="H698" s="17">
        <v>1.35</v>
      </c>
      <c r="I698" s="6"/>
      <c r="J698" s="2" t="s">
        <v>11</v>
      </c>
      <c r="K698" s="17">
        <v>1.8</v>
      </c>
      <c r="L698" s="6"/>
      <c r="M698" s="2" t="s">
        <v>11</v>
      </c>
      <c r="N698" s="17">
        <v>1.45</v>
      </c>
      <c r="O698" s="6"/>
      <c r="P698" s="2" t="s">
        <v>11</v>
      </c>
      <c r="Q698" s="17">
        <v>0.93</v>
      </c>
      <c r="R698" s="6"/>
    </row>
    <row r="699" hidden="1" outlineLevel="1">
      <c r="A699" s="2" t="s">
        <v>12</v>
      </c>
      <c r="B699" s="17">
        <v>2.35</v>
      </c>
      <c r="C699" s="6"/>
      <c r="D699" s="2" t="s">
        <v>12</v>
      </c>
      <c r="E699" s="17">
        <v>6.33</v>
      </c>
      <c r="F699" s="6"/>
      <c r="G699" s="2" t="s">
        <v>12</v>
      </c>
      <c r="H699" s="17">
        <v>0.67</v>
      </c>
      <c r="I699" s="6"/>
      <c r="J699" s="2" t="s">
        <v>12</v>
      </c>
      <c r="K699" s="17">
        <v>0.37</v>
      </c>
      <c r="L699" s="6"/>
      <c r="M699" s="2" t="s">
        <v>12</v>
      </c>
      <c r="N699" s="17">
        <v>5.12</v>
      </c>
      <c r="O699" s="6"/>
      <c r="P699" s="2" t="s">
        <v>12</v>
      </c>
      <c r="Q699" s="17">
        <v>1.73</v>
      </c>
      <c r="R699" s="6"/>
    </row>
    <row r="700" hidden="1" outlineLevel="1">
      <c r="A700" s="2" t="s">
        <v>13</v>
      </c>
      <c r="B700" s="17">
        <v>9.6</v>
      </c>
      <c r="C700" s="6"/>
      <c r="D700" s="2" t="s">
        <v>13</v>
      </c>
      <c r="E700" s="17">
        <v>2.37</v>
      </c>
      <c r="F700" s="6"/>
      <c r="G700" s="2" t="s">
        <v>13</v>
      </c>
      <c r="H700" s="17">
        <v>6.3</v>
      </c>
      <c r="I700" s="6"/>
      <c r="J700" s="2" t="s">
        <v>13</v>
      </c>
      <c r="K700" s="17">
        <v>4.55</v>
      </c>
      <c r="L700" s="6"/>
      <c r="M700" s="2" t="s">
        <v>13</v>
      </c>
      <c r="N700" s="17">
        <v>3.85</v>
      </c>
      <c r="O700" s="6"/>
      <c r="P700" s="2" t="s">
        <v>13</v>
      </c>
      <c r="Q700" s="17">
        <v>5.08</v>
      </c>
      <c r="R700" s="6"/>
    </row>
    <row r="701" hidden="1" outlineLevel="1">
      <c r="A701" s="2" t="s">
        <v>14</v>
      </c>
      <c r="B701" s="17">
        <v>3.55</v>
      </c>
      <c r="C701" s="6"/>
      <c r="D701" s="2" t="s">
        <v>14</v>
      </c>
      <c r="E701" s="17">
        <v>7.47</v>
      </c>
      <c r="F701" s="6"/>
      <c r="G701" s="2" t="s">
        <v>14</v>
      </c>
      <c r="H701" s="17">
        <v>13.02</v>
      </c>
      <c r="I701" s="6"/>
      <c r="J701" s="2" t="s">
        <v>14</v>
      </c>
      <c r="K701" s="17">
        <v>5.2</v>
      </c>
      <c r="L701" s="6"/>
      <c r="M701" s="2" t="s">
        <v>14</v>
      </c>
      <c r="N701" s="17">
        <v>13.13</v>
      </c>
      <c r="O701" s="6"/>
      <c r="P701" s="2" t="s">
        <v>14</v>
      </c>
      <c r="Q701" s="17">
        <v>3.48</v>
      </c>
      <c r="R701" s="6"/>
    </row>
    <row r="702" hidden="1" outlineLevel="1">
      <c r="A702" s="2" t="s">
        <v>15</v>
      </c>
      <c r="B702" s="17">
        <v>4.78</v>
      </c>
      <c r="C702" s="6"/>
      <c r="D702" s="2" t="s">
        <v>15</v>
      </c>
      <c r="E702" s="17">
        <v>2.02</v>
      </c>
      <c r="F702" s="6"/>
      <c r="G702" s="2" t="s">
        <v>15</v>
      </c>
      <c r="H702" s="17">
        <v>5.18</v>
      </c>
      <c r="I702" s="6"/>
      <c r="J702" s="2" t="s">
        <v>15</v>
      </c>
      <c r="K702" s="17">
        <v>4.32</v>
      </c>
      <c r="L702" s="6"/>
      <c r="M702" s="2" t="s">
        <v>15</v>
      </c>
      <c r="N702" s="17">
        <v>8.1</v>
      </c>
      <c r="O702" s="6"/>
      <c r="P702" s="2" t="s">
        <v>15</v>
      </c>
      <c r="Q702" s="17">
        <v>1.88</v>
      </c>
      <c r="R702" s="6"/>
    </row>
    <row r="703" hidden="1" outlineLevel="1">
      <c r="A703" s="2" t="s">
        <v>16</v>
      </c>
      <c r="B703" s="17">
        <v>8.25</v>
      </c>
      <c r="C703" s="6"/>
      <c r="D703" s="2" t="s">
        <v>16</v>
      </c>
      <c r="E703" s="17">
        <v>2.85</v>
      </c>
      <c r="F703" s="6"/>
      <c r="G703" s="2" t="s">
        <v>16</v>
      </c>
      <c r="H703" s="17">
        <v>11.28</v>
      </c>
      <c r="I703" s="6"/>
      <c r="J703" s="2" t="s">
        <v>16</v>
      </c>
      <c r="K703" s="17">
        <v>1.38</v>
      </c>
      <c r="L703" s="6"/>
      <c r="M703" s="2" t="s">
        <v>16</v>
      </c>
      <c r="N703" s="17">
        <v>2.9</v>
      </c>
      <c r="O703" s="6"/>
      <c r="P703" s="2" t="s">
        <v>16</v>
      </c>
      <c r="Q703" s="17">
        <v>7.93</v>
      </c>
      <c r="R703" s="6"/>
    </row>
    <row r="704" hidden="1" outlineLevel="1">
      <c r="A704" s="2" t="s">
        <v>17</v>
      </c>
      <c r="B704" s="17">
        <v>5.92</v>
      </c>
      <c r="C704" s="20">
        <f>(SUM(B696:B704)/9)/100</f>
        <v>0.05578888889</v>
      </c>
      <c r="D704" s="2" t="s">
        <v>17</v>
      </c>
      <c r="E704" s="17">
        <v>4.25</v>
      </c>
      <c r="F704" s="20">
        <f>(SUM(E696:E704)/9)/100</f>
        <v>0.03815555556</v>
      </c>
      <c r="G704" s="2" t="s">
        <v>17</v>
      </c>
      <c r="H704" s="17">
        <v>2.98</v>
      </c>
      <c r="I704" s="20">
        <f>(SUM(H696:H704)/9)/100</f>
        <v>0.05651111111</v>
      </c>
      <c r="J704" s="2" t="s">
        <v>17</v>
      </c>
      <c r="K704" s="17">
        <v>2.07</v>
      </c>
      <c r="L704" s="20">
        <f>(SUM(K696:K704)/9)/100</f>
        <v>0.02993333333</v>
      </c>
      <c r="M704" s="2" t="s">
        <v>17</v>
      </c>
      <c r="N704" s="17">
        <v>2.45</v>
      </c>
      <c r="O704" s="20">
        <f>(SUM(N696:N704)/9)/100</f>
        <v>0.05155555556</v>
      </c>
      <c r="P704" s="2" t="s">
        <v>17</v>
      </c>
      <c r="Q704" s="17">
        <v>6.22</v>
      </c>
      <c r="R704" s="20">
        <f>(SUM(Q696:Q704)/9)/100</f>
        <v>0.04005555556</v>
      </c>
    </row>
    <row r="705" hidden="1" outlineLevel="1">
      <c r="A705" s="3" t="s">
        <v>18</v>
      </c>
      <c r="B705" s="17">
        <v>3.93</v>
      </c>
      <c r="C705" s="6"/>
      <c r="D705" s="3" t="s">
        <v>18</v>
      </c>
      <c r="E705" s="17">
        <v>3.75</v>
      </c>
      <c r="F705" s="6"/>
      <c r="G705" s="3" t="s">
        <v>18</v>
      </c>
      <c r="H705" s="17">
        <v>3.78</v>
      </c>
      <c r="I705" s="6"/>
      <c r="J705" s="3" t="s">
        <v>18</v>
      </c>
      <c r="K705" s="17">
        <v>2.7</v>
      </c>
      <c r="L705" s="6"/>
      <c r="M705" s="3" t="s">
        <v>18</v>
      </c>
      <c r="N705" s="17">
        <v>5.55</v>
      </c>
      <c r="O705" s="6"/>
      <c r="P705" s="3" t="s">
        <v>18</v>
      </c>
      <c r="Q705" s="17">
        <v>3.72</v>
      </c>
      <c r="R705" s="6"/>
    </row>
    <row r="706" hidden="1" outlineLevel="1">
      <c r="A706" s="3" t="s">
        <v>19</v>
      </c>
      <c r="B706" s="17">
        <v>2.72</v>
      </c>
      <c r="C706" s="6"/>
      <c r="D706" s="3" t="s">
        <v>19</v>
      </c>
      <c r="E706" s="17">
        <v>1.82</v>
      </c>
      <c r="F706" s="6"/>
      <c r="G706" s="3" t="s">
        <v>19</v>
      </c>
      <c r="H706" s="17">
        <v>2.62</v>
      </c>
      <c r="I706" s="6"/>
      <c r="J706" s="3" t="s">
        <v>19</v>
      </c>
      <c r="K706" s="17">
        <v>10.0</v>
      </c>
      <c r="L706" s="6"/>
      <c r="M706" s="3" t="s">
        <v>19</v>
      </c>
      <c r="N706" s="17">
        <v>1.2</v>
      </c>
      <c r="O706" s="6"/>
      <c r="P706" s="3" t="s">
        <v>19</v>
      </c>
      <c r="Q706" s="17">
        <v>4.23</v>
      </c>
      <c r="R706" s="6"/>
    </row>
    <row r="707" hidden="1" outlineLevel="1">
      <c r="A707" s="3" t="s">
        <v>20</v>
      </c>
      <c r="B707" s="17">
        <v>9.6</v>
      </c>
      <c r="C707" s="6"/>
      <c r="D707" s="3" t="s">
        <v>20</v>
      </c>
      <c r="E707" s="17">
        <v>2.37</v>
      </c>
      <c r="F707" s="6"/>
      <c r="G707" s="3" t="s">
        <v>20</v>
      </c>
      <c r="H707" s="17">
        <v>6.3</v>
      </c>
      <c r="I707" s="6"/>
      <c r="J707" s="3" t="s">
        <v>20</v>
      </c>
      <c r="K707" s="17">
        <v>4.55</v>
      </c>
      <c r="L707" s="6"/>
      <c r="M707" s="3" t="s">
        <v>20</v>
      </c>
      <c r="N707" s="17">
        <v>3.85</v>
      </c>
      <c r="O707" s="6"/>
      <c r="P707" s="3" t="s">
        <v>20</v>
      </c>
      <c r="Q707" s="17">
        <v>5.08</v>
      </c>
      <c r="R707" s="6"/>
    </row>
    <row r="708" hidden="1" outlineLevel="1">
      <c r="A708" s="66">
        <v>44066.0</v>
      </c>
      <c r="B708" s="17">
        <v>9.6</v>
      </c>
      <c r="C708" s="20">
        <f>(SUM(B705:B708)/4)/100</f>
        <v>0.064625</v>
      </c>
      <c r="D708" s="66">
        <v>44066.0</v>
      </c>
      <c r="E708" s="17">
        <v>2.37</v>
      </c>
      <c r="F708" s="20">
        <f>(SUM(E705:E708)/4)/100</f>
        <v>0.025775</v>
      </c>
      <c r="G708" s="66">
        <v>44066.0</v>
      </c>
      <c r="H708" s="17">
        <v>6.3</v>
      </c>
      <c r="I708" s="20">
        <f>(SUM(H705:H708)/4)/100</f>
        <v>0.0475</v>
      </c>
      <c r="J708" s="66">
        <v>44066.0</v>
      </c>
      <c r="K708" s="17">
        <v>4.55</v>
      </c>
      <c r="L708" s="20">
        <f>(SUM(K705:K708)/4)/100</f>
        <v>0.0545</v>
      </c>
      <c r="M708" s="66">
        <v>44066.0</v>
      </c>
      <c r="N708" s="17">
        <v>3.85</v>
      </c>
      <c r="O708" s="20">
        <f>(SUM(N705:N708)/4)/100</f>
        <v>0.036125</v>
      </c>
      <c r="P708" s="66">
        <v>44066.0</v>
      </c>
      <c r="Q708" s="17">
        <v>5.08</v>
      </c>
      <c r="R708" s="20">
        <f>(SUM(Q705:Q708)/4)/100</f>
        <v>0.045275</v>
      </c>
    </row>
    <row r="709" hidden="1" outlineLevel="1">
      <c r="A709" s="4" t="s">
        <v>21</v>
      </c>
      <c r="B709" s="17">
        <v>3.93</v>
      </c>
      <c r="C709" s="6"/>
      <c r="D709" s="4" t="s">
        <v>21</v>
      </c>
      <c r="E709" s="17">
        <v>3.75</v>
      </c>
      <c r="F709" s="6"/>
      <c r="G709" s="4" t="s">
        <v>21</v>
      </c>
      <c r="H709" s="17">
        <v>3.78</v>
      </c>
      <c r="I709" s="6"/>
      <c r="J709" s="4" t="s">
        <v>21</v>
      </c>
      <c r="K709" s="17">
        <v>2.7</v>
      </c>
      <c r="L709" s="6"/>
      <c r="M709" s="4" t="s">
        <v>21</v>
      </c>
      <c r="N709" s="17">
        <v>5.55</v>
      </c>
      <c r="O709" s="6"/>
      <c r="P709" s="4" t="s">
        <v>21</v>
      </c>
      <c r="Q709" s="17">
        <v>3.72</v>
      </c>
      <c r="R709" s="6"/>
    </row>
    <row r="710" hidden="1" outlineLevel="1">
      <c r="A710" s="4" t="s">
        <v>22</v>
      </c>
      <c r="B710" s="17">
        <v>2.72</v>
      </c>
      <c r="C710" s="6"/>
      <c r="D710" s="4" t="s">
        <v>22</v>
      </c>
      <c r="E710" s="17">
        <v>1.82</v>
      </c>
      <c r="F710" s="6"/>
      <c r="G710" s="4" t="s">
        <v>22</v>
      </c>
      <c r="H710" s="17">
        <v>2.62</v>
      </c>
      <c r="I710" s="6"/>
      <c r="J710" s="4" t="s">
        <v>22</v>
      </c>
      <c r="K710" s="17">
        <v>10.0</v>
      </c>
      <c r="L710" s="6"/>
      <c r="M710" s="4" t="s">
        <v>22</v>
      </c>
      <c r="N710" s="17">
        <v>1.2</v>
      </c>
      <c r="O710" s="6"/>
      <c r="P710" s="4" t="s">
        <v>22</v>
      </c>
      <c r="Q710" s="17">
        <v>4.23</v>
      </c>
      <c r="R710" s="6"/>
    </row>
    <row r="711" hidden="1" outlineLevel="1">
      <c r="A711" s="4" t="s">
        <v>23</v>
      </c>
      <c r="B711" s="17">
        <v>0.97</v>
      </c>
      <c r="C711" s="20">
        <f>(SUM(B709:B711)/3)/100</f>
        <v>0.0254</v>
      </c>
      <c r="D711" s="4" t="s">
        <v>23</v>
      </c>
      <c r="E711" s="17">
        <v>8.97</v>
      </c>
      <c r="F711" s="20">
        <f>(SUM(E709:E711)/3)/100</f>
        <v>0.04846666667</v>
      </c>
      <c r="G711" s="4" t="s">
        <v>23</v>
      </c>
      <c r="H711" s="17">
        <v>7.23</v>
      </c>
      <c r="I711" s="20">
        <f>(SUM(H709:H711)/3)/100</f>
        <v>0.04543333333</v>
      </c>
      <c r="J711" s="4" t="s">
        <v>23</v>
      </c>
      <c r="K711" s="17">
        <v>0.68</v>
      </c>
      <c r="L711" s="20">
        <f>(SUM(K709:K711)/3)/100</f>
        <v>0.0446</v>
      </c>
      <c r="M711" s="4" t="s">
        <v>23</v>
      </c>
      <c r="N711" s="17">
        <v>1.93</v>
      </c>
      <c r="O711" s="20">
        <f>(SUM(N709:N711)/3)/100</f>
        <v>0.02893333333</v>
      </c>
      <c r="P711" s="4" t="s">
        <v>23</v>
      </c>
      <c r="Q711" s="17">
        <v>2.48</v>
      </c>
      <c r="R711" s="20">
        <f>(SUM(Q709:Q711)/3)/100</f>
        <v>0.03476666667</v>
      </c>
    </row>
    <row r="712" hidden="1" outlineLevel="1">
      <c r="A712" s="5" t="s">
        <v>24</v>
      </c>
      <c r="B712" s="17">
        <v>3.97</v>
      </c>
      <c r="C712" s="6"/>
      <c r="D712" s="5" t="s">
        <v>24</v>
      </c>
      <c r="E712" s="17">
        <v>4.02</v>
      </c>
      <c r="F712" s="6"/>
      <c r="G712" s="5" t="s">
        <v>24</v>
      </c>
      <c r="H712" s="17">
        <v>9.57</v>
      </c>
      <c r="I712" s="6"/>
      <c r="J712" s="5" t="s">
        <v>24</v>
      </c>
      <c r="K712" s="17">
        <v>2.36</v>
      </c>
      <c r="L712" s="6"/>
      <c r="M712" s="5" t="s">
        <v>24</v>
      </c>
      <c r="N712" s="17">
        <v>3.65</v>
      </c>
      <c r="O712" s="6"/>
      <c r="P712" s="5" t="s">
        <v>24</v>
      </c>
      <c r="Q712" s="17">
        <v>5.55</v>
      </c>
      <c r="R712" s="6"/>
    </row>
    <row r="713" hidden="1" outlineLevel="1">
      <c r="A713" s="5" t="s">
        <v>25</v>
      </c>
      <c r="B713" s="17">
        <v>9.6</v>
      </c>
      <c r="C713" s="20">
        <f>(SUM(B712:B713)/2)/100</f>
        <v>0.06785</v>
      </c>
      <c r="D713" s="5" t="s">
        <v>25</v>
      </c>
      <c r="E713" s="17">
        <v>2.37</v>
      </c>
      <c r="F713" s="20">
        <f>(SUM(E712:E713)/2)/100</f>
        <v>0.03195</v>
      </c>
      <c r="G713" s="5" t="s">
        <v>25</v>
      </c>
      <c r="H713" s="17">
        <v>6.3</v>
      </c>
      <c r="I713" s="20">
        <f>(SUM(H712:H713)/2)/100</f>
        <v>0.07935</v>
      </c>
      <c r="J713" s="5" t="s">
        <v>25</v>
      </c>
      <c r="K713" s="17">
        <v>4.55</v>
      </c>
      <c r="L713" s="20">
        <f>(SUM(K712:K713)/2)/100</f>
        <v>0.03455</v>
      </c>
      <c r="M713" s="5" t="s">
        <v>25</v>
      </c>
      <c r="N713" s="17">
        <v>3.85</v>
      </c>
      <c r="O713" s="20">
        <f>(SUM(N712:N713)/2)/100</f>
        <v>0.0375</v>
      </c>
      <c r="P713" s="5" t="s">
        <v>25</v>
      </c>
      <c r="Q713" s="17">
        <v>5.08</v>
      </c>
      <c r="R713" s="20">
        <f>(SUM(Q712:Q713)/2)/100</f>
        <v>0.05315</v>
      </c>
    </row>
    <row r="714">
      <c r="A714" s="26"/>
      <c r="B714" s="26"/>
      <c r="C714" s="26"/>
      <c r="D714" s="26"/>
      <c r="E714" s="26"/>
      <c r="F714" s="26"/>
    </row>
    <row r="715">
      <c r="A715" s="26"/>
      <c r="B715" s="26"/>
      <c r="C715" s="61"/>
      <c r="D715" s="61"/>
      <c r="E715" s="61"/>
      <c r="F715" s="61"/>
    </row>
    <row r="716" collapsed="1">
      <c r="A716" s="1" t="s">
        <v>55</v>
      </c>
      <c r="C716" s="2" t="str">
        <f t="array" ref="C716">INDEX(A717:P717, 1, MATCH(MIN(C727,F727,I727,L727,O727,R727), C727:R727, 0))</f>
        <v>GFS</v>
      </c>
      <c r="D716" s="3" t="str">
        <f t="array" ref="D716">INDEX(A717:P717, 1, (MATCH(MIN(C731,F731,I731,L731,O731,R731), C731:R731, 0)))</f>
        <v>SPIRE</v>
      </c>
      <c r="E716" s="4" t="str">
        <f t="array" ref="E716">INDEX(A717:P717, 1, MATCH(MIN(F734,I734,L734,O734,R734,C734),C734:R734,0))</f>
        <v>SPIRE</v>
      </c>
      <c r="F716" s="5" t="str">
        <f t="array" ref="F716">INDEX(A717:P717, 1, MATCH(MIN(F736,I736,L736,O736,R736,C736),C736:R736,0))</f>
        <v>GFS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idden="1" outlineLevel="1">
      <c r="A717" s="7" t="s">
        <v>1</v>
      </c>
      <c r="B717" s="16" t="s">
        <v>2</v>
      </c>
      <c r="C717" s="6"/>
      <c r="D717" s="63" t="s">
        <v>3</v>
      </c>
      <c r="E717" s="18" t="s">
        <v>2</v>
      </c>
      <c r="F717" s="6"/>
      <c r="G717" s="7" t="s">
        <v>4</v>
      </c>
      <c r="H717" s="16" t="s">
        <v>2</v>
      </c>
      <c r="I717" s="6"/>
      <c r="J717" s="7" t="s">
        <v>5</v>
      </c>
      <c r="K717" s="16" t="s">
        <v>2</v>
      </c>
      <c r="L717" s="6"/>
      <c r="M717" s="7" t="s">
        <v>6</v>
      </c>
      <c r="N717" s="16" t="s">
        <v>2</v>
      </c>
      <c r="O717" s="6"/>
      <c r="P717" s="7" t="s">
        <v>7</v>
      </c>
      <c r="Q717" s="16" t="s">
        <v>2</v>
      </c>
      <c r="R717" s="6"/>
    </row>
    <row r="718" hidden="1" outlineLevel="1">
      <c r="A718" s="13" t="s">
        <v>8</v>
      </c>
      <c r="C718" s="64"/>
      <c r="D718" s="6" t="s">
        <v>8</v>
      </c>
      <c r="F718" s="64"/>
      <c r="G718" s="13" t="s">
        <v>8</v>
      </c>
      <c r="I718" s="64"/>
      <c r="J718" s="13" t="s">
        <v>8</v>
      </c>
      <c r="L718" s="64"/>
      <c r="M718" s="13" t="s">
        <v>8</v>
      </c>
      <c r="O718" s="64"/>
      <c r="P718" s="13" t="s">
        <v>8</v>
      </c>
      <c r="R718" s="64"/>
    </row>
    <row r="719" hidden="1" outlineLevel="1">
      <c r="A719" s="2" t="s">
        <v>9</v>
      </c>
      <c r="B719" s="17">
        <v>15.33</v>
      </c>
      <c r="C719" s="6"/>
      <c r="D719" s="2" t="s">
        <v>9</v>
      </c>
      <c r="E719" s="17">
        <v>5.83</v>
      </c>
      <c r="F719" s="6"/>
      <c r="G719" s="2" t="s">
        <v>9</v>
      </c>
      <c r="H719" s="17">
        <v>3.15</v>
      </c>
      <c r="I719" s="6"/>
      <c r="J719" s="2" t="s">
        <v>9</v>
      </c>
      <c r="K719" s="17">
        <v>6.22</v>
      </c>
      <c r="L719" s="6"/>
      <c r="M719" s="2" t="s">
        <v>9</v>
      </c>
      <c r="N719" s="17">
        <v>8.78</v>
      </c>
      <c r="O719" s="6"/>
      <c r="P719" s="2" t="s">
        <v>9</v>
      </c>
      <c r="Q719" s="17">
        <v>6.22</v>
      </c>
      <c r="R719" s="6"/>
    </row>
    <row r="720" hidden="1" outlineLevel="1">
      <c r="A720" s="2" t="s">
        <v>10</v>
      </c>
      <c r="B720" s="17">
        <v>6.33</v>
      </c>
      <c r="C720" s="6"/>
      <c r="D720" s="2" t="s">
        <v>10</v>
      </c>
      <c r="E720" s="17">
        <v>4.75</v>
      </c>
      <c r="F720" s="6"/>
      <c r="G720" s="2" t="s">
        <v>10</v>
      </c>
      <c r="H720" s="17">
        <v>7.08</v>
      </c>
      <c r="I720" s="6"/>
      <c r="J720" s="2" t="s">
        <v>10</v>
      </c>
      <c r="K720" s="17">
        <v>3.92</v>
      </c>
      <c r="L720" s="6"/>
      <c r="M720" s="2" t="s">
        <v>10</v>
      </c>
      <c r="N720" s="17">
        <v>0.88</v>
      </c>
      <c r="O720" s="6"/>
      <c r="P720" s="2" t="s">
        <v>10</v>
      </c>
      <c r="Q720" s="17">
        <v>6.18</v>
      </c>
      <c r="R720" s="6"/>
    </row>
    <row r="721" hidden="1" outlineLevel="1">
      <c r="A721" s="2" t="s">
        <v>11</v>
      </c>
      <c r="B721" s="17">
        <v>4.27</v>
      </c>
      <c r="C721" s="6"/>
      <c r="D721" s="2" t="s">
        <v>11</v>
      </c>
      <c r="E721" s="17">
        <v>3.67</v>
      </c>
      <c r="F721" s="6"/>
      <c r="G721" s="2" t="s">
        <v>11</v>
      </c>
      <c r="H721" s="17">
        <v>1.27</v>
      </c>
      <c r="I721" s="6"/>
      <c r="J721" s="2" t="s">
        <v>11</v>
      </c>
      <c r="K721" s="17">
        <v>1.68</v>
      </c>
      <c r="L721" s="6"/>
      <c r="M721" s="2" t="s">
        <v>11</v>
      </c>
      <c r="N721" s="17">
        <v>1.2</v>
      </c>
      <c r="O721" s="6"/>
      <c r="P721" s="2" t="s">
        <v>11</v>
      </c>
      <c r="Q721" s="17">
        <v>0.52</v>
      </c>
      <c r="R721" s="6"/>
    </row>
    <row r="722" hidden="1" outlineLevel="1">
      <c r="A722" s="2" t="s">
        <v>12</v>
      </c>
      <c r="B722" s="17">
        <v>3.62</v>
      </c>
      <c r="C722" s="6"/>
      <c r="D722" s="2" t="s">
        <v>12</v>
      </c>
      <c r="E722" s="17">
        <v>9.4</v>
      </c>
      <c r="F722" s="6"/>
      <c r="G722" s="2" t="s">
        <v>12</v>
      </c>
      <c r="H722" s="17">
        <v>1.38</v>
      </c>
      <c r="I722" s="6"/>
      <c r="J722" s="2" t="s">
        <v>12</v>
      </c>
      <c r="K722" s="17">
        <v>3.47</v>
      </c>
      <c r="L722" s="6"/>
      <c r="M722" s="2" t="s">
        <v>12</v>
      </c>
      <c r="N722" s="17">
        <v>3.65</v>
      </c>
      <c r="O722" s="6"/>
      <c r="P722" s="2" t="s">
        <v>12</v>
      </c>
      <c r="Q722" s="17">
        <v>2.1</v>
      </c>
      <c r="R722" s="6"/>
    </row>
    <row r="723" hidden="1" outlineLevel="1">
      <c r="A723" s="2" t="s">
        <v>13</v>
      </c>
      <c r="B723" s="17">
        <v>6.33</v>
      </c>
      <c r="C723" s="6"/>
      <c r="D723" s="2" t="s">
        <v>13</v>
      </c>
      <c r="E723" s="17">
        <v>4.75</v>
      </c>
      <c r="F723" s="6"/>
      <c r="G723" s="2" t="s">
        <v>13</v>
      </c>
      <c r="H723" s="17">
        <v>7.08</v>
      </c>
      <c r="I723" s="6"/>
      <c r="J723" s="2" t="s">
        <v>13</v>
      </c>
      <c r="K723" s="17">
        <v>3.92</v>
      </c>
      <c r="L723" s="6"/>
      <c r="M723" s="2" t="s">
        <v>13</v>
      </c>
      <c r="N723" s="17">
        <v>0.88</v>
      </c>
      <c r="O723" s="6"/>
      <c r="P723" s="2" t="s">
        <v>13</v>
      </c>
      <c r="Q723" s="17">
        <v>6.18</v>
      </c>
      <c r="R723" s="6"/>
    </row>
    <row r="724" hidden="1" outlineLevel="1">
      <c r="A724" s="2" t="s">
        <v>14</v>
      </c>
      <c r="B724" s="17">
        <v>5.77</v>
      </c>
      <c r="C724" s="6"/>
      <c r="D724" s="2" t="s">
        <v>14</v>
      </c>
      <c r="E724" s="17">
        <v>5.12</v>
      </c>
      <c r="F724" s="6"/>
      <c r="G724" s="2" t="s">
        <v>14</v>
      </c>
      <c r="H724" s="17">
        <v>8.97</v>
      </c>
      <c r="I724" s="6"/>
      <c r="J724" s="2" t="s">
        <v>14</v>
      </c>
      <c r="K724" s="17">
        <v>3.33</v>
      </c>
      <c r="L724" s="6"/>
      <c r="M724" s="2" t="s">
        <v>14</v>
      </c>
      <c r="N724" s="17">
        <v>7.35</v>
      </c>
      <c r="O724" s="6"/>
      <c r="P724" s="2" t="s">
        <v>14</v>
      </c>
      <c r="Q724" s="17">
        <v>4.6</v>
      </c>
      <c r="R724" s="6"/>
    </row>
    <row r="725" hidden="1" outlineLevel="1">
      <c r="A725" s="2" t="s">
        <v>15</v>
      </c>
      <c r="B725" s="17">
        <v>7.2</v>
      </c>
      <c r="C725" s="6"/>
      <c r="D725" s="2" t="s">
        <v>15</v>
      </c>
      <c r="E725" s="17">
        <v>2.23</v>
      </c>
      <c r="F725" s="6"/>
      <c r="G725" s="2" t="s">
        <v>15</v>
      </c>
      <c r="H725" s="17">
        <v>4.27</v>
      </c>
      <c r="I725" s="6"/>
      <c r="J725" s="2" t="s">
        <v>15</v>
      </c>
      <c r="K725" s="17">
        <v>2.05</v>
      </c>
      <c r="L725" s="6"/>
      <c r="M725" s="2" t="s">
        <v>15</v>
      </c>
      <c r="N725" s="17">
        <v>6.25</v>
      </c>
      <c r="O725" s="6"/>
      <c r="P725" s="2" t="s">
        <v>15</v>
      </c>
      <c r="Q725" s="17">
        <v>1.75</v>
      </c>
      <c r="R725" s="6"/>
    </row>
    <row r="726" hidden="1" outlineLevel="1">
      <c r="A726" s="2" t="s">
        <v>16</v>
      </c>
      <c r="B726" s="17">
        <v>7.17</v>
      </c>
      <c r="C726" s="6"/>
      <c r="D726" s="2" t="s">
        <v>16</v>
      </c>
      <c r="E726" s="17">
        <v>6.37</v>
      </c>
      <c r="F726" s="6"/>
      <c r="G726" s="2" t="s">
        <v>16</v>
      </c>
      <c r="H726" s="17">
        <v>14.9</v>
      </c>
      <c r="I726" s="6"/>
      <c r="J726" s="2" t="s">
        <v>16</v>
      </c>
      <c r="K726" s="17">
        <v>0.52</v>
      </c>
      <c r="L726" s="6"/>
      <c r="M726" s="2" t="s">
        <v>16</v>
      </c>
      <c r="N726" s="17">
        <v>6.13</v>
      </c>
      <c r="O726" s="6"/>
      <c r="P726" s="2" t="s">
        <v>16</v>
      </c>
      <c r="Q726" s="17">
        <v>11.27</v>
      </c>
      <c r="R726" s="6"/>
    </row>
    <row r="727" hidden="1" outlineLevel="1">
      <c r="A727" s="2" t="s">
        <v>17</v>
      </c>
      <c r="B727" s="17">
        <v>6.27</v>
      </c>
      <c r="C727" s="20">
        <f>(SUM(B719:B727)/9)/100</f>
        <v>0.06921111111</v>
      </c>
      <c r="D727" s="2" t="s">
        <v>17</v>
      </c>
      <c r="E727" s="17">
        <v>2.57</v>
      </c>
      <c r="F727" s="20">
        <f>(SUM(E719:E727)/9)/100</f>
        <v>0.04965555556</v>
      </c>
      <c r="G727" s="2" t="s">
        <v>17</v>
      </c>
      <c r="H727" s="17">
        <v>4.4</v>
      </c>
      <c r="I727" s="20">
        <f>(SUM(H719:H727)/9)/100</f>
        <v>0.05833333333</v>
      </c>
      <c r="J727" s="2" t="s">
        <v>17</v>
      </c>
      <c r="K727" s="17">
        <v>1.52</v>
      </c>
      <c r="L727" s="20">
        <f>(SUM(K719:K727)/9)/100</f>
        <v>0.02958888889</v>
      </c>
      <c r="M727" s="2" t="s">
        <v>17</v>
      </c>
      <c r="N727" s="17">
        <v>1.47</v>
      </c>
      <c r="O727" s="20">
        <f>(SUM(N719:N727)/9)/100</f>
        <v>0.04065555556</v>
      </c>
      <c r="P727" s="2" t="s">
        <v>17</v>
      </c>
      <c r="Q727" s="17">
        <v>12.17</v>
      </c>
      <c r="R727" s="20">
        <f>(SUM(Q719:Q727)/9)/100</f>
        <v>0.05665555556</v>
      </c>
    </row>
    <row r="728" hidden="1" outlineLevel="1">
      <c r="A728" s="3" t="s">
        <v>18</v>
      </c>
      <c r="B728" s="17">
        <v>15.33</v>
      </c>
      <c r="C728" s="6"/>
      <c r="D728" s="3" t="s">
        <v>18</v>
      </c>
      <c r="E728" s="17">
        <v>5.83</v>
      </c>
      <c r="F728" s="6"/>
      <c r="G728" s="3" t="s">
        <v>18</v>
      </c>
      <c r="H728" s="17">
        <v>3.15</v>
      </c>
      <c r="I728" s="6"/>
      <c r="J728" s="3" t="s">
        <v>18</v>
      </c>
      <c r="K728" s="17">
        <v>6.22</v>
      </c>
      <c r="L728" s="6"/>
      <c r="M728" s="3" t="s">
        <v>18</v>
      </c>
      <c r="N728" s="17">
        <v>8.78</v>
      </c>
      <c r="O728" s="6"/>
      <c r="P728" s="3" t="s">
        <v>18</v>
      </c>
      <c r="Q728" s="17">
        <v>6.22</v>
      </c>
      <c r="R728" s="6"/>
    </row>
    <row r="729" hidden="1" outlineLevel="1">
      <c r="A729" s="3" t="s">
        <v>19</v>
      </c>
      <c r="B729" s="17">
        <v>5.42</v>
      </c>
      <c r="C729" s="6"/>
      <c r="D729" s="3" t="s">
        <v>19</v>
      </c>
      <c r="E729" s="17">
        <v>6.82</v>
      </c>
      <c r="F729" s="6"/>
      <c r="G729" s="3" t="s">
        <v>19</v>
      </c>
      <c r="H729" s="17">
        <v>7.45</v>
      </c>
      <c r="I729" s="6"/>
      <c r="J729" s="3" t="s">
        <v>19</v>
      </c>
      <c r="K729" s="17">
        <v>3.32</v>
      </c>
      <c r="L729" s="6"/>
      <c r="M729" s="3" t="s">
        <v>19</v>
      </c>
      <c r="N729" s="17">
        <v>0.83</v>
      </c>
      <c r="O729" s="6"/>
      <c r="P729" s="3" t="s">
        <v>19</v>
      </c>
      <c r="Q729" s="17">
        <v>5.63</v>
      </c>
      <c r="R729" s="6"/>
    </row>
    <row r="730" hidden="1" outlineLevel="1">
      <c r="A730" s="3" t="s">
        <v>20</v>
      </c>
      <c r="B730" s="17">
        <v>6.33</v>
      </c>
      <c r="C730" s="6"/>
      <c r="D730" s="3" t="s">
        <v>20</v>
      </c>
      <c r="E730" s="17">
        <v>4.75</v>
      </c>
      <c r="F730" s="6"/>
      <c r="G730" s="3" t="s">
        <v>20</v>
      </c>
      <c r="H730" s="17">
        <v>7.08</v>
      </c>
      <c r="I730" s="6"/>
      <c r="J730" s="3" t="s">
        <v>20</v>
      </c>
      <c r="K730" s="17">
        <v>3.92</v>
      </c>
      <c r="L730" s="6"/>
      <c r="M730" s="3" t="s">
        <v>20</v>
      </c>
      <c r="N730" s="17">
        <v>0.88</v>
      </c>
      <c r="O730" s="6"/>
      <c r="P730" s="3" t="s">
        <v>20</v>
      </c>
      <c r="Q730" s="17">
        <v>6.18</v>
      </c>
      <c r="R730" s="6"/>
    </row>
    <row r="731" hidden="1" outlineLevel="1">
      <c r="A731" s="66">
        <v>44066.0</v>
      </c>
      <c r="B731" s="17">
        <v>6.33</v>
      </c>
      <c r="C731" s="20">
        <f>(SUM(B728:B731)/4)/100</f>
        <v>0.083525</v>
      </c>
      <c r="D731" s="66">
        <v>44066.0</v>
      </c>
      <c r="E731" s="17">
        <v>4.75</v>
      </c>
      <c r="F731" s="20">
        <f>(SUM(E728:E731)/4)/100</f>
        <v>0.055375</v>
      </c>
      <c r="G731" s="66">
        <v>44066.0</v>
      </c>
      <c r="H731" s="17">
        <v>7.08</v>
      </c>
      <c r="I731" s="20">
        <f>(SUM(H728:H731)/4)/100</f>
        <v>0.0619</v>
      </c>
      <c r="J731" s="66">
        <v>44066.0</v>
      </c>
      <c r="K731" s="17">
        <v>3.92</v>
      </c>
      <c r="L731" s="20">
        <f>(SUM(K728:K731)/4)/100</f>
        <v>0.04345</v>
      </c>
      <c r="M731" s="66">
        <v>44066.0</v>
      </c>
      <c r="N731" s="17">
        <v>0.88</v>
      </c>
      <c r="O731" s="20">
        <f>(SUM(N728:N731)/4)/100</f>
        <v>0.028425</v>
      </c>
      <c r="P731" s="66">
        <v>44066.0</v>
      </c>
      <c r="Q731" s="17">
        <v>6.18</v>
      </c>
      <c r="R731" s="20">
        <f>(SUM(Q728:Q731)/4)/100</f>
        <v>0.060525</v>
      </c>
    </row>
    <row r="732" hidden="1" outlineLevel="1">
      <c r="A732" s="4" t="s">
        <v>21</v>
      </c>
      <c r="B732" s="17">
        <v>15.33</v>
      </c>
      <c r="C732" s="6"/>
      <c r="D732" s="4" t="s">
        <v>21</v>
      </c>
      <c r="E732" s="17">
        <v>5.83</v>
      </c>
      <c r="F732" s="6"/>
      <c r="G732" s="4" t="s">
        <v>21</v>
      </c>
      <c r="H732" s="17">
        <v>3.15</v>
      </c>
      <c r="I732" s="6"/>
      <c r="J732" s="4" t="s">
        <v>21</v>
      </c>
      <c r="K732" s="17">
        <v>6.22</v>
      </c>
      <c r="L732" s="6"/>
      <c r="M732" s="4" t="s">
        <v>21</v>
      </c>
      <c r="N732" s="17">
        <v>8.78</v>
      </c>
      <c r="O732" s="6"/>
      <c r="P732" s="4" t="s">
        <v>21</v>
      </c>
      <c r="Q732" s="17">
        <v>6.22</v>
      </c>
      <c r="R732" s="6"/>
    </row>
    <row r="733" hidden="1" outlineLevel="1">
      <c r="A733" s="4" t="s">
        <v>22</v>
      </c>
      <c r="B733" s="17">
        <v>5.42</v>
      </c>
      <c r="C733" s="6"/>
      <c r="D733" s="4" t="s">
        <v>22</v>
      </c>
      <c r="E733" s="17">
        <v>6.82</v>
      </c>
      <c r="F733" s="6"/>
      <c r="G733" s="4" t="s">
        <v>22</v>
      </c>
      <c r="H733" s="17">
        <v>7.45</v>
      </c>
      <c r="I733" s="6"/>
      <c r="J733" s="4" t="s">
        <v>22</v>
      </c>
      <c r="K733" s="17">
        <v>3.32</v>
      </c>
      <c r="L733" s="6"/>
      <c r="M733" s="4" t="s">
        <v>22</v>
      </c>
      <c r="N733" s="17">
        <v>0.83</v>
      </c>
      <c r="O733" s="6"/>
      <c r="P733" s="4" t="s">
        <v>22</v>
      </c>
      <c r="Q733" s="17">
        <v>5.63</v>
      </c>
      <c r="R733" s="6"/>
    </row>
    <row r="734" hidden="1" outlineLevel="1">
      <c r="A734" s="4" t="s">
        <v>23</v>
      </c>
      <c r="B734" s="17">
        <v>7.9</v>
      </c>
      <c r="C734" s="20">
        <f>(SUM(B732:B734)/3)/100</f>
        <v>0.0955</v>
      </c>
      <c r="D734" s="4" t="s">
        <v>23</v>
      </c>
      <c r="E734" s="17">
        <v>6.75</v>
      </c>
      <c r="F734" s="20">
        <f>(SUM(E732:E734)/3)/100</f>
        <v>0.06466666667</v>
      </c>
      <c r="G734" s="4" t="s">
        <v>23</v>
      </c>
      <c r="H734" s="17">
        <v>1.95</v>
      </c>
      <c r="I734" s="20">
        <f>(SUM(H732:H734)/3)/100</f>
        <v>0.04183333333</v>
      </c>
      <c r="J734" s="4" t="s">
        <v>23</v>
      </c>
      <c r="K734" s="17">
        <v>2.23</v>
      </c>
      <c r="L734" s="20">
        <f>(SUM(K732:K734)/3)/100</f>
        <v>0.03923333333</v>
      </c>
      <c r="M734" s="4" t="s">
        <v>23</v>
      </c>
      <c r="N734" s="17">
        <v>1.57</v>
      </c>
      <c r="O734" s="20">
        <f>(SUM(N732:N734)/3)/100</f>
        <v>0.03726666667</v>
      </c>
      <c r="P734" s="4" t="s">
        <v>23</v>
      </c>
      <c r="Q734" s="17">
        <v>3.02</v>
      </c>
      <c r="R734" s="20">
        <f>(SUM(Q732:Q734)/3)/100</f>
        <v>0.04956666667</v>
      </c>
    </row>
    <row r="735" hidden="1" outlineLevel="1">
      <c r="A735" s="5" t="s">
        <v>24</v>
      </c>
      <c r="B735" s="17">
        <v>18.27</v>
      </c>
      <c r="C735" s="6"/>
      <c r="D735" s="5" t="s">
        <v>24</v>
      </c>
      <c r="E735" s="17">
        <v>4.75</v>
      </c>
      <c r="F735" s="6"/>
      <c r="G735" s="5" t="s">
        <v>24</v>
      </c>
      <c r="H735" s="17">
        <v>8.67</v>
      </c>
      <c r="I735" s="6"/>
      <c r="J735" s="5" t="s">
        <v>24</v>
      </c>
      <c r="K735" s="17">
        <v>5.2</v>
      </c>
      <c r="L735" s="6"/>
      <c r="M735" s="5" t="s">
        <v>24</v>
      </c>
      <c r="N735" s="17">
        <v>8.85</v>
      </c>
      <c r="O735" s="6"/>
      <c r="P735" s="5" t="s">
        <v>24</v>
      </c>
      <c r="Q735" s="17">
        <v>9.1</v>
      </c>
      <c r="R735" s="6"/>
    </row>
    <row r="736" hidden="1" outlineLevel="1">
      <c r="A736" s="5" t="s">
        <v>25</v>
      </c>
      <c r="B736" s="17">
        <v>6.33</v>
      </c>
      <c r="C736" s="20">
        <f>(SUM(B735:B736)/2)/100</f>
        <v>0.123</v>
      </c>
      <c r="D736" s="5" t="s">
        <v>25</v>
      </c>
      <c r="E736" s="17">
        <v>4.75</v>
      </c>
      <c r="F736" s="20">
        <f>(SUM(E735:E736)/2)/100</f>
        <v>0.0475</v>
      </c>
      <c r="G736" s="5" t="s">
        <v>25</v>
      </c>
      <c r="H736" s="17">
        <v>7.08</v>
      </c>
      <c r="I736" s="20">
        <f>(SUM(H735:H736)/2)/100</f>
        <v>0.07875</v>
      </c>
      <c r="J736" s="5" t="s">
        <v>25</v>
      </c>
      <c r="K736" s="17">
        <v>3.92</v>
      </c>
      <c r="L736" s="20">
        <f>(SUM(K735:K736)/2)/100</f>
        <v>0.0456</v>
      </c>
      <c r="M736" s="5" t="s">
        <v>25</v>
      </c>
      <c r="N736" s="17">
        <v>0.88</v>
      </c>
      <c r="O736" s="20">
        <f>(SUM(N735:N736)/2)/100</f>
        <v>0.04865</v>
      </c>
      <c r="P736" s="5" t="s">
        <v>25</v>
      </c>
      <c r="Q736" s="17">
        <v>6.18</v>
      </c>
      <c r="R736" s="20">
        <f>(SUM(Q735:Q736)/2)/100</f>
        <v>0.0764</v>
      </c>
    </row>
    <row r="737">
      <c r="A737" s="26"/>
      <c r="B737" s="26"/>
      <c r="C737" s="26"/>
      <c r="D737" s="26"/>
      <c r="E737" s="26"/>
      <c r="F737" s="26"/>
    </row>
    <row r="738">
      <c r="A738" s="26"/>
      <c r="B738" s="26"/>
      <c r="C738" s="61"/>
      <c r="D738" s="71"/>
      <c r="E738" s="71"/>
      <c r="F738" s="71"/>
    </row>
    <row r="739" collapsed="1">
      <c r="A739" s="1" t="s">
        <v>56</v>
      </c>
      <c r="C739" s="2" t="str">
        <f t="array" ref="C739">INDEX(A740:P740, 1, MATCH(MIN(C750,F750,I750,L750,O750,R750), C750:R750, 0))</f>
        <v>GFS</v>
      </c>
      <c r="D739" s="3" t="str">
        <f t="array" ref="D739">INDEX(A740:P740, 1, (MATCH(MIN(C754,F754,I754,L754,O754,R754), C754:R754, 0)))</f>
        <v>ECMWF</v>
      </c>
      <c r="E739" s="4" t="str">
        <f t="array" ref="E739">INDEX(A740:P740, 1, MATCH(MIN(F757,I757,L757,O757,R757,C757),C757:R757,0))</f>
        <v>ECMWF</v>
      </c>
      <c r="F739" s="5" t="str">
        <f t="array" ref="F739">INDEX(A740:P740, 1, MATCH(MIN(F759,I759,L759,O759,R759,C759),C759:R759,0))</f>
        <v>ECMWF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idden="1" outlineLevel="1">
      <c r="A740" s="7" t="s">
        <v>1</v>
      </c>
      <c r="B740" s="16" t="s">
        <v>2</v>
      </c>
      <c r="C740" s="6"/>
      <c r="D740" s="63" t="s">
        <v>3</v>
      </c>
      <c r="E740" s="18" t="s">
        <v>2</v>
      </c>
      <c r="F740" s="6"/>
      <c r="G740" s="7" t="s">
        <v>4</v>
      </c>
      <c r="H740" s="16" t="s">
        <v>2</v>
      </c>
      <c r="I740" s="6"/>
      <c r="J740" s="7" t="s">
        <v>5</v>
      </c>
      <c r="K740" s="16" t="s">
        <v>2</v>
      </c>
      <c r="L740" s="6"/>
      <c r="M740" s="7" t="s">
        <v>6</v>
      </c>
      <c r="N740" s="16" t="s">
        <v>2</v>
      </c>
      <c r="O740" s="6"/>
      <c r="P740" s="7" t="s">
        <v>7</v>
      </c>
      <c r="Q740" s="16" t="s">
        <v>2</v>
      </c>
      <c r="R740" s="6"/>
    </row>
    <row r="741" hidden="1" outlineLevel="1">
      <c r="A741" s="13" t="s">
        <v>8</v>
      </c>
      <c r="C741" s="64"/>
      <c r="D741" s="6" t="s">
        <v>8</v>
      </c>
      <c r="F741" s="64"/>
      <c r="G741" s="13" t="s">
        <v>8</v>
      </c>
      <c r="I741" s="64"/>
      <c r="J741" s="13" t="s">
        <v>8</v>
      </c>
      <c r="L741" s="64"/>
      <c r="M741" s="13" t="s">
        <v>8</v>
      </c>
      <c r="O741" s="64"/>
      <c r="P741" s="13" t="s">
        <v>8</v>
      </c>
      <c r="R741" s="64"/>
    </row>
    <row r="742" hidden="1" outlineLevel="1">
      <c r="A742" s="2" t="s">
        <v>9</v>
      </c>
      <c r="B742" s="17">
        <v>4.38</v>
      </c>
      <c r="C742" s="6"/>
      <c r="D742" s="2" t="s">
        <v>9</v>
      </c>
      <c r="E742" s="17">
        <v>100.0</v>
      </c>
      <c r="F742" s="6"/>
      <c r="G742" s="2" t="s">
        <v>9</v>
      </c>
      <c r="H742" s="17">
        <v>2.53</v>
      </c>
      <c r="I742" s="6"/>
      <c r="J742" s="2" t="s">
        <v>9</v>
      </c>
      <c r="K742" s="17">
        <v>4.52</v>
      </c>
      <c r="L742" s="6"/>
      <c r="M742" s="2" t="s">
        <v>9</v>
      </c>
      <c r="N742" s="17">
        <v>8.18</v>
      </c>
      <c r="O742" s="6"/>
      <c r="P742" s="2" t="s">
        <v>9</v>
      </c>
      <c r="Q742" s="17">
        <v>5.82</v>
      </c>
      <c r="R742" s="6"/>
    </row>
    <row r="743" hidden="1" outlineLevel="1">
      <c r="A743" s="2" t="s">
        <v>10</v>
      </c>
      <c r="B743" s="17">
        <v>4.08</v>
      </c>
      <c r="C743" s="6"/>
      <c r="D743" s="2" t="s">
        <v>10</v>
      </c>
      <c r="E743" s="17">
        <v>100.0</v>
      </c>
      <c r="F743" s="6"/>
      <c r="G743" s="2" t="s">
        <v>10</v>
      </c>
      <c r="H743" s="17">
        <v>6.22</v>
      </c>
      <c r="I743" s="6"/>
      <c r="J743" s="2" t="s">
        <v>10</v>
      </c>
      <c r="K743" s="17">
        <v>7.8</v>
      </c>
      <c r="L743" s="6"/>
      <c r="M743" s="2" t="s">
        <v>10</v>
      </c>
      <c r="N743" s="17">
        <v>6.75</v>
      </c>
      <c r="O743" s="6"/>
      <c r="P743" s="2" t="s">
        <v>10</v>
      </c>
      <c r="Q743" s="17">
        <v>3.28</v>
      </c>
      <c r="R743" s="6"/>
    </row>
    <row r="744" hidden="1" outlineLevel="1">
      <c r="A744" s="2" t="s">
        <v>11</v>
      </c>
      <c r="B744" s="17">
        <v>2.75</v>
      </c>
      <c r="C744" s="6"/>
      <c r="D744" s="2" t="s">
        <v>11</v>
      </c>
      <c r="E744" s="17">
        <v>100.0</v>
      </c>
      <c r="F744" s="6"/>
      <c r="G744" s="2" t="s">
        <v>11</v>
      </c>
      <c r="H744" s="17">
        <v>0.45</v>
      </c>
      <c r="I744" s="6"/>
      <c r="J744" s="2" t="s">
        <v>11</v>
      </c>
      <c r="K744" s="17">
        <v>0.72</v>
      </c>
      <c r="L744" s="6"/>
      <c r="M744" s="2" t="s">
        <v>11</v>
      </c>
      <c r="N744" s="17">
        <v>1.5</v>
      </c>
      <c r="O744" s="6"/>
      <c r="P744" s="2" t="s">
        <v>11</v>
      </c>
      <c r="Q744" s="17">
        <v>1.4</v>
      </c>
      <c r="R744" s="6"/>
    </row>
    <row r="745" hidden="1" outlineLevel="1">
      <c r="A745" s="2" t="s">
        <v>12</v>
      </c>
      <c r="B745" s="17">
        <v>1.45</v>
      </c>
      <c r="C745" s="6"/>
      <c r="D745" s="2" t="s">
        <v>12</v>
      </c>
      <c r="E745" s="17">
        <v>100.0</v>
      </c>
      <c r="F745" s="6"/>
      <c r="G745" s="2" t="s">
        <v>12</v>
      </c>
      <c r="H745" s="17">
        <v>0.7</v>
      </c>
      <c r="I745" s="6"/>
      <c r="J745" s="2" t="s">
        <v>12</v>
      </c>
      <c r="K745" s="17">
        <v>0.5</v>
      </c>
      <c r="L745" s="6"/>
      <c r="M745" s="2" t="s">
        <v>12</v>
      </c>
      <c r="N745" s="17">
        <v>0.97</v>
      </c>
      <c r="O745" s="6"/>
      <c r="P745" s="2" t="s">
        <v>12</v>
      </c>
      <c r="Q745" s="17">
        <v>4.13</v>
      </c>
      <c r="R745" s="6"/>
    </row>
    <row r="746" hidden="1" outlineLevel="1">
      <c r="A746" s="2" t="s">
        <v>13</v>
      </c>
      <c r="B746" s="17">
        <v>4.08</v>
      </c>
      <c r="C746" s="6"/>
      <c r="D746" s="2" t="s">
        <v>13</v>
      </c>
      <c r="E746" s="17">
        <v>100.0</v>
      </c>
      <c r="F746" s="6"/>
      <c r="G746" s="2" t="s">
        <v>13</v>
      </c>
      <c r="H746" s="17">
        <v>6.22</v>
      </c>
      <c r="I746" s="6"/>
      <c r="J746" s="2" t="s">
        <v>13</v>
      </c>
      <c r="K746" s="17">
        <v>7.8</v>
      </c>
      <c r="L746" s="6"/>
      <c r="M746" s="2" t="s">
        <v>13</v>
      </c>
      <c r="N746" s="17">
        <v>6.75</v>
      </c>
      <c r="O746" s="6"/>
      <c r="P746" s="2" t="s">
        <v>13</v>
      </c>
      <c r="Q746" s="17">
        <v>3.28</v>
      </c>
      <c r="R746" s="6"/>
    </row>
    <row r="747" hidden="1" outlineLevel="1">
      <c r="A747" s="2" t="s">
        <v>14</v>
      </c>
      <c r="B747" s="17">
        <v>6.82</v>
      </c>
      <c r="C747" s="6"/>
      <c r="D747" s="2" t="s">
        <v>14</v>
      </c>
      <c r="E747" s="17">
        <v>100.0</v>
      </c>
      <c r="F747" s="6"/>
      <c r="G747" s="2" t="s">
        <v>14</v>
      </c>
      <c r="H747" s="17">
        <v>6.9</v>
      </c>
      <c r="I747" s="6"/>
      <c r="J747" s="2" t="s">
        <v>14</v>
      </c>
      <c r="K747" s="17">
        <v>3.55</v>
      </c>
      <c r="L747" s="6"/>
      <c r="M747" s="2" t="s">
        <v>14</v>
      </c>
      <c r="N747" s="17">
        <v>9.35</v>
      </c>
      <c r="O747" s="6"/>
      <c r="P747" s="2" t="s">
        <v>14</v>
      </c>
      <c r="Q747" s="17">
        <v>2.42</v>
      </c>
      <c r="R747" s="6"/>
    </row>
    <row r="748" hidden="1" outlineLevel="1">
      <c r="A748" s="2" t="s">
        <v>15</v>
      </c>
      <c r="B748" s="17">
        <v>5.6</v>
      </c>
      <c r="C748" s="6"/>
      <c r="D748" s="2" t="s">
        <v>15</v>
      </c>
      <c r="E748" s="17">
        <v>100.0</v>
      </c>
      <c r="F748" s="6"/>
      <c r="G748" s="2" t="s">
        <v>15</v>
      </c>
      <c r="H748" s="17">
        <v>4.77</v>
      </c>
      <c r="I748" s="6"/>
      <c r="J748" s="2" t="s">
        <v>15</v>
      </c>
      <c r="K748" s="17">
        <v>1.4</v>
      </c>
      <c r="L748" s="6"/>
      <c r="M748" s="2" t="s">
        <v>15</v>
      </c>
      <c r="N748" s="17">
        <v>5.48</v>
      </c>
      <c r="O748" s="6"/>
      <c r="P748" s="2" t="s">
        <v>15</v>
      </c>
      <c r="Q748" s="17">
        <v>2.22</v>
      </c>
      <c r="R748" s="6"/>
    </row>
    <row r="749" hidden="1" outlineLevel="1">
      <c r="A749" s="2" t="s">
        <v>16</v>
      </c>
      <c r="B749" s="17">
        <v>9.02</v>
      </c>
      <c r="C749" s="6"/>
      <c r="D749" s="2" t="s">
        <v>16</v>
      </c>
      <c r="E749" s="17">
        <v>100.0</v>
      </c>
      <c r="F749" s="6"/>
      <c r="G749" s="2" t="s">
        <v>16</v>
      </c>
      <c r="H749" s="17">
        <v>5.37</v>
      </c>
      <c r="I749" s="6"/>
      <c r="J749" s="2" t="s">
        <v>16</v>
      </c>
      <c r="K749" s="17">
        <v>2.37</v>
      </c>
      <c r="L749" s="6"/>
      <c r="M749" s="2" t="s">
        <v>16</v>
      </c>
      <c r="N749" s="17">
        <v>2.9</v>
      </c>
      <c r="O749" s="6"/>
      <c r="P749" s="2" t="s">
        <v>16</v>
      </c>
      <c r="Q749" s="17">
        <v>5.03</v>
      </c>
      <c r="R749" s="6"/>
    </row>
    <row r="750" hidden="1" outlineLevel="1">
      <c r="A750" s="2" t="s">
        <v>17</v>
      </c>
      <c r="B750" s="17">
        <v>1.12</v>
      </c>
      <c r="C750" s="20">
        <f>(SUM(B742:B750)/9)/100</f>
        <v>0.04366666667</v>
      </c>
      <c r="D750" s="2" t="s">
        <v>17</v>
      </c>
      <c r="E750" s="17">
        <v>100.0</v>
      </c>
      <c r="F750" s="20">
        <f>(SUM(E742:E750)/9)/100</f>
        <v>1</v>
      </c>
      <c r="G750" s="2" t="s">
        <v>17</v>
      </c>
      <c r="H750" s="17">
        <v>2.55</v>
      </c>
      <c r="I750" s="20">
        <f>(SUM(H742:H750)/9)/100</f>
        <v>0.03967777778</v>
      </c>
      <c r="J750" s="2" t="s">
        <v>17</v>
      </c>
      <c r="K750" s="17">
        <v>0.68</v>
      </c>
      <c r="L750" s="20">
        <f>(SUM(K742:K750)/9)/100</f>
        <v>0.0326</v>
      </c>
      <c r="M750" s="2" t="s">
        <v>17</v>
      </c>
      <c r="N750" s="17">
        <v>1.58</v>
      </c>
      <c r="O750" s="20">
        <f>(SUM(N742:N750)/9)/100</f>
        <v>0.04828888889</v>
      </c>
      <c r="P750" s="2" t="s">
        <v>17</v>
      </c>
      <c r="Q750" s="17">
        <v>2.77</v>
      </c>
      <c r="R750" s="20">
        <f>(SUM(Q742:Q750)/9)/100</f>
        <v>0.03372222222</v>
      </c>
    </row>
    <row r="751" hidden="1" outlineLevel="1">
      <c r="A751" s="3" t="s">
        <v>18</v>
      </c>
      <c r="B751" s="17">
        <v>4.38</v>
      </c>
      <c r="C751" s="6"/>
      <c r="D751" s="3" t="s">
        <v>18</v>
      </c>
      <c r="E751" s="17">
        <v>100.0</v>
      </c>
      <c r="F751" s="6"/>
      <c r="G751" s="3" t="s">
        <v>18</v>
      </c>
      <c r="H751" s="17">
        <v>2.53</v>
      </c>
      <c r="I751" s="6"/>
      <c r="J751" s="3" t="s">
        <v>18</v>
      </c>
      <c r="K751" s="17">
        <v>4.52</v>
      </c>
      <c r="L751" s="6"/>
      <c r="M751" s="3" t="s">
        <v>18</v>
      </c>
      <c r="N751" s="17">
        <v>8.18</v>
      </c>
      <c r="O751" s="6"/>
      <c r="P751" s="3" t="s">
        <v>18</v>
      </c>
      <c r="Q751" s="17">
        <v>5.82</v>
      </c>
      <c r="R751" s="6"/>
    </row>
    <row r="752" hidden="1" outlineLevel="1">
      <c r="A752" s="3" t="s">
        <v>19</v>
      </c>
      <c r="B752" s="17">
        <v>4.08</v>
      </c>
      <c r="C752" s="6"/>
      <c r="D752" s="3" t="s">
        <v>19</v>
      </c>
      <c r="E752" s="17">
        <v>100.0</v>
      </c>
      <c r="F752" s="6"/>
      <c r="G752" s="3" t="s">
        <v>19</v>
      </c>
      <c r="H752" s="17">
        <v>1.87</v>
      </c>
      <c r="I752" s="6"/>
      <c r="J752" s="3" t="s">
        <v>19</v>
      </c>
      <c r="K752" s="17">
        <v>8.1</v>
      </c>
      <c r="L752" s="6"/>
      <c r="M752" s="3" t="s">
        <v>19</v>
      </c>
      <c r="N752" s="17">
        <v>2.92</v>
      </c>
      <c r="O752" s="6"/>
      <c r="P752" s="3" t="s">
        <v>19</v>
      </c>
      <c r="Q752" s="17">
        <v>2.93</v>
      </c>
      <c r="R752" s="6"/>
    </row>
    <row r="753" hidden="1" outlineLevel="1">
      <c r="A753" s="3" t="s">
        <v>20</v>
      </c>
      <c r="B753" s="17">
        <v>6.08</v>
      </c>
      <c r="C753" s="6"/>
      <c r="D753" s="3" t="s">
        <v>20</v>
      </c>
      <c r="E753" s="17">
        <v>100.0</v>
      </c>
      <c r="F753" s="6"/>
      <c r="G753" s="3" t="s">
        <v>20</v>
      </c>
      <c r="H753" s="17">
        <v>6.22</v>
      </c>
      <c r="I753" s="6"/>
      <c r="J753" s="3" t="s">
        <v>20</v>
      </c>
      <c r="K753" s="17">
        <v>7.8</v>
      </c>
      <c r="L753" s="6"/>
      <c r="M753" s="3" t="s">
        <v>20</v>
      </c>
      <c r="N753" s="17">
        <v>6.75</v>
      </c>
      <c r="O753" s="6"/>
      <c r="P753" s="3" t="s">
        <v>20</v>
      </c>
      <c r="Q753" s="17">
        <v>7.28</v>
      </c>
      <c r="R753" s="6"/>
    </row>
    <row r="754" hidden="1" outlineLevel="1">
      <c r="A754" s="66">
        <v>44066.0</v>
      </c>
      <c r="B754" s="17">
        <v>5.08</v>
      </c>
      <c r="C754" s="20">
        <f>(SUM(B751:B754)/4)/100</f>
        <v>0.04905</v>
      </c>
      <c r="D754" s="66">
        <v>44066.0</v>
      </c>
      <c r="E754" s="17">
        <v>100.0</v>
      </c>
      <c r="F754" s="20">
        <f>(SUM(E751:E754)/4)/100</f>
        <v>1</v>
      </c>
      <c r="G754" s="66">
        <v>44066.0</v>
      </c>
      <c r="H754" s="17">
        <v>6.22</v>
      </c>
      <c r="I754" s="20">
        <f>(SUM(H751:H754)/4)/100</f>
        <v>0.0421</v>
      </c>
      <c r="J754" s="66">
        <v>44066.0</v>
      </c>
      <c r="K754" s="17">
        <v>7.8</v>
      </c>
      <c r="L754" s="20">
        <f>(SUM(K751:K754)/4)/100</f>
        <v>0.07055</v>
      </c>
      <c r="M754" s="66">
        <v>44066.0</v>
      </c>
      <c r="N754" s="17">
        <v>6.75</v>
      </c>
      <c r="O754" s="20">
        <f>(SUM(N751:N754)/4)/100</f>
        <v>0.0615</v>
      </c>
      <c r="P754" s="66">
        <v>44066.0</v>
      </c>
      <c r="Q754" s="17">
        <v>3.28</v>
      </c>
      <c r="R754" s="20">
        <f>(SUM(Q751:Q754)/4)/100</f>
        <v>0.048275</v>
      </c>
    </row>
    <row r="755" hidden="1" outlineLevel="1">
      <c r="A755" s="4" t="s">
        <v>21</v>
      </c>
      <c r="B755" s="17">
        <v>4.38</v>
      </c>
      <c r="C755" s="6"/>
      <c r="D755" s="4" t="s">
        <v>21</v>
      </c>
      <c r="E755" s="17">
        <v>100.0</v>
      </c>
      <c r="F755" s="6"/>
      <c r="G755" s="4" t="s">
        <v>21</v>
      </c>
      <c r="H755" s="17">
        <v>2.53</v>
      </c>
      <c r="I755" s="6"/>
      <c r="J755" s="4" t="s">
        <v>21</v>
      </c>
      <c r="K755" s="17">
        <v>4.52</v>
      </c>
      <c r="L755" s="6"/>
      <c r="M755" s="4" t="s">
        <v>21</v>
      </c>
      <c r="N755" s="17">
        <v>8.18</v>
      </c>
      <c r="O755" s="6"/>
      <c r="P755" s="4" t="s">
        <v>21</v>
      </c>
      <c r="Q755" s="17">
        <v>5.82</v>
      </c>
      <c r="R755" s="6"/>
    </row>
    <row r="756" hidden="1" outlineLevel="1">
      <c r="A756" s="4" t="s">
        <v>22</v>
      </c>
      <c r="B756" s="17">
        <v>4.08</v>
      </c>
      <c r="C756" s="6"/>
      <c r="D756" s="4" t="s">
        <v>22</v>
      </c>
      <c r="E756" s="17">
        <v>100.0</v>
      </c>
      <c r="F756" s="6"/>
      <c r="G756" s="4" t="s">
        <v>22</v>
      </c>
      <c r="H756" s="17">
        <v>1.87</v>
      </c>
      <c r="I756" s="6"/>
      <c r="J756" s="4" t="s">
        <v>22</v>
      </c>
      <c r="K756" s="17">
        <v>8.1</v>
      </c>
      <c r="L756" s="6"/>
      <c r="M756" s="4" t="s">
        <v>22</v>
      </c>
      <c r="N756" s="17">
        <v>2.92</v>
      </c>
      <c r="O756" s="6"/>
      <c r="P756" s="4" t="s">
        <v>22</v>
      </c>
      <c r="Q756" s="17">
        <v>2.93</v>
      </c>
      <c r="R756" s="6"/>
    </row>
    <row r="757" hidden="1" outlineLevel="1">
      <c r="A757" s="4" t="s">
        <v>23</v>
      </c>
      <c r="B757" s="17">
        <v>6.03</v>
      </c>
      <c r="C757" s="20">
        <f>(SUM(B755:B757)/3)/100</f>
        <v>0.0483</v>
      </c>
      <c r="D757" s="4" t="s">
        <v>23</v>
      </c>
      <c r="E757" s="17">
        <v>100.0</v>
      </c>
      <c r="F757" s="20">
        <f>(SUM(E755:E757)/3)/100</f>
        <v>1</v>
      </c>
      <c r="G757" s="4" t="s">
        <v>23</v>
      </c>
      <c r="H757" s="17">
        <v>0.67</v>
      </c>
      <c r="I757" s="20">
        <f>(SUM(H755:H757)/3)/100</f>
        <v>0.0169</v>
      </c>
      <c r="J757" s="4" t="s">
        <v>23</v>
      </c>
      <c r="K757" s="17">
        <v>0.77</v>
      </c>
      <c r="L757" s="20">
        <f>(SUM(K755:K757)/3)/100</f>
        <v>0.04463333333</v>
      </c>
      <c r="M757" s="4" t="s">
        <v>23</v>
      </c>
      <c r="N757" s="17">
        <v>1.25</v>
      </c>
      <c r="O757" s="20">
        <f>(SUM(N755:N757)/3)/100</f>
        <v>0.04116666667</v>
      </c>
      <c r="P757" s="4" t="s">
        <v>23</v>
      </c>
      <c r="Q757" s="17">
        <v>2.5</v>
      </c>
      <c r="R757" s="20">
        <f>(SUM(Q755:Q757)/3)/100</f>
        <v>0.0375</v>
      </c>
    </row>
    <row r="758" hidden="1" outlineLevel="1">
      <c r="A758" s="5" t="s">
        <v>24</v>
      </c>
      <c r="B758" s="17">
        <v>5.9</v>
      </c>
      <c r="C758" s="6"/>
      <c r="D758" s="5" t="s">
        <v>24</v>
      </c>
      <c r="E758" s="17">
        <v>100.0</v>
      </c>
      <c r="F758" s="6"/>
      <c r="G758" s="5" t="s">
        <v>24</v>
      </c>
      <c r="H758" s="17">
        <v>2.85</v>
      </c>
      <c r="I758" s="6"/>
      <c r="J758" s="5" t="s">
        <v>24</v>
      </c>
      <c r="K758" s="17">
        <v>4.3</v>
      </c>
      <c r="L758" s="6"/>
      <c r="M758" s="5" t="s">
        <v>24</v>
      </c>
      <c r="N758" s="17">
        <v>2.9</v>
      </c>
      <c r="O758" s="6"/>
      <c r="P758" s="5" t="s">
        <v>24</v>
      </c>
      <c r="Q758" s="17">
        <v>8.47</v>
      </c>
      <c r="R758" s="6"/>
    </row>
    <row r="759" hidden="1" outlineLevel="1">
      <c r="A759" s="5" t="s">
        <v>25</v>
      </c>
      <c r="B759" s="17">
        <v>4.08</v>
      </c>
      <c r="C759" s="20">
        <f>(SUM(B758:B759)/2)/100</f>
        <v>0.0499</v>
      </c>
      <c r="D759" s="5" t="s">
        <v>25</v>
      </c>
      <c r="E759" s="17">
        <v>100.0</v>
      </c>
      <c r="F759" s="20">
        <f>(SUM(E758:E759)/2)/100</f>
        <v>1</v>
      </c>
      <c r="G759" s="5" t="s">
        <v>25</v>
      </c>
      <c r="H759" s="17">
        <v>6.22</v>
      </c>
      <c r="I759" s="20">
        <f>(SUM(H758:H759)/2)/100</f>
        <v>0.04535</v>
      </c>
      <c r="J759" s="5" t="s">
        <v>25</v>
      </c>
      <c r="K759" s="17">
        <v>7.8</v>
      </c>
      <c r="L759" s="20">
        <f>(SUM(K758:K759)/2)/100</f>
        <v>0.0605</v>
      </c>
      <c r="M759" s="5" t="s">
        <v>25</v>
      </c>
      <c r="N759" s="17">
        <v>6.75</v>
      </c>
      <c r="O759" s="20">
        <f>(SUM(N758:N759)/2)/100</f>
        <v>0.04825</v>
      </c>
      <c r="P759" s="5" t="s">
        <v>25</v>
      </c>
      <c r="Q759" s="17">
        <v>3.28</v>
      </c>
      <c r="R759" s="20">
        <f>(SUM(Q758:Q759)/2)/100</f>
        <v>0.05875</v>
      </c>
    </row>
    <row r="761">
      <c r="A761" s="70"/>
      <c r="B761" s="70"/>
      <c r="C761" s="70"/>
      <c r="D761" s="70"/>
      <c r="E761" s="70"/>
      <c r="F761" s="70"/>
    </row>
    <row r="762">
      <c r="C762" s="61"/>
      <c r="D762" s="61"/>
      <c r="E762" s="26"/>
      <c r="F762" s="61"/>
    </row>
    <row r="763" collapsed="1">
      <c r="A763" s="62" t="s">
        <v>54</v>
      </c>
      <c r="C763" s="2" t="str">
        <f t="array" ref="C763">INDEX(A764:P764, 1, MATCH(MIN(C774,F774,I774,L774,O774,R774), C774:R774, 0))</f>
        <v>GFS</v>
      </c>
      <c r="D763" s="3" t="str">
        <f t="array" ref="D763">INDEX(A764:P764, 1, (MATCH(MIN(C778,F778,I778,L778,O778,R778), C778:R778, 0)))</f>
        <v>SPIRE</v>
      </c>
      <c r="E763" s="4" t="str">
        <f t="array" ref="E763">INDEX(A764:P764, 1, MATCH(MIN(F781,I781,L781,O781,R781,C781),C781:R781,0))</f>
        <v>GFS</v>
      </c>
      <c r="F763" s="5" t="str">
        <f t="array" ref="F763">INDEX(A764:P764, 1, MATCH(MIN(F783,I783,L783,O783,R783,C783),C783:R783,0))</f>
        <v>SPIRE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hidden="1" outlineLevel="1">
      <c r="A764" s="7" t="s">
        <v>1</v>
      </c>
      <c r="B764" s="16" t="s">
        <v>2</v>
      </c>
      <c r="C764" s="6"/>
      <c r="D764" s="63" t="s">
        <v>3</v>
      </c>
      <c r="E764" s="18" t="s">
        <v>2</v>
      </c>
      <c r="F764" s="6"/>
      <c r="G764" s="7" t="s">
        <v>4</v>
      </c>
      <c r="H764" s="16" t="s">
        <v>2</v>
      </c>
      <c r="I764" s="6"/>
      <c r="J764" s="7" t="s">
        <v>5</v>
      </c>
      <c r="K764" s="16" t="s">
        <v>2</v>
      </c>
      <c r="L764" s="6"/>
      <c r="M764" s="7" t="s">
        <v>6</v>
      </c>
      <c r="N764" s="16" t="s">
        <v>2</v>
      </c>
      <c r="O764" s="6"/>
      <c r="P764" s="7" t="s">
        <v>7</v>
      </c>
      <c r="Q764" s="16" t="s">
        <v>2</v>
      </c>
      <c r="R764" s="6"/>
    </row>
    <row r="765" hidden="1" outlineLevel="1">
      <c r="A765" s="13" t="s">
        <v>8</v>
      </c>
      <c r="C765" s="64"/>
      <c r="D765" s="6" t="s">
        <v>8</v>
      </c>
      <c r="F765" s="64"/>
      <c r="G765" s="13" t="s">
        <v>8</v>
      </c>
      <c r="I765" s="64"/>
      <c r="J765" s="13" t="s">
        <v>8</v>
      </c>
      <c r="L765" s="64"/>
      <c r="M765" s="13" t="s">
        <v>8</v>
      </c>
      <c r="O765" s="64"/>
      <c r="P765" s="13" t="s">
        <v>8</v>
      </c>
      <c r="R765" s="64"/>
    </row>
    <row r="766" hidden="1" outlineLevel="1">
      <c r="A766" s="2" t="s">
        <v>9</v>
      </c>
      <c r="B766" s="17">
        <v>3.03</v>
      </c>
      <c r="C766" s="6"/>
      <c r="D766" s="2" t="s">
        <v>9</v>
      </c>
      <c r="E766" s="17">
        <v>2.7</v>
      </c>
      <c r="F766" s="6"/>
      <c r="G766" s="2" t="s">
        <v>9</v>
      </c>
      <c r="H766" s="17">
        <v>3.55</v>
      </c>
      <c r="I766" s="6"/>
      <c r="J766" s="2" t="s">
        <v>9</v>
      </c>
      <c r="K766" s="17">
        <v>3.02</v>
      </c>
      <c r="L766" s="6"/>
      <c r="M766" s="2" t="s">
        <v>9</v>
      </c>
      <c r="N766" s="17">
        <v>5.42</v>
      </c>
      <c r="O766" s="6"/>
      <c r="P766" s="2" t="s">
        <v>9</v>
      </c>
      <c r="Q766" s="17">
        <v>3.68</v>
      </c>
      <c r="R766" s="6"/>
    </row>
    <row r="767" hidden="1" outlineLevel="1">
      <c r="A767" s="2" t="s">
        <v>10</v>
      </c>
      <c r="B767" s="17">
        <v>8.85</v>
      </c>
      <c r="C767" s="6"/>
      <c r="D767" s="2" t="s">
        <v>10</v>
      </c>
      <c r="E767" s="17">
        <v>11.67</v>
      </c>
      <c r="F767" s="6"/>
      <c r="G767" s="2" t="s">
        <v>10</v>
      </c>
      <c r="H767" s="17">
        <v>6.3</v>
      </c>
      <c r="I767" s="6"/>
      <c r="J767" s="2" t="s">
        <v>10</v>
      </c>
      <c r="K767" s="17">
        <v>4.93</v>
      </c>
      <c r="L767" s="6"/>
      <c r="M767" s="2" t="s">
        <v>10</v>
      </c>
      <c r="N767" s="17">
        <v>3.88</v>
      </c>
      <c r="O767" s="6"/>
      <c r="P767" s="2" t="s">
        <v>10</v>
      </c>
      <c r="Q767" s="17">
        <v>4.23</v>
      </c>
      <c r="R767" s="6"/>
    </row>
    <row r="768" hidden="1" outlineLevel="1">
      <c r="A768" s="2" t="s">
        <v>11</v>
      </c>
      <c r="B768" s="17">
        <v>2.2</v>
      </c>
      <c r="C768" s="6"/>
      <c r="D768" s="2" t="s">
        <v>11</v>
      </c>
      <c r="E768" s="17">
        <v>2.48</v>
      </c>
      <c r="F768" s="6"/>
      <c r="G768" s="2" t="s">
        <v>11</v>
      </c>
      <c r="H768" s="17">
        <v>2.88</v>
      </c>
      <c r="I768" s="6"/>
      <c r="J768" s="2" t="s">
        <v>11</v>
      </c>
      <c r="K768" s="17">
        <v>2.07</v>
      </c>
      <c r="L768" s="6"/>
      <c r="M768" s="2" t="s">
        <v>11</v>
      </c>
      <c r="N768" s="17">
        <v>2.92</v>
      </c>
      <c r="O768" s="6"/>
      <c r="P768" s="2" t="s">
        <v>11</v>
      </c>
      <c r="Q768" s="17">
        <v>1.72</v>
      </c>
      <c r="R768" s="6"/>
    </row>
    <row r="769" hidden="1" outlineLevel="1">
      <c r="A769" s="2" t="s">
        <v>12</v>
      </c>
      <c r="B769" s="17">
        <v>3.97</v>
      </c>
      <c r="C769" s="6"/>
      <c r="D769" s="2" t="s">
        <v>12</v>
      </c>
      <c r="E769" s="17">
        <v>5.73</v>
      </c>
      <c r="F769" s="6"/>
      <c r="G769" s="2" t="s">
        <v>12</v>
      </c>
      <c r="H769" s="17">
        <v>0.47</v>
      </c>
      <c r="I769" s="6"/>
      <c r="J769" s="2" t="s">
        <v>12</v>
      </c>
      <c r="K769" s="17">
        <v>0.68</v>
      </c>
      <c r="L769" s="6"/>
      <c r="M769" s="2" t="s">
        <v>12</v>
      </c>
      <c r="N769" s="17">
        <v>4.98</v>
      </c>
      <c r="O769" s="6"/>
      <c r="P769" s="2" t="s">
        <v>12</v>
      </c>
      <c r="Q769" s="17">
        <v>2.35</v>
      </c>
      <c r="R769" s="6"/>
    </row>
    <row r="770" hidden="1" outlineLevel="1">
      <c r="A770" s="2" t="s">
        <v>13</v>
      </c>
      <c r="B770" s="17">
        <v>8.85</v>
      </c>
      <c r="C770" s="6"/>
      <c r="D770" s="2" t="s">
        <v>13</v>
      </c>
      <c r="E770" s="17">
        <v>11.67</v>
      </c>
      <c r="F770" s="6"/>
      <c r="G770" s="2" t="s">
        <v>13</v>
      </c>
      <c r="H770" s="17">
        <v>6.3</v>
      </c>
      <c r="I770" s="6"/>
      <c r="J770" s="2" t="s">
        <v>13</v>
      </c>
      <c r="K770" s="17">
        <v>4.93</v>
      </c>
      <c r="L770" s="6"/>
      <c r="M770" s="2" t="s">
        <v>13</v>
      </c>
      <c r="N770" s="17">
        <v>3.88</v>
      </c>
      <c r="O770" s="6"/>
      <c r="P770" s="2" t="s">
        <v>13</v>
      </c>
      <c r="Q770" s="17">
        <v>4.23</v>
      </c>
      <c r="R770" s="6"/>
    </row>
    <row r="771" hidden="1" outlineLevel="1">
      <c r="A771" s="2" t="s">
        <v>14</v>
      </c>
      <c r="B771" s="17">
        <v>2.97</v>
      </c>
      <c r="C771" s="6"/>
      <c r="D771" s="2" t="s">
        <v>14</v>
      </c>
      <c r="E771" s="17">
        <v>9.33</v>
      </c>
      <c r="F771" s="6"/>
      <c r="G771" s="2" t="s">
        <v>14</v>
      </c>
      <c r="H771" s="17">
        <v>13.65</v>
      </c>
      <c r="I771" s="6"/>
      <c r="J771" s="2" t="s">
        <v>14</v>
      </c>
      <c r="K771" s="17">
        <v>3.48</v>
      </c>
      <c r="L771" s="6"/>
      <c r="M771" s="2" t="s">
        <v>14</v>
      </c>
      <c r="N771" s="17">
        <v>14.18</v>
      </c>
      <c r="O771" s="6"/>
      <c r="P771" s="2" t="s">
        <v>14</v>
      </c>
      <c r="Q771" s="17">
        <v>7.52</v>
      </c>
      <c r="R771" s="6"/>
    </row>
    <row r="772" hidden="1" outlineLevel="1">
      <c r="A772" s="2" t="s">
        <v>15</v>
      </c>
      <c r="B772" s="17">
        <v>5.47</v>
      </c>
      <c r="C772" s="6"/>
      <c r="D772" s="2" t="s">
        <v>15</v>
      </c>
      <c r="E772" s="17">
        <v>2.48</v>
      </c>
      <c r="F772" s="6"/>
      <c r="G772" s="2" t="s">
        <v>15</v>
      </c>
      <c r="H772" s="17">
        <v>6.35</v>
      </c>
      <c r="I772" s="6"/>
      <c r="J772" s="2" t="s">
        <v>15</v>
      </c>
      <c r="K772" s="17">
        <v>3.68</v>
      </c>
      <c r="L772" s="6"/>
      <c r="M772" s="2" t="s">
        <v>15</v>
      </c>
      <c r="N772" s="17">
        <v>10.53</v>
      </c>
      <c r="O772" s="6"/>
      <c r="P772" s="2" t="s">
        <v>15</v>
      </c>
      <c r="Q772" s="17">
        <v>4.93</v>
      </c>
      <c r="R772" s="6"/>
    </row>
    <row r="773" hidden="1" outlineLevel="1">
      <c r="A773" s="2" t="s">
        <v>16</v>
      </c>
      <c r="B773" s="17">
        <v>9.93</v>
      </c>
      <c r="C773" s="6"/>
      <c r="D773" s="2" t="s">
        <v>16</v>
      </c>
      <c r="E773" s="17">
        <v>2.53</v>
      </c>
      <c r="F773" s="6"/>
      <c r="G773" s="2" t="s">
        <v>16</v>
      </c>
      <c r="H773" s="17">
        <v>11.63</v>
      </c>
      <c r="I773" s="6"/>
      <c r="J773" s="2" t="s">
        <v>16</v>
      </c>
      <c r="K773" s="17">
        <v>7.48</v>
      </c>
      <c r="L773" s="6"/>
      <c r="M773" s="2" t="s">
        <v>16</v>
      </c>
      <c r="N773" s="17">
        <v>2.23</v>
      </c>
      <c r="O773" s="6"/>
      <c r="P773" s="2" t="s">
        <v>16</v>
      </c>
      <c r="Q773" s="17">
        <v>6.13</v>
      </c>
      <c r="R773" s="6"/>
    </row>
    <row r="774" hidden="1" outlineLevel="1">
      <c r="A774" s="2" t="s">
        <v>17</v>
      </c>
      <c r="B774" s="17">
        <v>6.82</v>
      </c>
      <c r="C774" s="20">
        <f>(SUM(B766:B774)/9)/100</f>
        <v>0.05787777778</v>
      </c>
      <c r="D774" s="2" t="s">
        <v>17</v>
      </c>
      <c r="E774" s="17">
        <v>2.93</v>
      </c>
      <c r="F774" s="20">
        <f>(SUM(E766:E774)/9)/100</f>
        <v>0.05724444444</v>
      </c>
      <c r="G774" s="2" t="s">
        <v>17</v>
      </c>
      <c r="H774" s="17">
        <v>3.02</v>
      </c>
      <c r="I774" s="20">
        <f>(SUM(H766:H774)/9)/100</f>
        <v>0.06016666667</v>
      </c>
      <c r="J774" s="2" t="s">
        <v>17</v>
      </c>
      <c r="K774" s="17">
        <v>3.87</v>
      </c>
      <c r="L774" s="20">
        <f>(SUM(K766:K774)/9)/100</f>
        <v>0.03793333333</v>
      </c>
      <c r="M774" s="2" t="s">
        <v>17</v>
      </c>
      <c r="N774" s="17">
        <v>2.37</v>
      </c>
      <c r="O774" s="20">
        <f>(SUM(N766:N774)/9)/100</f>
        <v>0.05598888889</v>
      </c>
      <c r="P774" s="2" t="s">
        <v>17</v>
      </c>
      <c r="Q774" s="17">
        <v>3.45</v>
      </c>
      <c r="R774" s="20">
        <f>(SUM(Q766:Q774)/9)/100</f>
        <v>0.04248888889</v>
      </c>
    </row>
    <row r="775" hidden="1" outlineLevel="1">
      <c r="A775" s="3" t="s">
        <v>18</v>
      </c>
      <c r="B775" s="17">
        <v>3.03</v>
      </c>
      <c r="C775" s="6"/>
      <c r="D775" s="3" t="s">
        <v>18</v>
      </c>
      <c r="E775" s="17">
        <v>2.7</v>
      </c>
      <c r="F775" s="6"/>
      <c r="G775" s="3" t="s">
        <v>18</v>
      </c>
      <c r="H775" s="17">
        <v>3.55</v>
      </c>
      <c r="I775" s="6"/>
      <c r="J775" s="3" t="s">
        <v>18</v>
      </c>
      <c r="K775" s="17">
        <v>3.02</v>
      </c>
      <c r="L775" s="6"/>
      <c r="M775" s="3" t="s">
        <v>18</v>
      </c>
      <c r="N775" s="17">
        <v>5.42</v>
      </c>
      <c r="O775" s="6"/>
      <c r="P775" s="3" t="s">
        <v>18</v>
      </c>
      <c r="Q775" s="17">
        <v>3.68</v>
      </c>
      <c r="R775" s="6"/>
    </row>
    <row r="776" hidden="1" outlineLevel="1">
      <c r="A776" s="3" t="s">
        <v>19</v>
      </c>
      <c r="B776" s="17">
        <v>5.08</v>
      </c>
      <c r="C776" s="6"/>
      <c r="D776" s="3" t="s">
        <v>19</v>
      </c>
      <c r="E776" s="17">
        <v>1.5</v>
      </c>
      <c r="F776" s="6"/>
      <c r="G776" s="3" t="s">
        <v>19</v>
      </c>
      <c r="H776" s="17">
        <v>2.78</v>
      </c>
      <c r="I776" s="6"/>
      <c r="J776" s="3" t="s">
        <v>19</v>
      </c>
      <c r="K776" s="17">
        <v>3.67</v>
      </c>
      <c r="L776" s="6"/>
      <c r="M776" s="3" t="s">
        <v>19</v>
      </c>
      <c r="N776" s="17">
        <v>1.3</v>
      </c>
      <c r="O776" s="6"/>
      <c r="P776" s="3" t="s">
        <v>19</v>
      </c>
      <c r="Q776" s="17">
        <v>4.1</v>
      </c>
      <c r="R776" s="6"/>
    </row>
    <row r="777" hidden="1" outlineLevel="1">
      <c r="A777" s="3" t="s">
        <v>20</v>
      </c>
      <c r="B777" s="17">
        <v>8.85</v>
      </c>
      <c r="C777" s="6"/>
      <c r="D777" s="3" t="s">
        <v>20</v>
      </c>
      <c r="E777" s="17">
        <v>11.67</v>
      </c>
      <c r="F777" s="6"/>
      <c r="G777" s="3" t="s">
        <v>20</v>
      </c>
      <c r="H777" s="17">
        <v>6.3</v>
      </c>
      <c r="I777" s="6"/>
      <c r="J777" s="3" t="s">
        <v>20</v>
      </c>
      <c r="K777" s="17">
        <v>4.93</v>
      </c>
      <c r="L777" s="6"/>
      <c r="M777" s="3" t="s">
        <v>20</v>
      </c>
      <c r="N777" s="17">
        <v>3.88</v>
      </c>
      <c r="O777" s="6"/>
      <c r="P777" s="3" t="s">
        <v>20</v>
      </c>
      <c r="Q777" s="17">
        <v>4.23</v>
      </c>
      <c r="R777" s="6"/>
    </row>
    <row r="778" hidden="1" outlineLevel="1">
      <c r="A778" s="66">
        <v>44066.0</v>
      </c>
      <c r="B778" s="17">
        <v>8.85</v>
      </c>
      <c r="C778" s="20">
        <f>(SUM(B775:B778)/4)/100</f>
        <v>0.064525</v>
      </c>
      <c r="D778" s="66">
        <v>44066.0</v>
      </c>
      <c r="E778" s="17">
        <v>11.67</v>
      </c>
      <c r="F778" s="20">
        <f>(SUM(E775:E778)/4)/100</f>
        <v>0.06885</v>
      </c>
      <c r="G778" s="66">
        <v>44066.0</v>
      </c>
      <c r="H778" s="17">
        <v>6.3</v>
      </c>
      <c r="I778" s="20">
        <f>(SUM(H775:H778)/4)/100</f>
        <v>0.047325</v>
      </c>
      <c r="J778" s="66">
        <v>44066.0</v>
      </c>
      <c r="K778" s="17">
        <v>4.93</v>
      </c>
      <c r="L778" s="20">
        <f>(SUM(K775:K778)/4)/100</f>
        <v>0.041375</v>
      </c>
      <c r="M778" s="66">
        <v>44066.0</v>
      </c>
      <c r="N778" s="17">
        <v>3.88</v>
      </c>
      <c r="O778" s="20">
        <f>(SUM(N775:N778)/4)/100</f>
        <v>0.0362</v>
      </c>
      <c r="P778" s="66">
        <v>44066.0</v>
      </c>
      <c r="Q778" s="17">
        <v>4.23</v>
      </c>
      <c r="R778" s="20">
        <f>(SUM(Q775:Q778)/4)/100</f>
        <v>0.0406</v>
      </c>
    </row>
    <row r="779" hidden="1" outlineLevel="1">
      <c r="A779" s="4" t="s">
        <v>21</v>
      </c>
      <c r="B779" s="17">
        <v>3.03</v>
      </c>
      <c r="C779" s="6"/>
      <c r="D779" s="4" t="s">
        <v>21</v>
      </c>
      <c r="E779" s="17">
        <v>2.7</v>
      </c>
      <c r="F779" s="6"/>
      <c r="G779" s="4" t="s">
        <v>21</v>
      </c>
      <c r="H779" s="17">
        <v>3.55</v>
      </c>
      <c r="I779" s="6"/>
      <c r="J779" s="4" t="s">
        <v>21</v>
      </c>
      <c r="K779" s="17">
        <v>3.02</v>
      </c>
      <c r="L779" s="6"/>
      <c r="M779" s="4" t="s">
        <v>21</v>
      </c>
      <c r="N779" s="17">
        <v>5.42</v>
      </c>
      <c r="O779" s="6"/>
      <c r="P779" s="4" t="s">
        <v>21</v>
      </c>
      <c r="Q779" s="17">
        <v>3.68</v>
      </c>
      <c r="R779" s="6"/>
    </row>
    <row r="780" hidden="1" outlineLevel="1">
      <c r="A780" s="4" t="s">
        <v>22</v>
      </c>
      <c r="B780" s="17">
        <v>5.08</v>
      </c>
      <c r="C780" s="6"/>
      <c r="D780" s="4" t="s">
        <v>22</v>
      </c>
      <c r="E780" s="17">
        <v>1.5</v>
      </c>
      <c r="F780" s="6"/>
      <c r="G780" s="4" t="s">
        <v>22</v>
      </c>
      <c r="H780" s="17">
        <v>2.78</v>
      </c>
      <c r="I780" s="6"/>
      <c r="J780" s="4" t="s">
        <v>22</v>
      </c>
      <c r="K780" s="17">
        <v>3.67</v>
      </c>
      <c r="L780" s="6"/>
      <c r="M780" s="4" t="s">
        <v>22</v>
      </c>
      <c r="N780" s="17">
        <v>1.3</v>
      </c>
      <c r="O780" s="6"/>
      <c r="P780" s="4" t="s">
        <v>22</v>
      </c>
      <c r="Q780" s="17">
        <v>4.1</v>
      </c>
      <c r="R780" s="6"/>
    </row>
    <row r="781" hidden="1" outlineLevel="1">
      <c r="A781" s="4" t="s">
        <v>23</v>
      </c>
      <c r="B781" s="17">
        <v>0.77</v>
      </c>
      <c r="C781" s="20">
        <f>(SUM(B779:B781)/3)/100</f>
        <v>0.0296</v>
      </c>
      <c r="D781" s="4" t="s">
        <v>23</v>
      </c>
      <c r="E781" s="17">
        <v>9.88</v>
      </c>
      <c r="F781" s="20">
        <f>(SUM(E779:E781)/3)/100</f>
        <v>0.04693333333</v>
      </c>
      <c r="G781" s="4" t="s">
        <v>23</v>
      </c>
      <c r="H781" s="17">
        <v>7.32</v>
      </c>
      <c r="I781" s="20">
        <f>(SUM(H779:H781)/3)/100</f>
        <v>0.0455</v>
      </c>
      <c r="J781" s="4" t="s">
        <v>23</v>
      </c>
      <c r="K781" s="17">
        <v>0.72</v>
      </c>
      <c r="L781" s="20">
        <f>(SUM(K779:K781)/3)/100</f>
        <v>0.0247</v>
      </c>
      <c r="M781" s="4" t="s">
        <v>23</v>
      </c>
      <c r="N781" s="17">
        <v>1.88</v>
      </c>
      <c r="O781" s="20">
        <f>(SUM(N779:N781)/3)/100</f>
        <v>0.02866666667</v>
      </c>
      <c r="P781" s="4" t="s">
        <v>23</v>
      </c>
      <c r="Q781" s="17">
        <v>1.3</v>
      </c>
      <c r="R781" s="20">
        <f>(SUM(Q779:Q781)/3)/100</f>
        <v>0.03026666667</v>
      </c>
    </row>
    <row r="782" hidden="1" outlineLevel="1">
      <c r="A782" s="5" t="s">
        <v>24</v>
      </c>
      <c r="B782" s="17">
        <v>2.43</v>
      </c>
      <c r="C782" s="6"/>
      <c r="D782" s="5" t="s">
        <v>24</v>
      </c>
      <c r="E782" s="17">
        <v>3.25</v>
      </c>
      <c r="F782" s="6"/>
      <c r="G782" s="5" t="s">
        <v>24</v>
      </c>
      <c r="H782" s="17">
        <v>9.93</v>
      </c>
      <c r="I782" s="6"/>
      <c r="J782" s="5" t="s">
        <v>24</v>
      </c>
      <c r="K782" s="17">
        <v>3.82</v>
      </c>
      <c r="L782" s="6"/>
      <c r="M782" s="5" t="s">
        <v>24</v>
      </c>
      <c r="N782" s="17">
        <v>3.62</v>
      </c>
      <c r="O782" s="6"/>
      <c r="P782" s="5" t="s">
        <v>24</v>
      </c>
      <c r="Q782" s="17">
        <v>4.58</v>
      </c>
      <c r="R782" s="6"/>
    </row>
    <row r="783" hidden="1" outlineLevel="1">
      <c r="A783" s="5" t="s">
        <v>25</v>
      </c>
      <c r="B783" s="17">
        <v>8.85</v>
      </c>
      <c r="C783" s="20">
        <f>(SUM(B782:B783)/2)/100</f>
        <v>0.0564</v>
      </c>
      <c r="D783" s="5" t="s">
        <v>25</v>
      </c>
      <c r="E783" s="17">
        <v>11.67</v>
      </c>
      <c r="F783" s="20">
        <f>(SUM(E782:E783)/2)/100</f>
        <v>0.0746</v>
      </c>
      <c r="G783" s="5" t="s">
        <v>25</v>
      </c>
      <c r="H783" s="17">
        <v>6.3</v>
      </c>
      <c r="I783" s="20">
        <f>(SUM(H782:H783)/2)/100</f>
        <v>0.08115</v>
      </c>
      <c r="J783" s="5" t="s">
        <v>25</v>
      </c>
      <c r="K783" s="17">
        <v>4.93</v>
      </c>
      <c r="L783" s="20">
        <f>(SUM(K782:K783)/2)/100</f>
        <v>0.04375</v>
      </c>
      <c r="M783" s="5" t="s">
        <v>25</v>
      </c>
      <c r="N783" s="17">
        <v>3.88</v>
      </c>
      <c r="O783" s="20">
        <f>(SUM(N782:N783)/2)/100</f>
        <v>0.0375</v>
      </c>
      <c r="P783" s="5" t="s">
        <v>25</v>
      </c>
      <c r="Q783" s="17">
        <v>4.23</v>
      </c>
      <c r="R783" s="20">
        <f>(SUM(Q782:Q783)/2)/100</f>
        <v>0.04405</v>
      </c>
    </row>
    <row r="784">
      <c r="A784" s="26"/>
      <c r="B784" s="26"/>
      <c r="C784" s="26"/>
      <c r="D784" s="26"/>
      <c r="E784" s="26"/>
      <c r="F784" s="26"/>
    </row>
    <row r="785">
      <c r="A785" s="26"/>
      <c r="B785" s="26"/>
      <c r="C785" s="71"/>
      <c r="D785" s="61"/>
      <c r="E785" s="61"/>
      <c r="F785" s="61"/>
    </row>
    <row r="786" collapsed="1">
      <c r="A786" s="1" t="s">
        <v>55</v>
      </c>
      <c r="C786" s="2" t="str">
        <f t="array" ref="C786">INDEX(A787:P787, 1, MATCH(MIN(C797,F797,I797,L797,O797,R797), C797:R797, 0))</f>
        <v>SPIRE</v>
      </c>
      <c r="D786" s="3" t="str">
        <f t="array" ref="D786">INDEX(A787:P787, 1, (MATCH(MIN(C801,F801,I801,L801,O801,R801), C801:R801, 0)))</f>
        <v>SPIRE</v>
      </c>
      <c r="E786" s="4" t="str">
        <f t="array" ref="E786">INDEX(A787:P787, 1, MATCH(MIN(F804,I804,L804,O804,R804,C804),C804:R804,0))</f>
        <v>SPIRE</v>
      </c>
      <c r="F786" s="5" t="str">
        <f t="array" ref="F786">INDEX(A787:P787, 1, MATCH(MIN(F806,I806,L806,O806,R806,C806),C806:R806,0))</f>
        <v>SPIRE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hidden="1" outlineLevel="1">
      <c r="A787" s="7" t="s">
        <v>1</v>
      </c>
      <c r="B787" s="16" t="s">
        <v>2</v>
      </c>
      <c r="C787" s="6"/>
      <c r="D787" s="63" t="s">
        <v>3</v>
      </c>
      <c r="E787" s="18" t="s">
        <v>2</v>
      </c>
      <c r="F787" s="6"/>
      <c r="G787" s="7" t="s">
        <v>4</v>
      </c>
      <c r="H787" s="16" t="s">
        <v>2</v>
      </c>
      <c r="I787" s="6"/>
      <c r="J787" s="7" t="s">
        <v>5</v>
      </c>
      <c r="K787" s="16" t="s">
        <v>2</v>
      </c>
      <c r="L787" s="6"/>
      <c r="M787" s="7" t="s">
        <v>6</v>
      </c>
      <c r="N787" s="16" t="s">
        <v>2</v>
      </c>
      <c r="O787" s="6"/>
      <c r="P787" s="7" t="s">
        <v>7</v>
      </c>
      <c r="Q787" s="16" t="s">
        <v>2</v>
      </c>
      <c r="R787" s="6"/>
    </row>
    <row r="788" hidden="1" outlineLevel="1">
      <c r="A788" s="13" t="s">
        <v>8</v>
      </c>
      <c r="C788" s="64"/>
      <c r="D788" s="6" t="s">
        <v>8</v>
      </c>
      <c r="F788" s="64"/>
      <c r="G788" s="13" t="s">
        <v>8</v>
      </c>
      <c r="I788" s="64"/>
      <c r="J788" s="13" t="s">
        <v>8</v>
      </c>
      <c r="L788" s="64"/>
      <c r="M788" s="13" t="s">
        <v>8</v>
      </c>
      <c r="O788" s="64"/>
      <c r="P788" s="13" t="s">
        <v>8</v>
      </c>
      <c r="R788" s="64"/>
    </row>
    <row r="789" hidden="1" outlineLevel="1">
      <c r="A789" s="2" t="s">
        <v>9</v>
      </c>
      <c r="B789" s="17">
        <v>12.47</v>
      </c>
      <c r="C789" s="6"/>
      <c r="D789" s="2" t="s">
        <v>9</v>
      </c>
      <c r="E789" s="17">
        <v>7.18</v>
      </c>
      <c r="F789" s="6"/>
      <c r="G789" s="2" t="s">
        <v>9</v>
      </c>
      <c r="H789" s="17">
        <v>3.38</v>
      </c>
      <c r="I789" s="6"/>
      <c r="J789" s="2" t="s">
        <v>9</v>
      </c>
      <c r="K789" s="17">
        <v>11.5</v>
      </c>
      <c r="L789" s="6"/>
      <c r="M789" s="2" t="s">
        <v>9</v>
      </c>
      <c r="N789" s="17">
        <v>8.65</v>
      </c>
      <c r="O789" s="6"/>
      <c r="P789" s="2" t="s">
        <v>9</v>
      </c>
      <c r="Q789" s="17">
        <v>5.55</v>
      </c>
      <c r="R789" s="6"/>
    </row>
    <row r="790" hidden="1" outlineLevel="1">
      <c r="A790" s="2" t="s">
        <v>10</v>
      </c>
      <c r="B790" s="17">
        <v>4.58</v>
      </c>
      <c r="C790" s="6"/>
      <c r="D790" s="2" t="s">
        <v>10</v>
      </c>
      <c r="E790" s="17">
        <v>5.65</v>
      </c>
      <c r="F790" s="6"/>
      <c r="G790" s="2" t="s">
        <v>10</v>
      </c>
      <c r="H790" s="17">
        <v>7.08</v>
      </c>
      <c r="I790" s="6"/>
      <c r="J790" s="2" t="s">
        <v>10</v>
      </c>
      <c r="K790" s="17">
        <v>3.53</v>
      </c>
      <c r="L790" s="6"/>
      <c r="M790" s="2" t="s">
        <v>10</v>
      </c>
      <c r="N790" s="17">
        <v>0.92</v>
      </c>
      <c r="O790" s="6"/>
      <c r="P790" s="2" t="s">
        <v>10</v>
      </c>
      <c r="Q790" s="17">
        <v>7.23</v>
      </c>
      <c r="R790" s="6"/>
    </row>
    <row r="791" hidden="1" outlineLevel="1">
      <c r="A791" s="2" t="s">
        <v>11</v>
      </c>
      <c r="B791" s="17">
        <v>2.27</v>
      </c>
      <c r="C791" s="6"/>
      <c r="D791" s="2" t="s">
        <v>11</v>
      </c>
      <c r="E791" s="17">
        <v>1.32</v>
      </c>
      <c r="F791" s="6"/>
      <c r="G791" s="2" t="s">
        <v>11</v>
      </c>
      <c r="H791" s="17">
        <v>2.03</v>
      </c>
      <c r="I791" s="6"/>
      <c r="J791" s="2" t="s">
        <v>11</v>
      </c>
      <c r="K791" s="17">
        <v>0.98</v>
      </c>
      <c r="L791" s="6"/>
      <c r="M791" s="2" t="s">
        <v>11</v>
      </c>
      <c r="N791" s="17">
        <v>2.43</v>
      </c>
      <c r="O791" s="6"/>
      <c r="P791" s="2" t="s">
        <v>11</v>
      </c>
      <c r="Q791" s="17">
        <v>1.0</v>
      </c>
      <c r="R791" s="6"/>
    </row>
    <row r="792" hidden="1" outlineLevel="1">
      <c r="A792" s="2" t="s">
        <v>12</v>
      </c>
      <c r="B792" s="17">
        <v>3.37</v>
      </c>
      <c r="C792" s="6"/>
      <c r="D792" s="2" t="s">
        <v>12</v>
      </c>
      <c r="E792" s="17">
        <v>8.8</v>
      </c>
      <c r="F792" s="6"/>
      <c r="G792" s="2" t="s">
        <v>12</v>
      </c>
      <c r="H792" s="17">
        <v>1.08</v>
      </c>
      <c r="I792" s="6"/>
      <c r="J792" s="2" t="s">
        <v>12</v>
      </c>
      <c r="K792" s="17">
        <v>3.85</v>
      </c>
      <c r="L792" s="6"/>
      <c r="M792" s="2" t="s">
        <v>12</v>
      </c>
      <c r="N792" s="17">
        <v>3.52</v>
      </c>
      <c r="O792" s="6"/>
      <c r="P792" s="2" t="s">
        <v>12</v>
      </c>
      <c r="Q792" s="17">
        <v>0.75</v>
      </c>
      <c r="R792" s="6"/>
    </row>
    <row r="793" hidden="1" outlineLevel="1">
      <c r="A793" s="2" t="s">
        <v>13</v>
      </c>
      <c r="B793" s="17">
        <v>4.58</v>
      </c>
      <c r="C793" s="6"/>
      <c r="D793" s="2" t="s">
        <v>13</v>
      </c>
      <c r="E793" s="17">
        <v>5.65</v>
      </c>
      <c r="F793" s="6"/>
      <c r="G793" s="2" t="s">
        <v>13</v>
      </c>
      <c r="H793" s="17">
        <v>7.08</v>
      </c>
      <c r="I793" s="6"/>
      <c r="J793" s="2" t="s">
        <v>13</v>
      </c>
      <c r="K793" s="17">
        <v>3.53</v>
      </c>
      <c r="L793" s="6"/>
      <c r="M793" s="2" t="s">
        <v>13</v>
      </c>
      <c r="N793" s="17">
        <v>0.92</v>
      </c>
      <c r="O793" s="6"/>
      <c r="P793" s="2" t="s">
        <v>13</v>
      </c>
      <c r="Q793" s="17">
        <v>7.23</v>
      </c>
      <c r="R793" s="6"/>
    </row>
    <row r="794" hidden="1" outlineLevel="1">
      <c r="A794" s="2" t="s">
        <v>14</v>
      </c>
      <c r="B794" s="17">
        <v>4.48</v>
      </c>
      <c r="C794" s="6"/>
      <c r="D794" s="2" t="s">
        <v>14</v>
      </c>
      <c r="E794" s="17">
        <v>6.52</v>
      </c>
      <c r="F794" s="6"/>
      <c r="G794" s="2" t="s">
        <v>14</v>
      </c>
      <c r="H794" s="17">
        <v>9.6</v>
      </c>
      <c r="I794" s="6"/>
      <c r="J794" s="2" t="s">
        <v>14</v>
      </c>
      <c r="K794" s="17">
        <v>7.18</v>
      </c>
      <c r="L794" s="6"/>
      <c r="M794" s="2" t="s">
        <v>14</v>
      </c>
      <c r="N794" s="17">
        <v>8.4</v>
      </c>
      <c r="O794" s="6"/>
      <c r="P794" s="2" t="s">
        <v>14</v>
      </c>
      <c r="Q794" s="17">
        <v>9.53</v>
      </c>
      <c r="R794" s="6"/>
    </row>
    <row r="795" hidden="1" outlineLevel="1">
      <c r="A795" s="2" t="s">
        <v>15</v>
      </c>
      <c r="B795" s="17">
        <v>3.78</v>
      </c>
      <c r="C795" s="6"/>
      <c r="D795" s="2" t="s">
        <v>15</v>
      </c>
      <c r="E795" s="17">
        <v>1.97</v>
      </c>
      <c r="F795" s="6"/>
      <c r="G795" s="2" t="s">
        <v>15</v>
      </c>
      <c r="H795" s="17">
        <v>4.43</v>
      </c>
      <c r="I795" s="6"/>
      <c r="J795" s="2" t="s">
        <v>15</v>
      </c>
      <c r="K795" s="17">
        <v>2.05</v>
      </c>
      <c r="L795" s="6"/>
      <c r="M795" s="2" t="s">
        <v>15</v>
      </c>
      <c r="N795" s="17">
        <v>8.48</v>
      </c>
      <c r="O795" s="6"/>
      <c r="P795" s="2" t="s">
        <v>15</v>
      </c>
      <c r="Q795" s="17">
        <v>6.43</v>
      </c>
      <c r="R795" s="6"/>
    </row>
    <row r="796" hidden="1" outlineLevel="1">
      <c r="A796" s="2" t="s">
        <v>16</v>
      </c>
      <c r="B796" s="17">
        <v>5.48</v>
      </c>
      <c r="C796" s="6"/>
      <c r="D796" s="2" t="s">
        <v>16</v>
      </c>
      <c r="E796" s="17">
        <v>6.05</v>
      </c>
      <c r="F796" s="6"/>
      <c r="G796" s="2" t="s">
        <v>16</v>
      </c>
      <c r="H796" s="17">
        <v>15.25</v>
      </c>
      <c r="I796" s="6"/>
      <c r="J796" s="2" t="s">
        <v>16</v>
      </c>
      <c r="K796" s="17">
        <v>6.05</v>
      </c>
      <c r="L796" s="6"/>
      <c r="M796" s="2" t="s">
        <v>16</v>
      </c>
      <c r="N796" s="17">
        <v>6.8</v>
      </c>
      <c r="O796" s="6"/>
      <c r="P796" s="2" t="s">
        <v>16</v>
      </c>
      <c r="Q796" s="17">
        <v>11.77</v>
      </c>
      <c r="R796" s="6"/>
    </row>
    <row r="797" hidden="1" outlineLevel="1">
      <c r="A797" s="2" t="s">
        <v>17</v>
      </c>
      <c r="B797" s="17">
        <v>5.07</v>
      </c>
      <c r="C797" s="20">
        <f>(SUM(B789:B797)/9)/100</f>
        <v>0.0512</v>
      </c>
      <c r="D797" s="2" t="s">
        <v>17</v>
      </c>
      <c r="E797" s="17">
        <v>2.72</v>
      </c>
      <c r="F797" s="20">
        <f>(SUM(E789:E797)/9)/100</f>
        <v>0.05095555556</v>
      </c>
      <c r="G797" s="2" t="s">
        <v>17</v>
      </c>
      <c r="H797" s="17">
        <v>4.43</v>
      </c>
      <c r="I797" s="20">
        <f>(SUM(H789:H797)/9)/100</f>
        <v>0.0604</v>
      </c>
      <c r="J797" s="2" t="s">
        <v>17</v>
      </c>
      <c r="K797" s="17">
        <v>3.32</v>
      </c>
      <c r="L797" s="20">
        <f>(SUM(K789:K797)/9)/100</f>
        <v>0.04665555556</v>
      </c>
      <c r="M797" s="2" t="s">
        <v>17</v>
      </c>
      <c r="N797" s="17">
        <v>1.48</v>
      </c>
      <c r="O797" s="20">
        <f>(SUM(N789:N797)/9)/100</f>
        <v>0.04622222222</v>
      </c>
      <c r="P797" s="2" t="s">
        <v>17</v>
      </c>
      <c r="Q797" s="17">
        <v>9.4</v>
      </c>
      <c r="R797" s="20">
        <f>(SUM(Q789:Q797)/9)/100</f>
        <v>0.06543333333</v>
      </c>
    </row>
    <row r="798" hidden="1" outlineLevel="1">
      <c r="A798" s="3" t="s">
        <v>18</v>
      </c>
      <c r="B798" s="17">
        <v>12.47</v>
      </c>
      <c r="C798" s="6"/>
      <c r="D798" s="3" t="s">
        <v>18</v>
      </c>
      <c r="E798" s="17">
        <v>7.18</v>
      </c>
      <c r="F798" s="6"/>
      <c r="G798" s="3" t="s">
        <v>18</v>
      </c>
      <c r="H798" s="17">
        <v>3.38</v>
      </c>
      <c r="I798" s="6"/>
      <c r="J798" s="3" t="s">
        <v>18</v>
      </c>
      <c r="K798" s="17">
        <v>11.5</v>
      </c>
      <c r="L798" s="6"/>
      <c r="M798" s="3" t="s">
        <v>18</v>
      </c>
      <c r="N798" s="17">
        <v>8.65</v>
      </c>
      <c r="O798" s="6"/>
      <c r="P798" s="3" t="s">
        <v>18</v>
      </c>
      <c r="Q798" s="17">
        <v>5.55</v>
      </c>
      <c r="R798" s="6"/>
    </row>
    <row r="799" hidden="1" outlineLevel="1">
      <c r="A799" s="3" t="s">
        <v>19</v>
      </c>
      <c r="B799" s="17">
        <v>6.28</v>
      </c>
      <c r="C799" s="6"/>
      <c r="D799" s="3" t="s">
        <v>19</v>
      </c>
      <c r="E799" s="17">
        <v>4.97</v>
      </c>
      <c r="F799" s="6"/>
      <c r="G799" s="3" t="s">
        <v>19</v>
      </c>
      <c r="H799" s="17">
        <v>7.62</v>
      </c>
      <c r="I799" s="6"/>
      <c r="J799" s="3" t="s">
        <v>19</v>
      </c>
      <c r="K799" s="17">
        <v>3.02</v>
      </c>
      <c r="L799" s="6"/>
      <c r="M799" s="3" t="s">
        <v>19</v>
      </c>
      <c r="N799" s="17">
        <v>1.07</v>
      </c>
      <c r="O799" s="6"/>
      <c r="P799" s="3" t="s">
        <v>19</v>
      </c>
      <c r="Q799" s="17">
        <v>13.43</v>
      </c>
      <c r="R799" s="6"/>
    </row>
    <row r="800" hidden="1" outlineLevel="1">
      <c r="A800" s="3" t="s">
        <v>20</v>
      </c>
      <c r="B800" s="17">
        <v>4.58</v>
      </c>
      <c r="C800" s="6"/>
      <c r="D800" s="3" t="s">
        <v>20</v>
      </c>
      <c r="E800" s="17">
        <v>5.65</v>
      </c>
      <c r="F800" s="6"/>
      <c r="G800" s="3" t="s">
        <v>20</v>
      </c>
      <c r="H800" s="17">
        <v>7.08</v>
      </c>
      <c r="I800" s="6"/>
      <c r="J800" s="3" t="s">
        <v>20</v>
      </c>
      <c r="K800" s="17">
        <v>3.53</v>
      </c>
      <c r="L800" s="6"/>
      <c r="M800" s="3" t="s">
        <v>20</v>
      </c>
      <c r="N800" s="17">
        <v>0.92</v>
      </c>
      <c r="O800" s="6"/>
      <c r="P800" s="3" t="s">
        <v>20</v>
      </c>
      <c r="Q800" s="17">
        <v>7.23</v>
      </c>
      <c r="R800" s="6"/>
    </row>
    <row r="801" hidden="1" outlineLevel="1">
      <c r="A801" s="66">
        <v>44066.0</v>
      </c>
      <c r="B801" s="17">
        <v>4.58</v>
      </c>
      <c r="C801" s="20">
        <f>(SUM(B798:B801)/4)/100</f>
        <v>0.069775</v>
      </c>
      <c r="D801" s="66">
        <v>44066.0</v>
      </c>
      <c r="E801" s="17">
        <v>5.65</v>
      </c>
      <c r="F801" s="20">
        <f>(SUM(E798:E801)/4)/100</f>
        <v>0.058625</v>
      </c>
      <c r="G801" s="66">
        <v>44066.0</v>
      </c>
      <c r="H801" s="17">
        <v>7.08</v>
      </c>
      <c r="I801" s="20">
        <f>(SUM(H798:H801)/4)/100</f>
        <v>0.0629</v>
      </c>
      <c r="J801" s="66">
        <v>44066.0</v>
      </c>
      <c r="K801" s="17">
        <v>3.53</v>
      </c>
      <c r="L801" s="20">
        <f>(SUM(K798:K801)/4)/100</f>
        <v>0.05395</v>
      </c>
      <c r="M801" s="66">
        <v>44066.0</v>
      </c>
      <c r="N801" s="17">
        <v>0.92</v>
      </c>
      <c r="O801" s="20">
        <f>(SUM(N798:N801)/4)/100</f>
        <v>0.0289</v>
      </c>
      <c r="P801" s="66">
        <v>44066.0</v>
      </c>
      <c r="Q801" s="17">
        <v>7.23</v>
      </c>
      <c r="R801" s="20">
        <f>(SUM(Q798:Q801)/4)/100</f>
        <v>0.0836</v>
      </c>
    </row>
    <row r="802" hidden="1" outlineLevel="1">
      <c r="A802" s="4" t="s">
        <v>21</v>
      </c>
      <c r="B802" s="17">
        <v>12.47</v>
      </c>
      <c r="C802" s="6"/>
      <c r="D802" s="4" t="s">
        <v>21</v>
      </c>
      <c r="E802" s="17">
        <v>7.18</v>
      </c>
      <c r="F802" s="6"/>
      <c r="G802" s="4" t="s">
        <v>21</v>
      </c>
      <c r="H802" s="17">
        <v>3.38</v>
      </c>
      <c r="I802" s="6"/>
      <c r="J802" s="4" t="s">
        <v>21</v>
      </c>
      <c r="K802" s="17">
        <v>11.5</v>
      </c>
      <c r="L802" s="6"/>
      <c r="M802" s="4" t="s">
        <v>21</v>
      </c>
      <c r="N802" s="17">
        <v>8.65</v>
      </c>
      <c r="O802" s="6"/>
      <c r="P802" s="4" t="s">
        <v>21</v>
      </c>
      <c r="Q802" s="17">
        <v>5.55</v>
      </c>
      <c r="R802" s="6"/>
    </row>
    <row r="803" hidden="1" outlineLevel="1">
      <c r="A803" s="4" t="s">
        <v>22</v>
      </c>
      <c r="B803" s="17">
        <v>6.28</v>
      </c>
      <c r="C803" s="6"/>
      <c r="D803" s="4" t="s">
        <v>22</v>
      </c>
      <c r="E803" s="17">
        <v>4.97</v>
      </c>
      <c r="F803" s="6"/>
      <c r="G803" s="4" t="s">
        <v>22</v>
      </c>
      <c r="H803" s="17">
        <v>7.62</v>
      </c>
      <c r="I803" s="6"/>
      <c r="J803" s="4" t="s">
        <v>22</v>
      </c>
      <c r="K803" s="17">
        <v>3.02</v>
      </c>
      <c r="L803" s="6"/>
      <c r="M803" s="4" t="s">
        <v>22</v>
      </c>
      <c r="N803" s="17">
        <v>1.07</v>
      </c>
      <c r="O803" s="6"/>
      <c r="P803" s="4" t="s">
        <v>22</v>
      </c>
      <c r="Q803" s="17">
        <v>13.43</v>
      </c>
      <c r="R803" s="6"/>
    </row>
    <row r="804" hidden="1" outlineLevel="1">
      <c r="A804" s="4" t="s">
        <v>23</v>
      </c>
      <c r="B804" s="17">
        <v>8.2</v>
      </c>
      <c r="C804" s="20">
        <f>(SUM(B802:B804)/3)/100</f>
        <v>0.08983333333</v>
      </c>
      <c r="D804" s="4" t="s">
        <v>23</v>
      </c>
      <c r="E804" s="17">
        <v>7.67</v>
      </c>
      <c r="F804" s="20">
        <f>(SUM(E802:E804)/3)/100</f>
        <v>0.06606666667</v>
      </c>
      <c r="G804" s="4" t="s">
        <v>23</v>
      </c>
      <c r="H804" s="17">
        <v>2.0</v>
      </c>
      <c r="I804" s="20">
        <f>(SUM(H802:H804)/3)/100</f>
        <v>0.04333333333</v>
      </c>
      <c r="J804" s="4" t="s">
        <v>23</v>
      </c>
      <c r="K804" s="17">
        <v>2.6</v>
      </c>
      <c r="L804" s="20">
        <f>(SUM(K802:K804)/3)/100</f>
        <v>0.05706666667</v>
      </c>
      <c r="M804" s="4" t="s">
        <v>23</v>
      </c>
      <c r="N804" s="17">
        <v>1.52</v>
      </c>
      <c r="O804" s="20">
        <f>(SUM(N802:N804)/3)/100</f>
        <v>0.03746666667</v>
      </c>
      <c r="P804" s="4" t="s">
        <v>23</v>
      </c>
      <c r="Q804" s="17">
        <v>1.97</v>
      </c>
      <c r="R804" s="20">
        <f>(SUM(Q802:Q804)/3)/100</f>
        <v>0.06983333333</v>
      </c>
    </row>
    <row r="805" hidden="1" outlineLevel="1">
      <c r="A805" s="5" t="s">
        <v>24</v>
      </c>
      <c r="B805" s="17">
        <v>19.83</v>
      </c>
      <c r="C805" s="6"/>
      <c r="D805" s="5" t="s">
        <v>24</v>
      </c>
      <c r="E805" s="17">
        <v>5.22</v>
      </c>
      <c r="F805" s="6"/>
      <c r="G805" s="5" t="s">
        <v>24</v>
      </c>
      <c r="H805" s="17">
        <v>9.03</v>
      </c>
      <c r="I805" s="6"/>
      <c r="J805" s="5" t="s">
        <v>24</v>
      </c>
      <c r="K805" s="17">
        <v>9.48</v>
      </c>
      <c r="L805" s="6"/>
      <c r="M805" s="5" t="s">
        <v>24</v>
      </c>
      <c r="N805" s="17">
        <v>8.82</v>
      </c>
      <c r="O805" s="6"/>
      <c r="P805" s="5" t="s">
        <v>24</v>
      </c>
      <c r="Q805" s="17">
        <v>8.97</v>
      </c>
      <c r="R805" s="6"/>
    </row>
    <row r="806" hidden="1" outlineLevel="1">
      <c r="A806" s="5" t="s">
        <v>25</v>
      </c>
      <c r="B806" s="17">
        <v>4.58</v>
      </c>
      <c r="C806" s="20">
        <f>(SUM(B805:B806)/2)/100</f>
        <v>0.12205</v>
      </c>
      <c r="D806" s="5" t="s">
        <v>25</v>
      </c>
      <c r="E806" s="17">
        <v>5.65</v>
      </c>
      <c r="F806" s="20">
        <f>(SUM(E805:E806)/2)/100</f>
        <v>0.05435</v>
      </c>
      <c r="G806" s="5" t="s">
        <v>25</v>
      </c>
      <c r="H806" s="17">
        <v>7.08</v>
      </c>
      <c r="I806" s="20">
        <f>(SUM(H805:H806)/2)/100</f>
        <v>0.08055</v>
      </c>
      <c r="J806" s="5" t="s">
        <v>25</v>
      </c>
      <c r="K806" s="17">
        <v>3.53</v>
      </c>
      <c r="L806" s="20">
        <f>(SUM(K805:K806)/2)/100</f>
        <v>0.06505</v>
      </c>
      <c r="M806" s="5" t="s">
        <v>25</v>
      </c>
      <c r="N806" s="17">
        <v>0.92</v>
      </c>
      <c r="O806" s="20">
        <f>(SUM(N805:N806)/2)/100</f>
        <v>0.0487</v>
      </c>
      <c r="P806" s="5" t="s">
        <v>25</v>
      </c>
      <c r="Q806" s="17">
        <v>7.23</v>
      </c>
      <c r="R806" s="20">
        <f>(SUM(Q805:Q806)/2)/100</f>
        <v>0.081</v>
      </c>
    </row>
    <row r="807">
      <c r="A807" s="26"/>
      <c r="B807" s="26"/>
      <c r="C807" s="26"/>
      <c r="D807" s="26"/>
      <c r="E807" s="26"/>
      <c r="F807" s="26"/>
    </row>
    <row r="808">
      <c r="A808" s="26"/>
      <c r="B808" s="26"/>
      <c r="C808" s="61"/>
      <c r="D808" s="71"/>
      <c r="E808" s="71"/>
      <c r="F808" s="71"/>
    </row>
    <row r="809" collapsed="1">
      <c r="A809" s="1" t="s">
        <v>56</v>
      </c>
      <c r="C809" s="2" t="str">
        <f t="array" ref="C809">INDEX(A810:P810, 1, MATCH(MIN(C820,F820,I820,L820,O820,R820), C820:R820, 0))</f>
        <v>ECMWF</v>
      </c>
      <c r="D809" s="3" t="str">
        <f t="array" ref="D809">INDEX(A810:P810, 1, (MATCH(MIN(C824,F824,I824,L824,O824,R824), C824:R824, 0)))</f>
        <v>ECMWF</v>
      </c>
      <c r="E809" s="4" t="str">
        <f t="array" ref="E809">INDEX(A810:P810, 1, MATCH(MIN(F827,I827,L827,O827,R827,C827),C827:R827,0))</f>
        <v>ECMWF</v>
      </c>
      <c r="F809" s="5" t="str">
        <f t="array" ref="F809">INDEX(A810:P810, 1, MATCH(MIN(F829,I829,L829,O829,R829,C829),C829:R829,0))</f>
        <v>ECMWF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hidden="1" outlineLevel="1">
      <c r="A810" s="7" t="s">
        <v>1</v>
      </c>
      <c r="B810" s="16" t="s">
        <v>2</v>
      </c>
      <c r="C810" s="6"/>
      <c r="D810" s="63" t="s">
        <v>3</v>
      </c>
      <c r="E810" s="18" t="s">
        <v>2</v>
      </c>
      <c r="F810" s="6"/>
      <c r="G810" s="7" t="s">
        <v>4</v>
      </c>
      <c r="H810" s="16" t="s">
        <v>2</v>
      </c>
      <c r="I810" s="6"/>
      <c r="J810" s="7" t="s">
        <v>5</v>
      </c>
      <c r="K810" s="16" t="s">
        <v>2</v>
      </c>
      <c r="L810" s="6"/>
      <c r="M810" s="7" t="s">
        <v>6</v>
      </c>
      <c r="N810" s="16" t="s">
        <v>2</v>
      </c>
      <c r="O810" s="6"/>
      <c r="P810" s="7" t="s">
        <v>7</v>
      </c>
      <c r="Q810" s="16" t="s">
        <v>2</v>
      </c>
      <c r="R810" s="6"/>
    </row>
    <row r="811" hidden="1" outlineLevel="1">
      <c r="A811" s="13" t="s">
        <v>8</v>
      </c>
      <c r="C811" s="64"/>
      <c r="D811" s="6" t="s">
        <v>8</v>
      </c>
      <c r="F811" s="64"/>
      <c r="G811" s="13" t="s">
        <v>8</v>
      </c>
      <c r="I811" s="64"/>
      <c r="J811" s="13" t="s">
        <v>8</v>
      </c>
      <c r="L811" s="64"/>
      <c r="M811" s="13" t="s">
        <v>8</v>
      </c>
      <c r="O811" s="64"/>
      <c r="P811" s="13" t="s">
        <v>8</v>
      </c>
      <c r="R811" s="64"/>
    </row>
    <row r="812" hidden="1" outlineLevel="1">
      <c r="A812" s="2" t="s">
        <v>9</v>
      </c>
      <c r="B812" s="17">
        <v>2.72</v>
      </c>
      <c r="C812" s="6"/>
      <c r="D812" s="2" t="s">
        <v>9</v>
      </c>
      <c r="E812" s="17">
        <v>2.55</v>
      </c>
      <c r="F812" s="6"/>
      <c r="G812" s="2" t="s">
        <v>9</v>
      </c>
      <c r="H812" s="17">
        <v>2.77</v>
      </c>
      <c r="I812" s="6"/>
      <c r="J812" s="2" t="s">
        <v>9</v>
      </c>
      <c r="K812" s="17">
        <v>9.8</v>
      </c>
      <c r="L812" s="6"/>
      <c r="M812" s="2" t="s">
        <v>9</v>
      </c>
      <c r="N812" s="17">
        <v>8.05</v>
      </c>
      <c r="O812" s="6"/>
      <c r="P812" s="2" t="s">
        <v>9</v>
      </c>
      <c r="Q812" s="17">
        <v>5.52</v>
      </c>
      <c r="R812" s="6"/>
    </row>
    <row r="813" hidden="1" outlineLevel="1">
      <c r="A813" s="2" t="s">
        <v>10</v>
      </c>
      <c r="B813" s="17">
        <v>5.97</v>
      </c>
      <c r="C813" s="6"/>
      <c r="D813" s="2" t="s">
        <v>10</v>
      </c>
      <c r="E813" s="17">
        <v>8.73</v>
      </c>
      <c r="F813" s="6"/>
      <c r="G813" s="2" t="s">
        <v>10</v>
      </c>
      <c r="H813" s="17">
        <v>6.22</v>
      </c>
      <c r="I813" s="6"/>
      <c r="J813" s="2" t="s">
        <v>10</v>
      </c>
      <c r="K813" s="17">
        <v>7.42</v>
      </c>
      <c r="L813" s="6"/>
      <c r="M813" s="2" t="s">
        <v>10</v>
      </c>
      <c r="N813" s="17">
        <v>6.78</v>
      </c>
      <c r="O813" s="6"/>
      <c r="P813" s="2" t="s">
        <v>10</v>
      </c>
      <c r="Q813" s="17">
        <v>6.03</v>
      </c>
      <c r="R813" s="6"/>
    </row>
    <row r="814" hidden="1" outlineLevel="1">
      <c r="A814" s="2" t="s">
        <v>11</v>
      </c>
      <c r="B814" s="17">
        <v>1.95</v>
      </c>
      <c r="C814" s="6"/>
      <c r="D814" s="2" t="s">
        <v>11</v>
      </c>
      <c r="E814" s="17">
        <v>3.3</v>
      </c>
      <c r="F814" s="6"/>
      <c r="G814" s="2" t="s">
        <v>11</v>
      </c>
      <c r="H814" s="17">
        <v>1.65</v>
      </c>
      <c r="I814" s="6"/>
      <c r="J814" s="2" t="s">
        <v>11</v>
      </c>
      <c r="K814" s="17">
        <v>1.82</v>
      </c>
      <c r="L814" s="6"/>
      <c r="M814" s="2" t="s">
        <v>11</v>
      </c>
      <c r="N814" s="17">
        <v>2.77</v>
      </c>
      <c r="O814" s="6"/>
      <c r="P814" s="2" t="s">
        <v>11</v>
      </c>
      <c r="Q814" s="17">
        <v>2.62</v>
      </c>
      <c r="R814" s="6"/>
    </row>
    <row r="815" hidden="1" outlineLevel="1">
      <c r="A815" s="2" t="s">
        <v>12</v>
      </c>
      <c r="B815" s="17">
        <v>3.0</v>
      </c>
      <c r="C815" s="6"/>
      <c r="D815" s="2" t="s">
        <v>12</v>
      </c>
      <c r="E815" s="17">
        <v>3.23</v>
      </c>
      <c r="F815" s="6"/>
      <c r="G815" s="2" t="s">
        <v>12</v>
      </c>
      <c r="H815" s="17">
        <v>0.93</v>
      </c>
      <c r="I815" s="6"/>
      <c r="J815" s="2" t="s">
        <v>12</v>
      </c>
      <c r="K815" s="17">
        <v>0.78</v>
      </c>
      <c r="L815" s="6"/>
      <c r="M815" s="2" t="s">
        <v>12</v>
      </c>
      <c r="N815" s="17">
        <v>0.83</v>
      </c>
      <c r="O815" s="6"/>
      <c r="P815" s="2" t="s">
        <v>12</v>
      </c>
      <c r="Q815" s="17">
        <v>3.35</v>
      </c>
      <c r="R815" s="6"/>
    </row>
    <row r="816" hidden="1" outlineLevel="1">
      <c r="A816" s="2" t="s">
        <v>13</v>
      </c>
      <c r="B816" s="17">
        <v>5.97</v>
      </c>
      <c r="C816" s="6"/>
      <c r="D816" s="2" t="s">
        <v>13</v>
      </c>
      <c r="E816" s="17">
        <v>8.73</v>
      </c>
      <c r="F816" s="6"/>
      <c r="G816" s="2" t="s">
        <v>13</v>
      </c>
      <c r="H816" s="17">
        <v>6.22</v>
      </c>
      <c r="I816" s="6"/>
      <c r="J816" s="2" t="s">
        <v>13</v>
      </c>
      <c r="K816" s="17">
        <v>7.42</v>
      </c>
      <c r="L816" s="6"/>
      <c r="M816" s="2" t="s">
        <v>13</v>
      </c>
      <c r="N816" s="17">
        <v>6.78</v>
      </c>
      <c r="O816" s="6"/>
      <c r="P816" s="2" t="s">
        <v>13</v>
      </c>
      <c r="Q816" s="17">
        <v>6.03</v>
      </c>
      <c r="R816" s="6"/>
    </row>
    <row r="817" hidden="1" outlineLevel="1">
      <c r="A817" s="2" t="s">
        <v>14</v>
      </c>
      <c r="B817" s="17">
        <v>7.03</v>
      </c>
      <c r="C817" s="6"/>
      <c r="D817" s="2" t="s">
        <v>14</v>
      </c>
      <c r="E817" s="17">
        <v>7.97</v>
      </c>
      <c r="F817" s="6"/>
      <c r="G817" s="2" t="s">
        <v>14</v>
      </c>
      <c r="H817" s="17">
        <v>7.53</v>
      </c>
      <c r="I817" s="6"/>
      <c r="J817" s="2" t="s">
        <v>14</v>
      </c>
      <c r="K817" s="17">
        <v>3.17</v>
      </c>
      <c r="L817" s="6"/>
      <c r="M817" s="2" t="s">
        <v>14</v>
      </c>
      <c r="N817" s="17">
        <v>10.4</v>
      </c>
      <c r="O817" s="6"/>
      <c r="P817" s="2" t="s">
        <v>14</v>
      </c>
      <c r="Q817" s="17">
        <v>5.42</v>
      </c>
      <c r="R817" s="6"/>
    </row>
    <row r="818" hidden="1" outlineLevel="1">
      <c r="A818" s="2" t="s">
        <v>15</v>
      </c>
      <c r="B818" s="17">
        <v>2.82</v>
      </c>
      <c r="C818" s="6"/>
      <c r="D818" s="2" t="s">
        <v>15</v>
      </c>
      <c r="E818" s="17">
        <v>4.58</v>
      </c>
      <c r="F818" s="6"/>
      <c r="G818" s="2" t="s">
        <v>15</v>
      </c>
      <c r="H818" s="17">
        <v>6.1</v>
      </c>
      <c r="I818" s="6"/>
      <c r="J818" s="2" t="s">
        <v>15</v>
      </c>
      <c r="K818" s="17">
        <v>1.87</v>
      </c>
      <c r="L818" s="6"/>
      <c r="M818" s="2" t="s">
        <v>15</v>
      </c>
      <c r="N818" s="17">
        <v>7.38</v>
      </c>
      <c r="O818" s="6"/>
      <c r="P818" s="2" t="s">
        <v>15</v>
      </c>
      <c r="Q818" s="17">
        <v>6.6</v>
      </c>
      <c r="R818" s="6"/>
    </row>
    <row r="819" hidden="1" outlineLevel="1">
      <c r="A819" s="2" t="s">
        <v>16</v>
      </c>
      <c r="B819" s="17">
        <v>10.7</v>
      </c>
      <c r="C819" s="6"/>
      <c r="D819" s="2" t="s">
        <v>16</v>
      </c>
      <c r="E819" s="17">
        <v>7.88</v>
      </c>
      <c r="F819" s="6"/>
      <c r="G819" s="2" t="s">
        <v>16</v>
      </c>
      <c r="H819" s="17">
        <v>5.72</v>
      </c>
      <c r="I819" s="6"/>
      <c r="J819" s="2" t="s">
        <v>16</v>
      </c>
      <c r="K819" s="17">
        <v>8.47</v>
      </c>
      <c r="L819" s="6"/>
      <c r="M819" s="2" t="s">
        <v>16</v>
      </c>
      <c r="N819" s="17">
        <v>3.57</v>
      </c>
      <c r="O819" s="6"/>
      <c r="P819" s="2" t="s">
        <v>16</v>
      </c>
      <c r="Q819" s="17">
        <v>3.1</v>
      </c>
      <c r="R819" s="6"/>
    </row>
    <row r="820" hidden="1" outlineLevel="1">
      <c r="A820" s="2" t="s">
        <v>17</v>
      </c>
      <c r="B820" s="17">
        <v>1.25</v>
      </c>
      <c r="C820" s="20">
        <f>(SUM(B812:B820)/9)/100</f>
        <v>0.04601111111</v>
      </c>
      <c r="D820" s="2" t="s">
        <v>17</v>
      </c>
      <c r="E820" s="17">
        <v>3.75</v>
      </c>
      <c r="F820" s="20">
        <f>(SUM(E812:E820)/9)/100</f>
        <v>0.05635555556</v>
      </c>
      <c r="G820" s="2" t="s">
        <v>17</v>
      </c>
      <c r="H820" s="17">
        <v>2.58</v>
      </c>
      <c r="I820" s="20">
        <f>(SUM(H812:H820)/9)/100</f>
        <v>0.04413333333</v>
      </c>
      <c r="J820" s="2" t="s">
        <v>17</v>
      </c>
      <c r="K820" s="17">
        <v>2.32</v>
      </c>
      <c r="L820" s="20">
        <f>(SUM(K812:K820)/9)/100</f>
        <v>0.04785555556</v>
      </c>
      <c r="M820" s="2" t="s">
        <v>17</v>
      </c>
      <c r="N820" s="17">
        <v>1.67</v>
      </c>
      <c r="O820" s="20">
        <f>(SUM(N812:N820)/9)/100</f>
        <v>0.05358888889</v>
      </c>
      <c r="P820" s="2" t="s">
        <v>17</v>
      </c>
      <c r="Q820" s="17">
        <v>3.7</v>
      </c>
      <c r="R820" s="20">
        <f>(SUM(Q812:Q820)/9)/100</f>
        <v>0.04707777778</v>
      </c>
    </row>
    <row r="821" hidden="1" outlineLevel="1">
      <c r="A821" s="3" t="s">
        <v>18</v>
      </c>
      <c r="B821" s="17">
        <v>2.72</v>
      </c>
      <c r="C821" s="6"/>
      <c r="D821" s="3" t="s">
        <v>18</v>
      </c>
      <c r="E821" s="17">
        <v>2.55</v>
      </c>
      <c r="F821" s="6"/>
      <c r="G821" s="3" t="s">
        <v>18</v>
      </c>
      <c r="H821" s="17">
        <v>2.77</v>
      </c>
      <c r="I821" s="6"/>
      <c r="J821" s="3" t="s">
        <v>18</v>
      </c>
      <c r="K821" s="17">
        <v>9.8</v>
      </c>
      <c r="L821" s="6"/>
      <c r="M821" s="3" t="s">
        <v>18</v>
      </c>
      <c r="N821" s="17">
        <v>8.05</v>
      </c>
      <c r="O821" s="6"/>
      <c r="P821" s="3" t="s">
        <v>18</v>
      </c>
      <c r="Q821" s="17">
        <v>5.52</v>
      </c>
      <c r="R821" s="6"/>
    </row>
    <row r="822" hidden="1" outlineLevel="1">
      <c r="A822" s="3" t="s">
        <v>19</v>
      </c>
      <c r="B822" s="17">
        <v>3.48</v>
      </c>
      <c r="C822" s="6"/>
      <c r="D822" s="3" t="s">
        <v>19</v>
      </c>
      <c r="E822" s="17">
        <v>0.55</v>
      </c>
      <c r="F822" s="6"/>
      <c r="G822" s="3" t="s">
        <v>19</v>
      </c>
      <c r="H822" s="17">
        <v>1.7</v>
      </c>
      <c r="I822" s="6"/>
      <c r="J822" s="3" t="s">
        <v>19</v>
      </c>
      <c r="K822" s="17">
        <v>1.77</v>
      </c>
      <c r="L822" s="6"/>
      <c r="M822" s="3" t="s">
        <v>19</v>
      </c>
      <c r="N822" s="17">
        <v>3.15</v>
      </c>
      <c r="O822" s="6"/>
      <c r="P822" s="3" t="s">
        <v>19</v>
      </c>
      <c r="Q822" s="17">
        <v>4.87</v>
      </c>
      <c r="R822" s="6"/>
    </row>
    <row r="823" hidden="1" outlineLevel="1">
      <c r="A823" s="3" t="s">
        <v>20</v>
      </c>
      <c r="B823" s="17">
        <v>5.97</v>
      </c>
      <c r="C823" s="6"/>
      <c r="D823" s="3" t="s">
        <v>20</v>
      </c>
      <c r="E823" s="17">
        <v>8.73</v>
      </c>
      <c r="F823" s="6"/>
      <c r="G823" s="3" t="s">
        <v>20</v>
      </c>
      <c r="H823" s="17">
        <v>6.22</v>
      </c>
      <c r="I823" s="6"/>
      <c r="J823" s="3" t="s">
        <v>20</v>
      </c>
      <c r="K823" s="17">
        <v>7.42</v>
      </c>
      <c r="L823" s="6"/>
      <c r="M823" s="3" t="s">
        <v>20</v>
      </c>
      <c r="N823" s="17">
        <v>6.78</v>
      </c>
      <c r="O823" s="6"/>
      <c r="P823" s="3" t="s">
        <v>20</v>
      </c>
      <c r="Q823" s="17">
        <v>6.03</v>
      </c>
      <c r="R823" s="6"/>
    </row>
    <row r="824" hidden="1" outlineLevel="1">
      <c r="A824" s="66">
        <v>44066.0</v>
      </c>
      <c r="B824" s="17">
        <v>5.97</v>
      </c>
      <c r="C824" s="20">
        <f>(SUM(B821:B824)/4)/100</f>
        <v>0.04535</v>
      </c>
      <c r="D824" s="66">
        <v>44066.0</v>
      </c>
      <c r="E824" s="17">
        <v>8.73</v>
      </c>
      <c r="F824" s="20">
        <f>(SUM(E821:E824)/4)/100</f>
        <v>0.0514</v>
      </c>
      <c r="G824" s="66">
        <v>44066.0</v>
      </c>
      <c r="H824" s="17">
        <v>6.22</v>
      </c>
      <c r="I824" s="20">
        <f>(SUM(H821:H824)/4)/100</f>
        <v>0.042275</v>
      </c>
      <c r="J824" s="66">
        <v>44066.0</v>
      </c>
      <c r="K824" s="17">
        <v>7.42</v>
      </c>
      <c r="L824" s="20">
        <f>(SUM(K821:K824)/4)/100</f>
        <v>0.066025</v>
      </c>
      <c r="M824" s="66">
        <v>44066.0</v>
      </c>
      <c r="N824" s="17">
        <v>6.78</v>
      </c>
      <c r="O824" s="20">
        <f>(SUM(N821:N824)/4)/100</f>
        <v>0.0619</v>
      </c>
      <c r="P824" s="66">
        <v>44066.0</v>
      </c>
      <c r="Q824" s="17">
        <v>6.03</v>
      </c>
      <c r="R824" s="20">
        <f>(SUM(Q821:Q824)/4)/100</f>
        <v>0.056125</v>
      </c>
    </row>
    <row r="825" hidden="1" outlineLevel="1">
      <c r="A825" s="4" t="s">
        <v>21</v>
      </c>
      <c r="B825" s="17">
        <v>2.72</v>
      </c>
      <c r="C825" s="6"/>
      <c r="D825" s="4" t="s">
        <v>21</v>
      </c>
      <c r="E825" s="17">
        <v>2.55</v>
      </c>
      <c r="F825" s="6"/>
      <c r="G825" s="4" t="s">
        <v>21</v>
      </c>
      <c r="H825" s="17">
        <v>2.77</v>
      </c>
      <c r="I825" s="6"/>
      <c r="J825" s="4" t="s">
        <v>21</v>
      </c>
      <c r="K825" s="17">
        <v>9.8</v>
      </c>
      <c r="L825" s="6"/>
      <c r="M825" s="4" t="s">
        <v>21</v>
      </c>
      <c r="N825" s="17">
        <v>8.05</v>
      </c>
      <c r="O825" s="6"/>
      <c r="P825" s="4" t="s">
        <v>21</v>
      </c>
      <c r="Q825" s="17">
        <v>5.52</v>
      </c>
      <c r="R825" s="6"/>
    </row>
    <row r="826" hidden="1" outlineLevel="1">
      <c r="A826" s="4" t="s">
        <v>22</v>
      </c>
      <c r="B826" s="17">
        <v>3.48</v>
      </c>
      <c r="C826" s="6"/>
      <c r="D826" s="4" t="s">
        <v>22</v>
      </c>
      <c r="E826" s="17">
        <v>2.55</v>
      </c>
      <c r="F826" s="6"/>
      <c r="G826" s="4" t="s">
        <v>22</v>
      </c>
      <c r="H826" s="17">
        <v>1.7</v>
      </c>
      <c r="I826" s="6"/>
      <c r="J826" s="4" t="s">
        <v>22</v>
      </c>
      <c r="K826" s="17">
        <v>1.77</v>
      </c>
      <c r="L826" s="6"/>
      <c r="M826" s="4" t="s">
        <v>22</v>
      </c>
      <c r="N826" s="17">
        <v>3.15</v>
      </c>
      <c r="O826" s="6"/>
      <c r="P826" s="4" t="s">
        <v>22</v>
      </c>
      <c r="Q826" s="17">
        <v>4.87</v>
      </c>
      <c r="R826" s="6"/>
    </row>
    <row r="827" hidden="1" outlineLevel="1">
      <c r="A827" s="4" t="s">
        <v>23</v>
      </c>
      <c r="B827" s="17">
        <v>6.33</v>
      </c>
      <c r="C827" s="20">
        <f>(SUM(B825:B827)/3)/100</f>
        <v>0.04176666667</v>
      </c>
      <c r="D827" s="4" t="s">
        <v>23</v>
      </c>
      <c r="E827" s="17">
        <v>1.93</v>
      </c>
      <c r="F827" s="20">
        <f>(SUM(E825:E827)/3)/100</f>
        <v>0.02343333333</v>
      </c>
      <c r="G827" s="4" t="s">
        <v>23</v>
      </c>
      <c r="H827" s="17">
        <v>0.65</v>
      </c>
      <c r="I827" s="20">
        <f>(SUM(H825:H827)/3)/100</f>
        <v>0.01706666667</v>
      </c>
      <c r="J827" s="4" t="s">
        <v>23</v>
      </c>
      <c r="K827" s="17">
        <v>1.13</v>
      </c>
      <c r="L827" s="20">
        <f>(SUM(K825:K827)/3)/100</f>
        <v>0.04233333333</v>
      </c>
      <c r="M827" s="4" t="s">
        <v>23</v>
      </c>
      <c r="N827" s="17">
        <v>1.2</v>
      </c>
      <c r="O827" s="20">
        <f>(SUM(N825:N827)/3)/100</f>
        <v>0.04133333333</v>
      </c>
      <c r="P827" s="4" t="s">
        <v>23</v>
      </c>
      <c r="Q827" s="17">
        <v>1.15</v>
      </c>
      <c r="R827" s="20">
        <f>(SUM(Q825:Q827)/3)/100</f>
        <v>0.03846666667</v>
      </c>
    </row>
    <row r="828" hidden="1" outlineLevel="1">
      <c r="A828" s="5" t="s">
        <v>24</v>
      </c>
      <c r="B828" s="17">
        <v>6.38</v>
      </c>
      <c r="C828" s="6"/>
      <c r="D828" s="5" t="s">
        <v>24</v>
      </c>
      <c r="E828" s="17">
        <v>3.67</v>
      </c>
      <c r="F828" s="6"/>
      <c r="G828" s="5" t="s">
        <v>24</v>
      </c>
      <c r="H828" s="17">
        <v>2.68</v>
      </c>
      <c r="I828" s="6"/>
      <c r="J828" s="5" t="s">
        <v>24</v>
      </c>
      <c r="K828" s="17">
        <v>9.8</v>
      </c>
      <c r="L828" s="6"/>
      <c r="M828" s="5" t="s">
        <v>24</v>
      </c>
      <c r="N828" s="17">
        <v>2.93</v>
      </c>
      <c r="O828" s="6"/>
      <c r="P828" s="5" t="s">
        <v>24</v>
      </c>
      <c r="Q828" s="17">
        <v>8.33</v>
      </c>
      <c r="R828" s="6"/>
    </row>
    <row r="829" hidden="1" outlineLevel="1">
      <c r="A829" s="5" t="s">
        <v>25</v>
      </c>
      <c r="B829" s="17">
        <v>5.97</v>
      </c>
      <c r="C829" s="20">
        <f>(SUM(B828:B829)/2)/100</f>
        <v>0.06175</v>
      </c>
      <c r="D829" s="5" t="s">
        <v>25</v>
      </c>
      <c r="E829" s="17">
        <v>8.73</v>
      </c>
      <c r="F829" s="20">
        <f>(SUM(E828:E829)/2)/100</f>
        <v>0.062</v>
      </c>
      <c r="G829" s="5" t="s">
        <v>25</v>
      </c>
      <c r="H829" s="17">
        <v>6.22</v>
      </c>
      <c r="I829" s="20">
        <f>(SUM(H828:H829)/2)/100</f>
        <v>0.0445</v>
      </c>
      <c r="J829" s="5" t="s">
        <v>25</v>
      </c>
      <c r="K829" s="17">
        <v>7.42</v>
      </c>
      <c r="L829" s="20">
        <f>(SUM(K828:K829)/2)/100</f>
        <v>0.0861</v>
      </c>
      <c r="M829" s="5" t="s">
        <v>25</v>
      </c>
      <c r="N829" s="17">
        <v>6.78</v>
      </c>
      <c r="O829" s="20">
        <f>(SUM(N828:N829)/2)/100</f>
        <v>0.04855</v>
      </c>
      <c r="P829" s="5" t="s">
        <v>25</v>
      </c>
      <c r="Q829" s="17">
        <v>6.03</v>
      </c>
      <c r="R829" s="20">
        <f>(SUM(Q828:Q829)/2)/100</f>
        <v>0.0718</v>
      </c>
    </row>
  </sheetData>
  <mergeCells count="263">
    <mergeCell ref="N575:N576"/>
    <mergeCell ref="Q575:Q576"/>
    <mergeCell ref="N531:N532"/>
    <mergeCell ref="Q531:Q532"/>
    <mergeCell ref="A574:B574"/>
    <mergeCell ref="B575:B576"/>
    <mergeCell ref="E575:E576"/>
    <mergeCell ref="H575:H576"/>
    <mergeCell ref="K575:K576"/>
    <mergeCell ref="K393:K394"/>
    <mergeCell ref="N393:N394"/>
    <mergeCell ref="Q393:Q394"/>
    <mergeCell ref="K370:K371"/>
    <mergeCell ref="N370:N371"/>
    <mergeCell ref="A392:B392"/>
    <mergeCell ref="H392:I392"/>
    <mergeCell ref="B393:B394"/>
    <mergeCell ref="E393:E394"/>
    <mergeCell ref="H393:H394"/>
    <mergeCell ref="A415:B415"/>
    <mergeCell ref="H415:I415"/>
    <mergeCell ref="E416:E417"/>
    <mergeCell ref="H416:H417"/>
    <mergeCell ref="K416:K417"/>
    <mergeCell ref="N416:N417"/>
    <mergeCell ref="Q416:Q417"/>
    <mergeCell ref="N439:N440"/>
    <mergeCell ref="Q439:Q440"/>
    <mergeCell ref="B416:B417"/>
    <mergeCell ref="A438:B438"/>
    <mergeCell ref="H438:I438"/>
    <mergeCell ref="B439:B440"/>
    <mergeCell ref="E439:E440"/>
    <mergeCell ref="H439:H440"/>
    <mergeCell ref="K439:K440"/>
    <mergeCell ref="N485:N486"/>
    <mergeCell ref="Q485:Q486"/>
    <mergeCell ref="A597:B597"/>
    <mergeCell ref="B598:B599"/>
    <mergeCell ref="E598:E599"/>
    <mergeCell ref="H598:H599"/>
    <mergeCell ref="K598:K599"/>
    <mergeCell ref="N598:N599"/>
    <mergeCell ref="Q598:Q599"/>
    <mergeCell ref="A763:B763"/>
    <mergeCell ref="B764:B765"/>
    <mergeCell ref="E764:E765"/>
    <mergeCell ref="H764:H765"/>
    <mergeCell ref="K764:K765"/>
    <mergeCell ref="N764:N765"/>
    <mergeCell ref="Q764:Q765"/>
    <mergeCell ref="A786:B786"/>
    <mergeCell ref="B787:B788"/>
    <mergeCell ref="E787:E788"/>
    <mergeCell ref="H787:H788"/>
    <mergeCell ref="K787:K788"/>
    <mergeCell ref="N787:N788"/>
    <mergeCell ref="Q787:Q788"/>
    <mergeCell ref="A623:B623"/>
    <mergeCell ref="B624:B625"/>
    <mergeCell ref="E624:E625"/>
    <mergeCell ref="H624:H625"/>
    <mergeCell ref="K624:K625"/>
    <mergeCell ref="N624:N625"/>
    <mergeCell ref="Q624:Q625"/>
    <mergeCell ref="A646:B646"/>
    <mergeCell ref="B647:B648"/>
    <mergeCell ref="E647:E648"/>
    <mergeCell ref="H647:H648"/>
    <mergeCell ref="K647:K648"/>
    <mergeCell ref="N647:N648"/>
    <mergeCell ref="Q647:Q648"/>
    <mergeCell ref="A669:B669"/>
    <mergeCell ref="B670:B671"/>
    <mergeCell ref="E670:E671"/>
    <mergeCell ref="H670:H671"/>
    <mergeCell ref="K670:K671"/>
    <mergeCell ref="N670:N671"/>
    <mergeCell ref="Q670:Q671"/>
    <mergeCell ref="A693:B693"/>
    <mergeCell ref="B694:B695"/>
    <mergeCell ref="E694:E695"/>
    <mergeCell ref="H694:H695"/>
    <mergeCell ref="K694:K695"/>
    <mergeCell ref="N694:N695"/>
    <mergeCell ref="Q694:Q695"/>
    <mergeCell ref="A716:B716"/>
    <mergeCell ref="B717:B718"/>
    <mergeCell ref="E717:E718"/>
    <mergeCell ref="H717:H718"/>
    <mergeCell ref="K717:K718"/>
    <mergeCell ref="N717:N718"/>
    <mergeCell ref="Q717:Q718"/>
    <mergeCell ref="A739:B739"/>
    <mergeCell ref="B740:B741"/>
    <mergeCell ref="E740:E741"/>
    <mergeCell ref="H740:H741"/>
    <mergeCell ref="K740:K741"/>
    <mergeCell ref="N740:N741"/>
    <mergeCell ref="Q740:Q741"/>
    <mergeCell ref="A809:B809"/>
    <mergeCell ref="B810:B811"/>
    <mergeCell ref="E810:E811"/>
    <mergeCell ref="H810:H811"/>
    <mergeCell ref="K810:K811"/>
    <mergeCell ref="N810:N811"/>
    <mergeCell ref="Q810:Q811"/>
    <mergeCell ref="A139:B139"/>
    <mergeCell ref="H139:I139"/>
    <mergeCell ref="E140:E141"/>
    <mergeCell ref="H140:H141"/>
    <mergeCell ref="K140:K141"/>
    <mergeCell ref="N140:N141"/>
    <mergeCell ref="Q140:Q141"/>
    <mergeCell ref="B140:B141"/>
    <mergeCell ref="A162:B162"/>
    <mergeCell ref="H162:I162"/>
    <mergeCell ref="B163:B164"/>
    <mergeCell ref="E163:E164"/>
    <mergeCell ref="H163:H164"/>
    <mergeCell ref="K163:K164"/>
    <mergeCell ref="A1:B1"/>
    <mergeCell ref="B2:B3"/>
    <mergeCell ref="E2:E3"/>
    <mergeCell ref="H2:H3"/>
    <mergeCell ref="K2:K3"/>
    <mergeCell ref="N2:N3"/>
    <mergeCell ref="Q2:Q3"/>
    <mergeCell ref="A24:B24"/>
    <mergeCell ref="B25:B26"/>
    <mergeCell ref="E25:E26"/>
    <mergeCell ref="H25:H26"/>
    <mergeCell ref="K25:K26"/>
    <mergeCell ref="N25:N26"/>
    <mergeCell ref="Q25:Q26"/>
    <mergeCell ref="A47:B47"/>
    <mergeCell ref="B48:B49"/>
    <mergeCell ref="E48:E49"/>
    <mergeCell ref="H48:H49"/>
    <mergeCell ref="K48:K49"/>
    <mergeCell ref="N48:N49"/>
    <mergeCell ref="Q48:Q49"/>
    <mergeCell ref="A70:B70"/>
    <mergeCell ref="B71:B72"/>
    <mergeCell ref="E71:E72"/>
    <mergeCell ref="H71:H72"/>
    <mergeCell ref="K71:K72"/>
    <mergeCell ref="N71:N72"/>
    <mergeCell ref="Q71:Q72"/>
    <mergeCell ref="A93:B93"/>
    <mergeCell ref="B94:B95"/>
    <mergeCell ref="E94:E95"/>
    <mergeCell ref="H94:H95"/>
    <mergeCell ref="K94:K95"/>
    <mergeCell ref="N94:N95"/>
    <mergeCell ref="Q94:Q95"/>
    <mergeCell ref="A116:B116"/>
    <mergeCell ref="B117:B118"/>
    <mergeCell ref="E117:E118"/>
    <mergeCell ref="H117:H118"/>
    <mergeCell ref="K117:K118"/>
    <mergeCell ref="N117:N118"/>
    <mergeCell ref="Q117:Q118"/>
    <mergeCell ref="N163:N164"/>
    <mergeCell ref="Q163:Q164"/>
    <mergeCell ref="A185:B185"/>
    <mergeCell ref="H185:I185"/>
    <mergeCell ref="B186:B187"/>
    <mergeCell ref="E186:E187"/>
    <mergeCell ref="H186:H187"/>
    <mergeCell ref="Q186:Q187"/>
    <mergeCell ref="A277:B277"/>
    <mergeCell ref="H277:I277"/>
    <mergeCell ref="E278:E279"/>
    <mergeCell ref="H278:H279"/>
    <mergeCell ref="K278:K279"/>
    <mergeCell ref="N278:N279"/>
    <mergeCell ref="Q278:Q279"/>
    <mergeCell ref="B278:B279"/>
    <mergeCell ref="A300:B300"/>
    <mergeCell ref="H300:I300"/>
    <mergeCell ref="B301:B302"/>
    <mergeCell ref="E301:E302"/>
    <mergeCell ref="H301:H302"/>
    <mergeCell ref="K301:K302"/>
    <mergeCell ref="A323:B323"/>
    <mergeCell ref="H323:I323"/>
    <mergeCell ref="E324:E325"/>
    <mergeCell ref="H324:H325"/>
    <mergeCell ref="K324:K325"/>
    <mergeCell ref="N324:N325"/>
    <mergeCell ref="Q324:Q325"/>
    <mergeCell ref="B324:B325"/>
    <mergeCell ref="A346:B346"/>
    <mergeCell ref="H346:I346"/>
    <mergeCell ref="B347:B348"/>
    <mergeCell ref="E347:E348"/>
    <mergeCell ref="H347:H348"/>
    <mergeCell ref="K347:K348"/>
    <mergeCell ref="K209:K210"/>
    <mergeCell ref="N209:N210"/>
    <mergeCell ref="Q209:Q210"/>
    <mergeCell ref="K186:K187"/>
    <mergeCell ref="N186:N187"/>
    <mergeCell ref="A208:B208"/>
    <mergeCell ref="H208:I208"/>
    <mergeCell ref="B209:B210"/>
    <mergeCell ref="E209:E210"/>
    <mergeCell ref="H209:H210"/>
    <mergeCell ref="A231:B231"/>
    <mergeCell ref="H231:I231"/>
    <mergeCell ref="E232:E233"/>
    <mergeCell ref="H232:H233"/>
    <mergeCell ref="K232:K233"/>
    <mergeCell ref="N232:N233"/>
    <mergeCell ref="Q232:Q233"/>
    <mergeCell ref="N255:N256"/>
    <mergeCell ref="Q255:Q256"/>
    <mergeCell ref="B232:B233"/>
    <mergeCell ref="A254:B254"/>
    <mergeCell ref="H254:I254"/>
    <mergeCell ref="B255:B256"/>
    <mergeCell ref="E255:E256"/>
    <mergeCell ref="H255:H256"/>
    <mergeCell ref="K255:K256"/>
    <mergeCell ref="N301:N302"/>
    <mergeCell ref="Q301:Q302"/>
    <mergeCell ref="N347:N348"/>
    <mergeCell ref="Q347:Q348"/>
    <mergeCell ref="A369:B369"/>
    <mergeCell ref="H369:I369"/>
    <mergeCell ref="B370:B371"/>
    <mergeCell ref="E370:E371"/>
    <mergeCell ref="H370:H371"/>
    <mergeCell ref="Q370:Q371"/>
    <mergeCell ref="A461:B461"/>
    <mergeCell ref="H461:I461"/>
    <mergeCell ref="E462:E463"/>
    <mergeCell ref="H462:H463"/>
    <mergeCell ref="K462:K463"/>
    <mergeCell ref="N462:N463"/>
    <mergeCell ref="Q462:Q463"/>
    <mergeCell ref="B462:B463"/>
    <mergeCell ref="A484:B484"/>
    <mergeCell ref="H484:I484"/>
    <mergeCell ref="B485:B486"/>
    <mergeCell ref="E485:E486"/>
    <mergeCell ref="H485:H486"/>
    <mergeCell ref="K485:K486"/>
    <mergeCell ref="A507:B507"/>
    <mergeCell ref="H507:I507"/>
    <mergeCell ref="E508:E509"/>
    <mergeCell ref="H508:H509"/>
    <mergeCell ref="K508:K509"/>
    <mergeCell ref="N508:N509"/>
    <mergeCell ref="Q508:Q509"/>
    <mergeCell ref="B508:B509"/>
    <mergeCell ref="A530:B530"/>
    <mergeCell ref="H530:I530"/>
    <mergeCell ref="B531:B532"/>
    <mergeCell ref="E531:E532"/>
    <mergeCell ref="H531:H532"/>
    <mergeCell ref="K531:K53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22.88"/>
    <col customWidth="1" min="2" max="2" width="13.75"/>
  </cols>
  <sheetData>
    <row r="1" collapsed="1">
      <c r="A1" s="1" t="s">
        <v>0</v>
      </c>
      <c r="C1" s="2" t="str">
        <f t="array" ref="C1">INDEX(A2:P2, 1, MATCH(MIN(C12,F12,I12,L12,O12,R12), C12:R12, 0))</f>
        <v>PWE</v>
      </c>
      <c r="D1" s="3" t="str">
        <f t="array" ref="D1">INDEX(A2:P2, 1, (MATCH(MIN(C16,F16,I16,L16,O16,R16), C16:R16, 0)))</f>
        <v>SPIRE</v>
      </c>
      <c r="E1" s="4" t="str">
        <f t="array" ref="E1">INDEX(A2:P2, 1, MATCH(MIN(F19,I19,L19,O19,R19,C19),C19:R19,0))</f>
        <v>UKMO</v>
      </c>
      <c r="F1" s="5" t="str">
        <f t="array" ref="F1">INDEX(A2:P2, 1, MATCH(MIN(F21,I21,L21,O21,R21,C21),C21:R21,0))</f>
        <v>SPIRE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idden="1" outlineLevel="1">
      <c r="A2" s="7" t="s">
        <v>1</v>
      </c>
      <c r="B2" s="8" t="s">
        <v>2</v>
      </c>
      <c r="C2" s="9"/>
      <c r="D2" s="10" t="s">
        <v>3</v>
      </c>
      <c r="E2" s="11" t="s">
        <v>2</v>
      </c>
      <c r="F2" s="9"/>
      <c r="G2" s="12" t="s">
        <v>4</v>
      </c>
      <c r="H2" s="8" t="s">
        <v>2</v>
      </c>
      <c r="I2" s="9"/>
      <c r="J2" s="12" t="s">
        <v>5</v>
      </c>
      <c r="K2" s="8" t="s">
        <v>2</v>
      </c>
      <c r="L2" s="9"/>
      <c r="M2" s="12" t="s">
        <v>6</v>
      </c>
      <c r="N2" s="8" t="s">
        <v>2</v>
      </c>
      <c r="O2" s="9"/>
      <c r="P2" s="12" t="s">
        <v>7</v>
      </c>
      <c r="Q2" s="8" t="s">
        <v>2</v>
      </c>
      <c r="R2" s="9"/>
    </row>
    <row r="3" hidden="1" outlineLevel="1">
      <c r="A3" s="13" t="s">
        <v>8</v>
      </c>
      <c r="C3" s="14"/>
      <c r="D3" s="6" t="s">
        <v>8</v>
      </c>
      <c r="F3" s="14"/>
      <c r="G3" s="13" t="s">
        <v>8</v>
      </c>
      <c r="I3" s="15"/>
      <c r="J3" s="13" t="s">
        <v>8</v>
      </c>
      <c r="L3" s="15"/>
      <c r="M3" s="13" t="s">
        <v>8</v>
      </c>
      <c r="O3" s="15"/>
      <c r="P3" s="13" t="s">
        <v>8</v>
      </c>
      <c r="R3" s="15"/>
    </row>
    <row r="4" hidden="1" outlineLevel="1">
      <c r="A4" s="2" t="s">
        <v>9</v>
      </c>
      <c r="B4" s="17">
        <v>1.22</v>
      </c>
      <c r="C4" s="6"/>
      <c r="D4" s="2" t="s">
        <v>9</v>
      </c>
      <c r="E4" s="17">
        <v>2.48</v>
      </c>
      <c r="F4" s="18"/>
      <c r="G4" s="2" t="s">
        <v>9</v>
      </c>
      <c r="H4" s="17">
        <v>1.66</v>
      </c>
      <c r="I4" s="18"/>
      <c r="J4" s="2" t="s">
        <v>9</v>
      </c>
      <c r="K4" s="17">
        <v>0.72</v>
      </c>
      <c r="L4" s="18"/>
      <c r="M4" s="2" t="s">
        <v>9</v>
      </c>
      <c r="N4" s="17">
        <v>1.6</v>
      </c>
      <c r="O4" s="18"/>
      <c r="P4" s="2" t="s">
        <v>9</v>
      </c>
      <c r="Q4" s="17">
        <v>1.72</v>
      </c>
      <c r="R4" s="18"/>
    </row>
    <row r="5" hidden="1" outlineLevel="1">
      <c r="A5" s="2" t="s">
        <v>10</v>
      </c>
      <c r="B5" s="17">
        <v>5.54</v>
      </c>
      <c r="C5" s="6"/>
      <c r="D5" s="2" t="s">
        <v>10</v>
      </c>
      <c r="E5" s="17">
        <v>1.42</v>
      </c>
      <c r="F5" s="18"/>
      <c r="G5" s="2" t="s">
        <v>10</v>
      </c>
      <c r="H5" s="17">
        <v>6.66</v>
      </c>
      <c r="I5" s="18"/>
      <c r="J5" s="2" t="s">
        <v>10</v>
      </c>
      <c r="K5" s="17">
        <v>4.58</v>
      </c>
      <c r="L5" s="18"/>
      <c r="M5" s="2" t="s">
        <v>10</v>
      </c>
      <c r="N5" s="17">
        <v>2.0</v>
      </c>
      <c r="O5" s="18"/>
      <c r="P5" s="2" t="s">
        <v>10</v>
      </c>
      <c r="Q5" s="17">
        <v>5.28</v>
      </c>
      <c r="R5" s="18"/>
    </row>
    <row r="6" hidden="1" outlineLevel="1">
      <c r="A6" s="2" t="s">
        <v>11</v>
      </c>
      <c r="B6" s="17">
        <v>5.96</v>
      </c>
      <c r="C6" s="6"/>
      <c r="D6" s="2" t="s">
        <v>11</v>
      </c>
      <c r="E6" s="17">
        <v>6.68</v>
      </c>
      <c r="F6" s="18"/>
      <c r="G6" s="2" t="s">
        <v>11</v>
      </c>
      <c r="H6" s="17">
        <v>6.68</v>
      </c>
      <c r="I6" s="18"/>
      <c r="J6" s="2" t="s">
        <v>11</v>
      </c>
      <c r="K6" s="17">
        <v>5.35</v>
      </c>
      <c r="L6" s="18"/>
      <c r="M6" s="2" t="s">
        <v>11</v>
      </c>
      <c r="N6" s="17">
        <v>6.68</v>
      </c>
      <c r="O6" s="18"/>
      <c r="P6" s="2" t="s">
        <v>11</v>
      </c>
      <c r="Q6" s="17">
        <v>6.68</v>
      </c>
      <c r="R6" s="18"/>
    </row>
    <row r="7" hidden="1" outlineLevel="1">
      <c r="A7" s="2" t="s">
        <v>12</v>
      </c>
      <c r="B7" s="17">
        <v>7.74</v>
      </c>
      <c r="C7" s="6"/>
      <c r="D7" s="2" t="s">
        <v>12</v>
      </c>
      <c r="E7" s="17">
        <v>1.84</v>
      </c>
      <c r="F7" s="18"/>
      <c r="G7" s="2" t="s">
        <v>12</v>
      </c>
      <c r="H7" s="17">
        <v>3.1</v>
      </c>
      <c r="I7" s="18"/>
      <c r="J7" s="2" t="s">
        <v>12</v>
      </c>
      <c r="K7" s="17">
        <v>1.92</v>
      </c>
      <c r="L7" s="18"/>
      <c r="M7" s="2" t="s">
        <v>12</v>
      </c>
      <c r="N7" s="17">
        <v>5.04</v>
      </c>
      <c r="O7" s="18"/>
      <c r="P7" s="2" t="s">
        <v>12</v>
      </c>
      <c r="Q7" s="17">
        <v>4.72</v>
      </c>
      <c r="R7" s="18"/>
    </row>
    <row r="8" hidden="1" outlineLevel="1">
      <c r="A8" s="2" t="s">
        <v>13</v>
      </c>
      <c r="B8" s="17">
        <v>5.54</v>
      </c>
      <c r="C8" s="6"/>
      <c r="D8" s="2" t="s">
        <v>13</v>
      </c>
      <c r="E8" s="17">
        <v>1.42</v>
      </c>
      <c r="F8" s="18"/>
      <c r="G8" s="2" t="s">
        <v>13</v>
      </c>
      <c r="H8" s="17">
        <v>6.66</v>
      </c>
      <c r="I8" s="18"/>
      <c r="J8" s="2" t="s">
        <v>13</v>
      </c>
      <c r="K8" s="17">
        <v>4.58</v>
      </c>
      <c r="L8" s="18"/>
      <c r="M8" s="2" t="s">
        <v>13</v>
      </c>
      <c r="N8" s="17">
        <v>2.0</v>
      </c>
      <c r="O8" s="18"/>
      <c r="P8" s="2" t="s">
        <v>13</v>
      </c>
      <c r="Q8" s="17">
        <v>5.28</v>
      </c>
      <c r="R8" s="18"/>
    </row>
    <row r="9" hidden="1" outlineLevel="1">
      <c r="A9" s="2" t="s">
        <v>14</v>
      </c>
      <c r="B9" s="17">
        <v>3.68</v>
      </c>
      <c r="C9" s="6"/>
      <c r="D9" s="2" t="s">
        <v>14</v>
      </c>
      <c r="E9" s="17">
        <v>4.5</v>
      </c>
      <c r="F9" s="18"/>
      <c r="G9" s="2" t="s">
        <v>14</v>
      </c>
      <c r="H9" s="17">
        <v>2.72</v>
      </c>
      <c r="I9" s="18"/>
      <c r="J9" s="2" t="s">
        <v>14</v>
      </c>
      <c r="K9" s="17">
        <v>4.7</v>
      </c>
      <c r="L9" s="18"/>
      <c r="M9" s="2" t="s">
        <v>14</v>
      </c>
      <c r="N9" s="17">
        <v>3.96</v>
      </c>
      <c r="O9" s="18"/>
      <c r="P9" s="2" t="s">
        <v>14</v>
      </c>
      <c r="Q9" s="17">
        <v>3.24</v>
      </c>
      <c r="R9" s="18"/>
    </row>
    <row r="10" hidden="1" outlineLevel="1">
      <c r="A10" s="2" t="s">
        <v>15</v>
      </c>
      <c r="B10" s="17">
        <v>5.72</v>
      </c>
      <c r="C10" s="6"/>
      <c r="D10" s="2" t="s">
        <v>15</v>
      </c>
      <c r="E10" s="17">
        <v>4.42</v>
      </c>
      <c r="F10" s="18"/>
      <c r="G10" s="2" t="s">
        <v>15</v>
      </c>
      <c r="H10" s="17">
        <v>4.5</v>
      </c>
      <c r="I10" s="18"/>
      <c r="J10" s="2" t="s">
        <v>15</v>
      </c>
      <c r="K10" s="17">
        <v>4.7</v>
      </c>
      <c r="L10" s="18"/>
      <c r="M10" s="2" t="s">
        <v>15</v>
      </c>
      <c r="N10" s="17">
        <v>4.72</v>
      </c>
      <c r="O10" s="18"/>
      <c r="P10" s="2" t="s">
        <v>15</v>
      </c>
      <c r="Q10" s="17">
        <v>3.56</v>
      </c>
      <c r="R10" s="18"/>
    </row>
    <row r="11" hidden="1" outlineLevel="1">
      <c r="A11" s="2" t="s">
        <v>16</v>
      </c>
      <c r="B11" s="17">
        <v>1.06</v>
      </c>
      <c r="C11" s="6"/>
      <c r="D11" s="2" t="s">
        <v>16</v>
      </c>
      <c r="E11" s="17">
        <v>3.3</v>
      </c>
      <c r="F11" s="18"/>
      <c r="G11" s="2" t="s">
        <v>16</v>
      </c>
      <c r="H11" s="17">
        <v>4.12</v>
      </c>
      <c r="I11" s="18"/>
      <c r="J11" s="2" t="s">
        <v>16</v>
      </c>
      <c r="K11" s="17">
        <v>1.15</v>
      </c>
      <c r="L11" s="18"/>
      <c r="M11" s="2" t="s">
        <v>16</v>
      </c>
      <c r="N11" s="17">
        <v>3.24</v>
      </c>
      <c r="O11" s="18"/>
      <c r="P11" s="2" t="s">
        <v>16</v>
      </c>
      <c r="Q11" s="17">
        <v>2.4</v>
      </c>
      <c r="R11" s="18"/>
    </row>
    <row r="12" hidden="1" outlineLevel="1">
      <c r="A12" s="2" t="s">
        <v>17</v>
      </c>
      <c r="B12" s="17">
        <v>5.9</v>
      </c>
      <c r="C12" s="20">
        <f>(SUM(B4:B12)/9)/100</f>
        <v>0.04706666667</v>
      </c>
      <c r="D12" s="2" t="s">
        <v>17</v>
      </c>
      <c r="E12" s="17">
        <v>4.2</v>
      </c>
      <c r="F12" s="20">
        <f>(SUM(E4:E12)/9)/100</f>
        <v>0.03362222222</v>
      </c>
      <c r="G12" s="2" t="s">
        <v>17</v>
      </c>
      <c r="H12" s="17">
        <v>2.76</v>
      </c>
      <c r="I12" s="20">
        <f>(SUM(H4:H12)/9)/100</f>
        <v>0.04317777778</v>
      </c>
      <c r="J12" s="2" t="s">
        <v>17</v>
      </c>
      <c r="K12" s="17">
        <v>3.75</v>
      </c>
      <c r="L12" s="20">
        <f>(SUM(K4:K12)/9)/100</f>
        <v>0.03494444444</v>
      </c>
      <c r="M12" s="2" t="s">
        <v>17</v>
      </c>
      <c r="N12" s="17">
        <v>2.92</v>
      </c>
      <c r="O12" s="20">
        <f>(SUM(N4:N12)/9)/100</f>
        <v>0.03573333333</v>
      </c>
      <c r="P12" s="2" t="s">
        <v>17</v>
      </c>
      <c r="Q12" s="17">
        <v>3.06</v>
      </c>
      <c r="R12" s="20">
        <f>(SUM(Q4:Q12)/9)/100</f>
        <v>0.03993333333</v>
      </c>
    </row>
    <row r="13" hidden="1" outlineLevel="1">
      <c r="A13" s="3" t="s">
        <v>18</v>
      </c>
      <c r="B13" s="17">
        <v>1.22</v>
      </c>
      <c r="C13" s="6"/>
      <c r="D13" s="3" t="s">
        <v>18</v>
      </c>
      <c r="E13" s="17">
        <v>2.48</v>
      </c>
      <c r="F13" s="18"/>
      <c r="G13" s="3" t="s">
        <v>18</v>
      </c>
      <c r="H13" s="17">
        <v>1.66</v>
      </c>
      <c r="I13" s="18"/>
      <c r="J13" s="3" t="s">
        <v>18</v>
      </c>
      <c r="K13" s="17">
        <v>0.72</v>
      </c>
      <c r="L13" s="18"/>
      <c r="M13" s="3" t="s">
        <v>18</v>
      </c>
      <c r="N13" s="17">
        <v>1.6</v>
      </c>
      <c r="O13" s="18"/>
      <c r="P13" s="3" t="s">
        <v>18</v>
      </c>
      <c r="Q13" s="17">
        <v>1.72</v>
      </c>
      <c r="R13" s="18"/>
    </row>
    <row r="14" hidden="1" outlineLevel="1">
      <c r="A14" s="3" t="s">
        <v>19</v>
      </c>
      <c r="B14" s="17">
        <v>1.92</v>
      </c>
      <c r="C14" s="6"/>
      <c r="D14" s="3" t="s">
        <v>19</v>
      </c>
      <c r="E14" s="17">
        <v>6.84</v>
      </c>
      <c r="F14" s="18"/>
      <c r="G14" s="3" t="s">
        <v>19</v>
      </c>
      <c r="H14" s="17">
        <v>1.04</v>
      </c>
      <c r="I14" s="18"/>
      <c r="J14" s="3" t="s">
        <v>19</v>
      </c>
      <c r="K14" s="17">
        <v>2.95</v>
      </c>
      <c r="L14" s="18"/>
      <c r="M14" s="3" t="s">
        <v>19</v>
      </c>
      <c r="N14" s="17">
        <v>2.7</v>
      </c>
      <c r="O14" s="18"/>
      <c r="P14" s="3" t="s">
        <v>19</v>
      </c>
      <c r="Q14" s="17">
        <v>0.9</v>
      </c>
      <c r="R14" s="18"/>
    </row>
    <row r="15" hidden="1" outlineLevel="1">
      <c r="A15" s="3" t="s">
        <v>20</v>
      </c>
      <c r="B15" s="17">
        <v>5.54</v>
      </c>
      <c r="C15" s="6"/>
      <c r="D15" s="3" t="s">
        <v>20</v>
      </c>
      <c r="E15" s="17">
        <v>1.42</v>
      </c>
      <c r="F15" s="18"/>
      <c r="G15" s="3" t="s">
        <v>20</v>
      </c>
      <c r="H15" s="17">
        <v>6.66</v>
      </c>
      <c r="I15" s="18"/>
      <c r="J15" s="3" t="s">
        <v>20</v>
      </c>
      <c r="K15" s="17">
        <v>4.58</v>
      </c>
      <c r="L15" s="18"/>
      <c r="M15" s="3" t="s">
        <v>20</v>
      </c>
      <c r="N15" s="17">
        <v>2.0</v>
      </c>
      <c r="O15" s="18"/>
      <c r="P15" s="3" t="s">
        <v>20</v>
      </c>
      <c r="Q15" s="17">
        <v>5.28</v>
      </c>
      <c r="R15" s="18"/>
    </row>
    <row r="16" hidden="1" outlineLevel="1">
      <c r="A16" s="21">
        <v>44066.0</v>
      </c>
      <c r="B16" s="17">
        <v>5.54</v>
      </c>
      <c r="C16" s="20">
        <f>(SUM(B13:B16)/4)/100</f>
        <v>0.03555</v>
      </c>
      <c r="D16" s="21">
        <v>44066.0</v>
      </c>
      <c r="E16" s="17">
        <v>1.42</v>
      </c>
      <c r="F16" s="20">
        <f>(SUM(E13:E16)/4)/100</f>
        <v>0.0304</v>
      </c>
      <c r="G16" s="21">
        <v>44066.0</v>
      </c>
      <c r="H16" s="17">
        <v>6.66</v>
      </c>
      <c r="I16" s="20">
        <f>(SUM(H13:H16)/4)/100</f>
        <v>0.04005</v>
      </c>
      <c r="J16" s="21">
        <v>44066.0</v>
      </c>
      <c r="K16" s="17">
        <v>4.58</v>
      </c>
      <c r="L16" s="20">
        <f>(SUM(K13:K16)/4)/100</f>
        <v>0.032075</v>
      </c>
      <c r="M16" s="21">
        <v>44066.0</v>
      </c>
      <c r="N16" s="17">
        <v>2.0</v>
      </c>
      <c r="O16" s="20">
        <f>(SUM(N13:N16)/4)/100</f>
        <v>0.02075</v>
      </c>
      <c r="P16" s="21">
        <v>44066.0</v>
      </c>
      <c r="Q16" s="17">
        <v>5.28</v>
      </c>
      <c r="R16" s="20">
        <f>(SUM(Q13:Q16)/4)/100</f>
        <v>0.03295</v>
      </c>
    </row>
    <row r="17" hidden="1" outlineLevel="1">
      <c r="A17" s="4" t="s">
        <v>21</v>
      </c>
      <c r="B17" s="17">
        <v>1.22</v>
      </c>
      <c r="C17" s="6"/>
      <c r="D17" s="4" t="s">
        <v>21</v>
      </c>
      <c r="E17" s="17">
        <v>2.48</v>
      </c>
      <c r="F17" s="18"/>
      <c r="G17" s="4" t="s">
        <v>21</v>
      </c>
      <c r="H17" s="17">
        <v>1.66</v>
      </c>
      <c r="I17" s="18"/>
      <c r="J17" s="4" t="s">
        <v>21</v>
      </c>
      <c r="K17" s="17">
        <v>0.72</v>
      </c>
      <c r="L17" s="18"/>
      <c r="M17" s="4" t="s">
        <v>21</v>
      </c>
      <c r="N17" s="17">
        <v>1.6</v>
      </c>
      <c r="O17" s="18"/>
      <c r="P17" s="4" t="s">
        <v>21</v>
      </c>
      <c r="Q17" s="17">
        <v>1.72</v>
      </c>
      <c r="R17" s="18"/>
    </row>
    <row r="18" hidden="1" outlineLevel="1">
      <c r="A18" s="4" t="s">
        <v>22</v>
      </c>
      <c r="B18" s="17">
        <v>1.92</v>
      </c>
      <c r="C18" s="6"/>
      <c r="D18" s="4" t="s">
        <v>22</v>
      </c>
      <c r="E18" s="17">
        <v>6.84</v>
      </c>
      <c r="F18" s="18"/>
      <c r="G18" s="4" t="s">
        <v>22</v>
      </c>
      <c r="H18" s="17">
        <v>1.04</v>
      </c>
      <c r="I18" s="18"/>
      <c r="J18" s="4" t="s">
        <v>22</v>
      </c>
      <c r="K18" s="17">
        <v>2.95</v>
      </c>
      <c r="L18" s="18"/>
      <c r="M18" s="4" t="s">
        <v>22</v>
      </c>
      <c r="N18" s="17">
        <v>2.7</v>
      </c>
      <c r="O18" s="18"/>
      <c r="P18" s="4" t="s">
        <v>22</v>
      </c>
      <c r="Q18" s="17">
        <v>0.9</v>
      </c>
      <c r="R18" s="18"/>
    </row>
    <row r="19" hidden="1" outlineLevel="1">
      <c r="A19" s="4" t="s">
        <v>23</v>
      </c>
      <c r="B19" s="17">
        <v>5.36</v>
      </c>
      <c r="C19" s="20">
        <f>(SUM(B17:B19)/3)/100</f>
        <v>0.02833333333</v>
      </c>
      <c r="D19" s="4" t="s">
        <v>23</v>
      </c>
      <c r="E19" s="17">
        <v>4.74</v>
      </c>
      <c r="F19" s="20">
        <f>(SUM(E17:E19)/3)/100</f>
        <v>0.04686666667</v>
      </c>
      <c r="G19" s="4" t="s">
        <v>23</v>
      </c>
      <c r="H19" s="17">
        <v>2.98</v>
      </c>
      <c r="I19" s="20">
        <f>(SUM(H17:H19)/3)/100</f>
        <v>0.01893333333</v>
      </c>
      <c r="J19" s="4" t="s">
        <v>23</v>
      </c>
      <c r="K19" s="17">
        <v>7.87</v>
      </c>
      <c r="L19" s="20">
        <f>(SUM(K17:K19)/3)/100</f>
        <v>0.03846666667</v>
      </c>
      <c r="M19" s="4" t="s">
        <v>23</v>
      </c>
      <c r="N19" s="17">
        <v>2.76</v>
      </c>
      <c r="O19" s="20">
        <f>(SUM(N17:N19)/3)/100</f>
        <v>0.02353333333</v>
      </c>
      <c r="P19" s="4" t="s">
        <v>23</v>
      </c>
      <c r="Q19" s="17">
        <v>1.66</v>
      </c>
      <c r="R19" s="20">
        <f>(SUM(Q17:Q19)/3)/100</f>
        <v>0.01426666667</v>
      </c>
    </row>
    <row r="20" hidden="1" outlineLevel="1">
      <c r="A20" s="5" t="s">
        <v>24</v>
      </c>
      <c r="B20" s="17">
        <v>0.74</v>
      </c>
      <c r="C20" s="6"/>
      <c r="D20" s="5" t="s">
        <v>24</v>
      </c>
      <c r="E20" s="17">
        <v>2.84</v>
      </c>
      <c r="F20" s="18"/>
      <c r="G20" s="5" t="s">
        <v>24</v>
      </c>
      <c r="H20" s="17">
        <v>0.4</v>
      </c>
      <c r="I20" s="18"/>
      <c r="J20" s="5" t="s">
        <v>24</v>
      </c>
      <c r="K20" s="17">
        <v>4.58</v>
      </c>
      <c r="L20" s="18"/>
      <c r="M20" s="5" t="s">
        <v>24</v>
      </c>
      <c r="N20" s="17">
        <v>1.0</v>
      </c>
      <c r="O20" s="18"/>
      <c r="P20" s="5" t="s">
        <v>24</v>
      </c>
      <c r="Q20" s="17">
        <v>1.56</v>
      </c>
      <c r="R20" s="18"/>
    </row>
    <row r="21" hidden="1" outlineLevel="1">
      <c r="A21" s="5" t="s">
        <v>25</v>
      </c>
      <c r="B21" s="17">
        <v>5.54</v>
      </c>
      <c r="C21" s="20">
        <f>(SUM(B20:B21)/2)/100</f>
        <v>0.0314</v>
      </c>
      <c r="D21" s="5" t="s">
        <v>25</v>
      </c>
      <c r="E21" s="17">
        <v>1.42</v>
      </c>
      <c r="F21" s="20">
        <f>(SUM(E20:E21)/2)/100</f>
        <v>0.0213</v>
      </c>
      <c r="G21" s="5" t="s">
        <v>25</v>
      </c>
      <c r="H21" s="17">
        <v>6.66</v>
      </c>
      <c r="I21" s="20">
        <f>(SUM(H20:H21)/2)/100</f>
        <v>0.0353</v>
      </c>
      <c r="J21" s="5" t="s">
        <v>25</v>
      </c>
      <c r="K21" s="17">
        <v>1.55</v>
      </c>
      <c r="L21" s="20">
        <f>(SUM(K20:K21)/2)/100</f>
        <v>0.03065</v>
      </c>
      <c r="M21" s="5" t="s">
        <v>25</v>
      </c>
      <c r="N21" s="17">
        <v>2.0</v>
      </c>
      <c r="O21" s="20">
        <f>(SUM(N20:N21)/2)/100</f>
        <v>0.015</v>
      </c>
      <c r="P21" s="5" t="s">
        <v>25</v>
      </c>
      <c r="Q21" s="17">
        <v>5.28</v>
      </c>
      <c r="R21" s="20">
        <f>(SUM(Q20:Q21)/2)/100</f>
        <v>0.0342</v>
      </c>
    </row>
    <row r="22">
      <c r="A22" s="26"/>
      <c r="B22" s="26"/>
      <c r="C22" s="26"/>
      <c r="D22" s="26"/>
      <c r="E22" s="26"/>
      <c r="F22" s="26"/>
    </row>
    <row r="23">
      <c r="A23" s="26"/>
      <c r="B23" s="26"/>
      <c r="C23" s="26"/>
      <c r="D23" s="26"/>
      <c r="E23" s="26"/>
      <c r="F23" s="26"/>
    </row>
    <row r="24" collapsed="1">
      <c r="A24" s="1" t="s">
        <v>26</v>
      </c>
      <c r="C24" s="2" t="str">
        <f t="array" ref="C24">INDEX(A25:P25, 1, MATCH(MIN(C35,F35,I35,L35,O35,R35), C35:R35, 0))</f>
        <v>UKMO</v>
      </c>
      <c r="D24" s="3" t="str">
        <f t="array" ref="D24">INDEX(A25:P25, 1, (MATCH(MIN(C39,F39,I39,L39,O39,R39), C39:R39, 0)))</f>
        <v>UKMO</v>
      </c>
      <c r="E24" s="4" t="str">
        <f t="array" ref="E24">INDEX(A25:P25, 1, MATCH(MIN(F42,I42,L42,O42,R42,C42),C42:R42,0))</f>
        <v>UKMO</v>
      </c>
      <c r="F24" s="5" t="str">
        <f t="array" ref="F24">INDEX(A25:P25, 1, MATCH(MIN(F44,I44,L44,O44,R44,C44),C44:R44,0))</f>
        <v>UKMO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hidden="1" outlineLevel="1">
      <c r="A25" s="7" t="s">
        <v>1</v>
      </c>
      <c r="B25" s="8" t="s">
        <v>2</v>
      </c>
      <c r="C25" s="9"/>
      <c r="D25" s="10" t="s">
        <v>3</v>
      </c>
      <c r="E25" s="11" t="s">
        <v>2</v>
      </c>
      <c r="F25" s="9"/>
      <c r="G25" s="27" t="s">
        <v>4</v>
      </c>
      <c r="H25" s="8" t="s">
        <v>2</v>
      </c>
      <c r="I25" s="9"/>
      <c r="J25" s="12" t="s">
        <v>5</v>
      </c>
      <c r="K25" s="8" t="s">
        <v>2</v>
      </c>
      <c r="L25" s="9"/>
      <c r="M25" s="12" t="s">
        <v>6</v>
      </c>
      <c r="N25" s="8" t="s">
        <v>2</v>
      </c>
      <c r="O25" s="9"/>
      <c r="P25" s="12" t="s">
        <v>7</v>
      </c>
      <c r="Q25" s="8" t="s">
        <v>2</v>
      </c>
    </row>
    <row r="26" hidden="1" outlineLevel="1">
      <c r="A26" s="13" t="s">
        <v>8</v>
      </c>
      <c r="C26" s="14"/>
      <c r="D26" s="6" t="s">
        <v>8</v>
      </c>
      <c r="F26" s="14"/>
      <c r="G26" s="13" t="s">
        <v>8</v>
      </c>
      <c r="I26" s="15"/>
      <c r="J26" s="13" t="s">
        <v>8</v>
      </c>
      <c r="L26" s="15"/>
      <c r="M26" s="13" t="s">
        <v>8</v>
      </c>
      <c r="O26" s="15"/>
      <c r="P26" s="13" t="s">
        <v>8</v>
      </c>
    </row>
    <row r="27" hidden="1" outlineLevel="1">
      <c r="A27" s="2" t="s">
        <v>9</v>
      </c>
      <c r="B27" s="17">
        <v>1.92</v>
      </c>
      <c r="C27" s="6"/>
      <c r="D27" s="2" t="s">
        <v>9</v>
      </c>
      <c r="E27" s="17">
        <v>6.45</v>
      </c>
      <c r="F27" s="18"/>
      <c r="G27" s="2" t="s">
        <v>9</v>
      </c>
      <c r="H27" s="17">
        <v>3.43</v>
      </c>
      <c r="I27" s="18"/>
      <c r="J27" s="2" t="s">
        <v>9</v>
      </c>
      <c r="K27" s="17">
        <v>0.73</v>
      </c>
      <c r="L27" s="18"/>
      <c r="M27" s="2" t="s">
        <v>9</v>
      </c>
      <c r="N27" s="17">
        <v>7.15</v>
      </c>
      <c r="O27" s="18"/>
      <c r="P27" s="2" t="s">
        <v>9</v>
      </c>
      <c r="Q27" s="17">
        <v>0.43</v>
      </c>
      <c r="R27" s="18"/>
    </row>
    <row r="28" hidden="1" outlineLevel="1">
      <c r="A28" s="2" t="s">
        <v>10</v>
      </c>
      <c r="B28" s="17">
        <v>5.8</v>
      </c>
      <c r="C28" s="6"/>
      <c r="D28" s="2" t="s">
        <v>10</v>
      </c>
      <c r="E28" s="17">
        <v>2.03</v>
      </c>
      <c r="F28" s="18"/>
      <c r="G28" s="2" t="s">
        <v>10</v>
      </c>
      <c r="H28" s="17">
        <v>2.98</v>
      </c>
      <c r="I28" s="18"/>
      <c r="J28" s="2" t="s">
        <v>10</v>
      </c>
      <c r="K28" s="17">
        <v>2.85</v>
      </c>
      <c r="L28" s="18"/>
      <c r="M28" s="2" t="s">
        <v>10</v>
      </c>
      <c r="N28" s="17">
        <v>4.87</v>
      </c>
      <c r="O28" s="18"/>
      <c r="P28" s="2" t="s">
        <v>10</v>
      </c>
      <c r="Q28" s="17">
        <v>2.17</v>
      </c>
      <c r="R28" s="18"/>
    </row>
    <row r="29" hidden="1" outlineLevel="1">
      <c r="A29" s="2" t="s">
        <v>11</v>
      </c>
      <c r="B29" s="17">
        <v>3.52</v>
      </c>
      <c r="C29" s="6"/>
      <c r="D29" s="2" t="s">
        <v>11</v>
      </c>
      <c r="E29" s="17">
        <v>4.68</v>
      </c>
      <c r="F29" s="18"/>
      <c r="G29" s="2" t="s">
        <v>11</v>
      </c>
      <c r="H29" s="17">
        <v>4.0</v>
      </c>
      <c r="I29" s="18"/>
      <c r="J29" s="2" t="s">
        <v>11</v>
      </c>
      <c r="K29" s="17">
        <v>3.97</v>
      </c>
      <c r="L29" s="18"/>
      <c r="M29" s="2" t="s">
        <v>11</v>
      </c>
      <c r="N29" s="17">
        <v>3.92</v>
      </c>
      <c r="O29" s="18"/>
      <c r="P29" s="2" t="s">
        <v>11</v>
      </c>
      <c r="Q29" s="17">
        <v>3.4</v>
      </c>
      <c r="R29" s="18"/>
    </row>
    <row r="30" hidden="1" outlineLevel="1">
      <c r="A30" s="2" t="s">
        <v>12</v>
      </c>
      <c r="B30" s="17">
        <v>1.2</v>
      </c>
      <c r="C30" s="6"/>
      <c r="D30" s="2" t="s">
        <v>12</v>
      </c>
      <c r="E30" s="17">
        <v>2.52</v>
      </c>
      <c r="F30" s="18"/>
      <c r="G30" s="2" t="s">
        <v>12</v>
      </c>
      <c r="H30" s="17">
        <v>4.17</v>
      </c>
      <c r="I30" s="18"/>
      <c r="J30" s="2" t="s">
        <v>12</v>
      </c>
      <c r="K30" s="17">
        <v>1.67</v>
      </c>
      <c r="L30" s="18"/>
      <c r="M30" s="2" t="s">
        <v>12</v>
      </c>
      <c r="N30" s="17">
        <v>1.8</v>
      </c>
      <c r="O30" s="18"/>
      <c r="P30" s="2" t="s">
        <v>12</v>
      </c>
      <c r="Q30" s="17">
        <v>0.8</v>
      </c>
      <c r="R30" s="18"/>
    </row>
    <row r="31" hidden="1" outlineLevel="1">
      <c r="A31" s="2" t="s">
        <v>13</v>
      </c>
      <c r="B31" s="17">
        <v>5.8</v>
      </c>
      <c r="C31" s="6"/>
      <c r="D31" s="2" t="s">
        <v>13</v>
      </c>
      <c r="E31" s="17">
        <v>2.03</v>
      </c>
      <c r="F31" s="18"/>
      <c r="G31" s="2" t="s">
        <v>13</v>
      </c>
      <c r="H31" s="17">
        <v>2.98</v>
      </c>
      <c r="I31" s="18"/>
      <c r="J31" s="2" t="s">
        <v>13</v>
      </c>
      <c r="K31" s="17">
        <v>2.85</v>
      </c>
      <c r="L31" s="18"/>
      <c r="M31" s="2" t="s">
        <v>13</v>
      </c>
      <c r="N31" s="17">
        <v>4.87</v>
      </c>
      <c r="O31" s="18"/>
      <c r="P31" s="2" t="s">
        <v>13</v>
      </c>
      <c r="Q31" s="17">
        <v>2.17</v>
      </c>
      <c r="R31" s="18"/>
    </row>
    <row r="32" hidden="1" outlineLevel="1">
      <c r="A32" s="2" t="s">
        <v>14</v>
      </c>
      <c r="B32" s="17">
        <v>10.23</v>
      </c>
      <c r="C32" s="6"/>
      <c r="D32" s="2" t="s">
        <v>14</v>
      </c>
      <c r="E32" s="17">
        <v>4.7</v>
      </c>
      <c r="F32" s="18"/>
      <c r="G32" s="2" t="s">
        <v>14</v>
      </c>
      <c r="H32" s="17">
        <v>1.05</v>
      </c>
      <c r="I32" s="18"/>
      <c r="J32" s="2" t="s">
        <v>14</v>
      </c>
      <c r="K32" s="17">
        <v>6.43</v>
      </c>
      <c r="L32" s="18"/>
      <c r="M32" s="2" t="s">
        <v>14</v>
      </c>
      <c r="N32" s="17">
        <v>1.33</v>
      </c>
      <c r="O32" s="18"/>
      <c r="P32" s="2" t="s">
        <v>14</v>
      </c>
      <c r="Q32" s="17">
        <v>2.7</v>
      </c>
      <c r="R32" s="18"/>
    </row>
    <row r="33" hidden="1" outlineLevel="1">
      <c r="A33" s="2" t="s">
        <v>15</v>
      </c>
      <c r="B33" s="17">
        <v>6.25</v>
      </c>
      <c r="C33" s="6"/>
      <c r="D33" s="2" t="s">
        <v>15</v>
      </c>
      <c r="E33" s="17">
        <v>4.48</v>
      </c>
      <c r="F33" s="18"/>
      <c r="G33" s="2" t="s">
        <v>15</v>
      </c>
      <c r="H33" s="17">
        <v>1.58</v>
      </c>
      <c r="I33" s="18"/>
      <c r="J33" s="2" t="s">
        <v>15</v>
      </c>
      <c r="K33" s="17">
        <v>4.48</v>
      </c>
      <c r="L33" s="18"/>
      <c r="M33" s="2" t="s">
        <v>15</v>
      </c>
      <c r="N33" s="17">
        <v>2.3</v>
      </c>
      <c r="O33" s="18"/>
      <c r="P33" s="2" t="s">
        <v>15</v>
      </c>
      <c r="Q33" s="17">
        <v>2.07</v>
      </c>
      <c r="R33" s="18"/>
    </row>
    <row r="34" hidden="1" outlineLevel="1">
      <c r="A34" s="2" t="s">
        <v>16</v>
      </c>
      <c r="B34" s="17">
        <v>2.05</v>
      </c>
      <c r="C34" s="6"/>
      <c r="D34" s="2" t="s">
        <v>16</v>
      </c>
      <c r="E34" s="17">
        <v>5.27</v>
      </c>
      <c r="F34" s="18"/>
      <c r="G34" s="2" t="s">
        <v>16</v>
      </c>
      <c r="H34" s="17">
        <v>0.83</v>
      </c>
      <c r="I34" s="18"/>
      <c r="J34" s="2" t="s">
        <v>16</v>
      </c>
      <c r="K34" s="17">
        <v>3.72</v>
      </c>
      <c r="L34" s="18"/>
      <c r="M34" s="2" t="s">
        <v>16</v>
      </c>
      <c r="N34" s="17">
        <v>4.02</v>
      </c>
      <c r="O34" s="18"/>
      <c r="P34" s="2" t="s">
        <v>16</v>
      </c>
      <c r="Q34" s="17">
        <v>2.35</v>
      </c>
      <c r="R34" s="18"/>
    </row>
    <row r="35" hidden="1" outlineLevel="1">
      <c r="A35" s="2" t="s">
        <v>17</v>
      </c>
      <c r="B35" s="17">
        <v>2.4</v>
      </c>
      <c r="C35" s="20">
        <f>(SUM(B27:B35)/9)/100</f>
        <v>0.04352222222</v>
      </c>
      <c r="D35" s="2" t="s">
        <v>17</v>
      </c>
      <c r="E35" s="17">
        <v>3.7</v>
      </c>
      <c r="F35" s="20">
        <f>(SUM(E27:E35)/9)/100</f>
        <v>0.03984444444</v>
      </c>
      <c r="G35" s="2" t="s">
        <v>17</v>
      </c>
      <c r="H35" s="17">
        <v>3.72</v>
      </c>
      <c r="I35" s="20">
        <f>(SUM(H27:H35)/9)/100</f>
        <v>0.02748888889</v>
      </c>
      <c r="J35" s="2" t="s">
        <v>17</v>
      </c>
      <c r="K35" s="17">
        <v>1.62</v>
      </c>
      <c r="L35" s="20">
        <f>(SUM(K27:K35)/9)/100</f>
        <v>0.03146666667</v>
      </c>
      <c r="M35" s="2" t="s">
        <v>17</v>
      </c>
      <c r="N35" s="17">
        <v>0.75</v>
      </c>
      <c r="O35" s="20">
        <f>(SUM(N27:N35)/9)/100</f>
        <v>0.03445555556</v>
      </c>
      <c r="P35" s="2" t="s">
        <v>17</v>
      </c>
      <c r="Q35" s="17">
        <v>0.48</v>
      </c>
      <c r="R35" s="20">
        <f>(SUM(Q27:Q35)/9)/100</f>
        <v>0.01841111111</v>
      </c>
    </row>
    <row r="36" hidden="1" outlineLevel="1">
      <c r="A36" s="3" t="s">
        <v>18</v>
      </c>
      <c r="B36" s="17">
        <v>1.92</v>
      </c>
      <c r="C36" s="6"/>
      <c r="D36" s="3" t="s">
        <v>18</v>
      </c>
      <c r="E36" s="17">
        <v>6.45</v>
      </c>
      <c r="F36" s="18"/>
      <c r="G36" s="3" t="s">
        <v>18</v>
      </c>
      <c r="H36" s="17">
        <v>3.43</v>
      </c>
      <c r="I36" s="18"/>
      <c r="J36" s="3" t="s">
        <v>18</v>
      </c>
      <c r="K36" s="17">
        <v>0.73</v>
      </c>
      <c r="L36" s="18"/>
      <c r="M36" s="3" t="s">
        <v>18</v>
      </c>
      <c r="N36" s="17">
        <v>7.15</v>
      </c>
      <c r="O36" s="18"/>
      <c r="P36" s="3" t="s">
        <v>18</v>
      </c>
      <c r="Q36" s="17">
        <v>0.43</v>
      </c>
      <c r="R36" s="18"/>
    </row>
    <row r="37" hidden="1" outlineLevel="1">
      <c r="A37" s="3" t="s">
        <v>19</v>
      </c>
      <c r="B37" s="17">
        <v>11.72</v>
      </c>
      <c r="C37" s="6"/>
      <c r="D37" s="3" t="s">
        <v>19</v>
      </c>
      <c r="E37" s="17">
        <v>4.65</v>
      </c>
      <c r="F37" s="18"/>
      <c r="G37" s="3" t="s">
        <v>19</v>
      </c>
      <c r="H37" s="17">
        <v>1.23</v>
      </c>
      <c r="I37" s="18"/>
      <c r="J37" s="3" t="s">
        <v>19</v>
      </c>
      <c r="K37" s="17">
        <v>6.13</v>
      </c>
      <c r="L37" s="18"/>
      <c r="M37" s="3" t="s">
        <v>19</v>
      </c>
      <c r="N37" s="17">
        <v>10.42</v>
      </c>
      <c r="O37" s="18"/>
      <c r="P37" s="3" t="s">
        <v>19</v>
      </c>
      <c r="Q37" s="17">
        <v>2.62</v>
      </c>
      <c r="R37" s="18"/>
    </row>
    <row r="38" hidden="1" outlineLevel="1">
      <c r="A38" s="3" t="s">
        <v>20</v>
      </c>
      <c r="B38" s="17">
        <v>5.8</v>
      </c>
      <c r="C38" s="6"/>
      <c r="D38" s="3" t="s">
        <v>20</v>
      </c>
      <c r="E38" s="17">
        <v>2.03</v>
      </c>
      <c r="F38" s="18"/>
      <c r="G38" s="3" t="s">
        <v>20</v>
      </c>
      <c r="H38" s="17">
        <v>2.98</v>
      </c>
      <c r="I38" s="18"/>
      <c r="J38" s="3" t="s">
        <v>20</v>
      </c>
      <c r="K38" s="17">
        <v>2.85</v>
      </c>
      <c r="L38" s="18"/>
      <c r="M38" s="3" t="s">
        <v>20</v>
      </c>
      <c r="N38" s="17">
        <v>4.87</v>
      </c>
      <c r="O38" s="18"/>
      <c r="P38" s="3" t="s">
        <v>20</v>
      </c>
      <c r="Q38" s="17">
        <v>2.17</v>
      </c>
      <c r="R38" s="18"/>
    </row>
    <row r="39" hidden="1" outlineLevel="1">
      <c r="A39" s="21">
        <v>44066.0</v>
      </c>
      <c r="B39" s="17">
        <v>5.8</v>
      </c>
      <c r="C39" s="20">
        <f>(SUM(B36:B39)/4)/100</f>
        <v>0.0631</v>
      </c>
      <c r="D39" s="21">
        <v>44066.0</v>
      </c>
      <c r="E39" s="17">
        <v>2.03</v>
      </c>
      <c r="F39" s="20">
        <f>(SUM(E36:E39)/4)/100</f>
        <v>0.0379</v>
      </c>
      <c r="G39" s="21">
        <v>44066.0</v>
      </c>
      <c r="H39" s="17">
        <v>2.98</v>
      </c>
      <c r="I39" s="20">
        <f>(SUM(H36:H39)/4)/100</f>
        <v>0.02655</v>
      </c>
      <c r="J39" s="21">
        <v>44066.0</v>
      </c>
      <c r="K39" s="17">
        <v>2.85</v>
      </c>
      <c r="L39" s="20">
        <f>(SUM(K36:K39)/4)/100</f>
        <v>0.0314</v>
      </c>
      <c r="M39" s="21">
        <v>44066.0</v>
      </c>
      <c r="N39" s="17">
        <v>4.87</v>
      </c>
      <c r="O39" s="20">
        <f>(SUM(N36:N39)/4)/100</f>
        <v>0.068275</v>
      </c>
      <c r="P39" s="21">
        <v>44066.0</v>
      </c>
      <c r="Q39" s="17">
        <v>2.17</v>
      </c>
      <c r="R39" s="20">
        <f>(SUM(Q36:Q39)/4)/100</f>
        <v>0.018475</v>
      </c>
    </row>
    <row r="40" hidden="1" outlineLevel="1">
      <c r="A40" s="4" t="s">
        <v>21</v>
      </c>
      <c r="B40" s="17">
        <v>1.92</v>
      </c>
      <c r="C40" s="6"/>
      <c r="D40" s="4" t="s">
        <v>21</v>
      </c>
      <c r="E40" s="17">
        <v>6.45</v>
      </c>
      <c r="F40" s="18"/>
      <c r="G40" s="4" t="s">
        <v>21</v>
      </c>
      <c r="H40" s="17">
        <v>3.43</v>
      </c>
      <c r="I40" s="18"/>
      <c r="J40" s="4" t="s">
        <v>21</v>
      </c>
      <c r="K40" s="17">
        <v>0.73</v>
      </c>
      <c r="L40" s="18"/>
      <c r="M40" s="4" t="s">
        <v>21</v>
      </c>
      <c r="N40" s="17">
        <v>7.15</v>
      </c>
      <c r="O40" s="18"/>
      <c r="P40" s="4" t="s">
        <v>21</v>
      </c>
      <c r="Q40" s="17">
        <v>0.43</v>
      </c>
      <c r="R40" s="18"/>
    </row>
    <row r="41" hidden="1" outlineLevel="1">
      <c r="A41" s="4" t="s">
        <v>22</v>
      </c>
      <c r="B41" s="17">
        <v>11.72</v>
      </c>
      <c r="C41" s="6"/>
      <c r="D41" s="4" t="s">
        <v>22</v>
      </c>
      <c r="E41" s="17">
        <v>4.65</v>
      </c>
      <c r="F41" s="18"/>
      <c r="G41" s="4" t="s">
        <v>22</v>
      </c>
      <c r="H41" s="17">
        <v>1.23</v>
      </c>
      <c r="I41" s="18"/>
      <c r="J41" s="4" t="s">
        <v>22</v>
      </c>
      <c r="K41" s="17">
        <v>6.13</v>
      </c>
      <c r="L41" s="18"/>
      <c r="M41" s="4" t="s">
        <v>22</v>
      </c>
      <c r="N41" s="17">
        <v>10.42</v>
      </c>
      <c r="O41" s="18"/>
      <c r="P41" s="4" t="s">
        <v>22</v>
      </c>
      <c r="Q41" s="17">
        <v>2.62</v>
      </c>
      <c r="R41" s="18"/>
    </row>
    <row r="42" hidden="1" outlineLevel="1">
      <c r="A42" s="4" t="s">
        <v>23</v>
      </c>
      <c r="B42" s="17">
        <v>1.43</v>
      </c>
      <c r="C42" s="20">
        <f>(SUM(B40:B42)/3)/100</f>
        <v>0.05023333333</v>
      </c>
      <c r="D42" s="4" t="s">
        <v>23</v>
      </c>
      <c r="E42" s="17">
        <v>2.95</v>
      </c>
      <c r="F42" s="20">
        <f>(SUM(E40:E42)/3)/100</f>
        <v>0.04683333333</v>
      </c>
      <c r="G42" s="4" t="s">
        <v>23</v>
      </c>
      <c r="H42" s="17">
        <v>3.8</v>
      </c>
      <c r="I42" s="20">
        <f>(SUM(H40:H42)/3)/100</f>
        <v>0.0282</v>
      </c>
      <c r="J42" s="4" t="s">
        <v>23</v>
      </c>
      <c r="K42" s="17">
        <v>2.73</v>
      </c>
      <c r="L42" s="20">
        <f>(SUM(K40:K42)/3)/100</f>
        <v>0.03196666667</v>
      </c>
      <c r="M42" s="4" t="s">
        <v>23</v>
      </c>
      <c r="N42" s="17">
        <v>2.65</v>
      </c>
      <c r="O42" s="20">
        <f>(SUM(N40:N42)/3)/100</f>
        <v>0.0674</v>
      </c>
      <c r="P42" s="4" t="s">
        <v>23</v>
      </c>
      <c r="Q42" s="17">
        <v>2.57</v>
      </c>
      <c r="R42" s="20">
        <f>(SUM(Q40:Q42)/3)/100</f>
        <v>0.01873333333</v>
      </c>
    </row>
    <row r="43" hidden="1" outlineLevel="1">
      <c r="A43" s="5" t="s">
        <v>24</v>
      </c>
      <c r="B43" s="17">
        <v>1.08</v>
      </c>
      <c r="C43" s="6"/>
      <c r="D43" s="5" t="s">
        <v>24</v>
      </c>
      <c r="E43" s="17">
        <v>11.68</v>
      </c>
      <c r="F43" s="18"/>
      <c r="G43" s="5" t="s">
        <v>24</v>
      </c>
      <c r="H43" s="17">
        <v>2.64</v>
      </c>
      <c r="I43" s="18"/>
      <c r="J43" s="5" t="s">
        <v>24</v>
      </c>
      <c r="K43" s="17">
        <v>1.22</v>
      </c>
      <c r="L43" s="18"/>
      <c r="M43" s="5" t="s">
        <v>24</v>
      </c>
      <c r="N43" s="17">
        <v>6.33</v>
      </c>
      <c r="O43" s="18"/>
      <c r="P43" s="5" t="s">
        <v>24</v>
      </c>
      <c r="Q43" s="17">
        <v>0.48</v>
      </c>
      <c r="R43" s="18"/>
    </row>
    <row r="44" hidden="1" outlineLevel="1">
      <c r="A44" s="5" t="s">
        <v>25</v>
      </c>
      <c r="B44" s="17">
        <v>5.8</v>
      </c>
      <c r="C44" s="20">
        <f>(SUM(B43:B44)/2)/100</f>
        <v>0.0344</v>
      </c>
      <c r="D44" s="5" t="s">
        <v>25</v>
      </c>
      <c r="E44" s="17">
        <v>2.03</v>
      </c>
      <c r="F44" s="20">
        <f>(SUM(E43:E44)/2)/100</f>
        <v>0.06855</v>
      </c>
      <c r="G44" s="5" t="s">
        <v>25</v>
      </c>
      <c r="H44" s="17">
        <v>2.98</v>
      </c>
      <c r="I44" s="20">
        <f>(SUM(H43:H44)/2)/100</f>
        <v>0.0281</v>
      </c>
      <c r="J44" s="5" t="s">
        <v>25</v>
      </c>
      <c r="K44" s="17">
        <v>2.85</v>
      </c>
      <c r="L44" s="20">
        <f>(SUM(K43:K44)/2)/100</f>
        <v>0.02035</v>
      </c>
      <c r="M44" s="5" t="s">
        <v>25</v>
      </c>
      <c r="N44" s="17">
        <v>4.87</v>
      </c>
      <c r="O44" s="20">
        <f>(SUM(N43:N44)/2)/100</f>
        <v>0.056</v>
      </c>
      <c r="P44" s="5" t="s">
        <v>25</v>
      </c>
      <c r="Q44" s="17">
        <v>2.17</v>
      </c>
      <c r="R44" s="20">
        <f>(SUM(Q43:Q44)/2)/100</f>
        <v>0.01325</v>
      </c>
    </row>
    <row r="45">
      <c r="A45" s="26"/>
      <c r="B45" s="26"/>
      <c r="C45" s="26"/>
      <c r="D45" s="26"/>
      <c r="E45" s="26"/>
      <c r="F45" s="26"/>
    </row>
    <row r="46">
      <c r="A46" s="26"/>
      <c r="B46" s="26"/>
      <c r="C46" s="26"/>
      <c r="D46" s="26"/>
      <c r="E46" s="26"/>
      <c r="F46" s="26"/>
    </row>
    <row r="47" collapsed="1">
      <c r="A47" s="1" t="s">
        <v>27</v>
      </c>
      <c r="C47" s="2" t="str">
        <f t="array" ref="C47">INDEX(A48:P48, 1, MATCH(MIN(C58,F58,I58,L58,O58,R58), C58:R58, 0))</f>
        <v>SPIRE</v>
      </c>
      <c r="D47" s="3" t="str">
        <f t="array" ref="D47">INDEX(A48:P48, 1, (MATCH(MIN(C62,F62,I62,L62,O62,R62), C62:R62, 0)))</f>
        <v>SPIRE</v>
      </c>
      <c r="E47" s="4" t="str">
        <f t="array" ref="E47">INDEX(A48:P48, 1, MATCH(MIN(F65,I65,L65,O65,R65,C65),C65:R65,0))</f>
        <v>PWG</v>
      </c>
      <c r="F47" s="5" t="str">
        <f t="array" ref="F47">INDEX(A48:P48, 1, MATCH(MIN(F67,I67,L67,O67,R67,C67),C67:R67,0))</f>
        <v>SPIRE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hidden="1" outlineLevel="1">
      <c r="A48" s="7" t="s">
        <v>1</v>
      </c>
      <c r="B48" s="8" t="s">
        <v>2</v>
      </c>
      <c r="C48" s="9"/>
      <c r="D48" s="10" t="s">
        <v>3</v>
      </c>
      <c r="E48" s="11" t="s">
        <v>2</v>
      </c>
      <c r="F48" s="9"/>
      <c r="G48" s="27" t="s">
        <v>4</v>
      </c>
      <c r="H48" s="8" t="s">
        <v>2</v>
      </c>
      <c r="I48" s="9"/>
      <c r="J48" s="12" t="s">
        <v>5</v>
      </c>
      <c r="K48" s="8" t="s">
        <v>2</v>
      </c>
      <c r="L48" s="9"/>
      <c r="M48" s="12" t="s">
        <v>6</v>
      </c>
      <c r="N48" s="8" t="s">
        <v>2</v>
      </c>
      <c r="O48" s="9"/>
      <c r="P48" s="12" t="s">
        <v>7</v>
      </c>
      <c r="Q48" s="8" t="s">
        <v>2</v>
      </c>
    </row>
    <row r="49" hidden="1" outlineLevel="1">
      <c r="A49" s="13" t="s">
        <v>8</v>
      </c>
      <c r="C49" s="14"/>
      <c r="D49" s="6" t="s">
        <v>8</v>
      </c>
      <c r="F49" s="14"/>
      <c r="G49" s="13" t="s">
        <v>8</v>
      </c>
      <c r="I49" s="15"/>
      <c r="J49" s="13" t="s">
        <v>8</v>
      </c>
      <c r="L49" s="15"/>
      <c r="M49" s="13" t="s">
        <v>8</v>
      </c>
      <c r="O49" s="15"/>
      <c r="P49" s="13" t="s">
        <v>8</v>
      </c>
    </row>
    <row r="50" hidden="1" outlineLevel="1">
      <c r="A50" s="2" t="s">
        <v>9</v>
      </c>
      <c r="B50" s="17">
        <v>0.52</v>
      </c>
      <c r="C50" s="6"/>
      <c r="D50" s="2" t="s">
        <v>9</v>
      </c>
      <c r="E50" s="17">
        <v>5.48</v>
      </c>
      <c r="F50" s="18"/>
      <c r="G50" s="2" t="s">
        <v>9</v>
      </c>
      <c r="H50" s="17">
        <v>4.25</v>
      </c>
      <c r="I50" s="18"/>
      <c r="J50" s="2" t="s">
        <v>9</v>
      </c>
      <c r="K50" s="17">
        <v>0.73</v>
      </c>
      <c r="L50" s="18"/>
      <c r="M50" s="2" t="s">
        <v>9</v>
      </c>
      <c r="N50" s="17">
        <v>4.85</v>
      </c>
      <c r="O50" s="18"/>
      <c r="P50" s="2" t="s">
        <v>9</v>
      </c>
      <c r="Q50" s="17">
        <v>3.23</v>
      </c>
      <c r="R50" s="18"/>
    </row>
    <row r="51" hidden="1" outlineLevel="1">
      <c r="A51" s="2" t="s">
        <v>10</v>
      </c>
      <c r="B51" s="17">
        <v>4.13</v>
      </c>
      <c r="C51" s="6"/>
      <c r="D51" s="2" t="s">
        <v>10</v>
      </c>
      <c r="E51" s="17">
        <v>0.92</v>
      </c>
      <c r="F51" s="18"/>
      <c r="G51" s="2" t="s">
        <v>10</v>
      </c>
      <c r="H51" s="17">
        <v>3.4</v>
      </c>
      <c r="I51" s="18"/>
      <c r="J51" s="2" t="s">
        <v>10</v>
      </c>
      <c r="K51" s="17">
        <v>3.27</v>
      </c>
      <c r="L51" s="18"/>
      <c r="M51" s="2" t="s">
        <v>10</v>
      </c>
      <c r="N51" s="17">
        <v>1.3</v>
      </c>
      <c r="O51" s="18"/>
      <c r="P51" s="2" t="s">
        <v>10</v>
      </c>
      <c r="Q51" s="17">
        <v>2.5</v>
      </c>
      <c r="R51" s="18"/>
    </row>
    <row r="52" hidden="1" outlineLevel="1">
      <c r="A52" s="2" t="s">
        <v>11</v>
      </c>
      <c r="B52" s="17">
        <v>3.07</v>
      </c>
      <c r="C52" s="6"/>
      <c r="D52" s="2" t="s">
        <v>11</v>
      </c>
      <c r="E52" s="17">
        <v>3.17</v>
      </c>
      <c r="F52" s="18"/>
      <c r="G52" s="2" t="s">
        <v>11</v>
      </c>
      <c r="H52" s="17">
        <v>3.17</v>
      </c>
      <c r="I52" s="18"/>
      <c r="J52" s="2" t="s">
        <v>11</v>
      </c>
      <c r="K52" s="17">
        <v>3.73</v>
      </c>
      <c r="L52" s="18"/>
      <c r="M52" s="2" t="s">
        <v>11</v>
      </c>
      <c r="N52" s="17">
        <v>3.17</v>
      </c>
      <c r="O52" s="18"/>
      <c r="P52" s="2" t="s">
        <v>11</v>
      </c>
      <c r="Q52" s="17">
        <v>3.17</v>
      </c>
      <c r="R52" s="18"/>
    </row>
    <row r="53" hidden="1" outlineLevel="1">
      <c r="A53" s="2" t="s">
        <v>12</v>
      </c>
      <c r="B53" s="17">
        <v>0.47</v>
      </c>
      <c r="C53" s="6"/>
      <c r="D53" s="2" t="s">
        <v>12</v>
      </c>
      <c r="E53" s="17">
        <v>1.27</v>
      </c>
      <c r="F53" s="18"/>
      <c r="G53" s="2" t="s">
        <v>12</v>
      </c>
      <c r="H53" s="17">
        <v>0.67</v>
      </c>
      <c r="I53" s="18"/>
      <c r="J53" s="2" t="s">
        <v>12</v>
      </c>
      <c r="K53" s="17">
        <v>0.63</v>
      </c>
      <c r="L53" s="18"/>
      <c r="M53" s="2" t="s">
        <v>12</v>
      </c>
      <c r="N53" s="17">
        <v>0.82</v>
      </c>
      <c r="O53" s="18"/>
      <c r="P53" s="2" t="s">
        <v>12</v>
      </c>
      <c r="Q53" s="17">
        <v>1.85</v>
      </c>
      <c r="R53" s="18"/>
    </row>
    <row r="54" hidden="1" outlineLevel="1">
      <c r="A54" s="2" t="s">
        <v>13</v>
      </c>
      <c r="B54" s="17">
        <v>4.13</v>
      </c>
      <c r="C54" s="6"/>
      <c r="D54" s="2" t="s">
        <v>13</v>
      </c>
      <c r="E54" s="17">
        <v>0.92</v>
      </c>
      <c r="F54" s="18"/>
      <c r="G54" s="2" t="s">
        <v>13</v>
      </c>
      <c r="H54" s="17">
        <v>3.4</v>
      </c>
      <c r="I54" s="18"/>
      <c r="J54" s="2" t="s">
        <v>13</v>
      </c>
      <c r="K54" s="17">
        <v>3.27</v>
      </c>
      <c r="L54" s="18"/>
      <c r="M54" s="2" t="s">
        <v>13</v>
      </c>
      <c r="N54" s="17">
        <v>1.3</v>
      </c>
      <c r="O54" s="18"/>
      <c r="P54" s="2" t="s">
        <v>13</v>
      </c>
      <c r="Q54" s="17">
        <v>2.5</v>
      </c>
      <c r="R54" s="18"/>
    </row>
    <row r="55" hidden="1" outlineLevel="1">
      <c r="A55" s="2" t="s">
        <v>14</v>
      </c>
      <c r="B55" s="17">
        <v>6.72</v>
      </c>
      <c r="C55" s="6"/>
      <c r="D55" s="2" t="s">
        <v>14</v>
      </c>
      <c r="E55" s="17">
        <v>1.1</v>
      </c>
      <c r="F55" s="18"/>
      <c r="G55" s="2" t="s">
        <v>14</v>
      </c>
      <c r="H55" s="17">
        <v>1.82</v>
      </c>
      <c r="I55" s="18"/>
      <c r="J55" s="2" t="s">
        <v>14</v>
      </c>
      <c r="K55" s="17">
        <v>4.3</v>
      </c>
      <c r="L55" s="18"/>
      <c r="M55" s="2" t="s">
        <v>14</v>
      </c>
      <c r="N55" s="17">
        <v>1.63</v>
      </c>
      <c r="O55" s="18"/>
      <c r="P55" s="2" t="s">
        <v>14</v>
      </c>
      <c r="Q55" s="17">
        <v>2.43</v>
      </c>
      <c r="R55" s="18"/>
    </row>
    <row r="56" hidden="1" outlineLevel="1">
      <c r="A56" s="2" t="s">
        <v>15</v>
      </c>
      <c r="B56" s="17">
        <v>6.55</v>
      </c>
      <c r="C56" s="6"/>
      <c r="D56" s="2" t="s">
        <v>15</v>
      </c>
      <c r="E56" s="17">
        <v>1.68</v>
      </c>
      <c r="F56" s="18"/>
      <c r="G56" s="2" t="s">
        <v>15</v>
      </c>
      <c r="H56" s="17">
        <v>0.88</v>
      </c>
      <c r="I56" s="18"/>
      <c r="J56" s="2" t="s">
        <v>15</v>
      </c>
      <c r="K56" s="17">
        <v>3.83</v>
      </c>
      <c r="L56" s="18"/>
      <c r="M56" s="2" t="s">
        <v>15</v>
      </c>
      <c r="N56" s="17">
        <v>1.43</v>
      </c>
      <c r="O56" s="18"/>
      <c r="P56" s="2" t="s">
        <v>15</v>
      </c>
      <c r="Q56" s="17">
        <v>1.47</v>
      </c>
      <c r="R56" s="18"/>
    </row>
    <row r="57" hidden="1" outlineLevel="1">
      <c r="A57" s="2" t="s">
        <v>16</v>
      </c>
      <c r="B57" s="17">
        <v>1.05</v>
      </c>
      <c r="C57" s="6"/>
      <c r="D57" s="2" t="s">
        <v>16</v>
      </c>
      <c r="E57" s="17">
        <v>4.1</v>
      </c>
      <c r="F57" s="18"/>
      <c r="G57" s="2" t="s">
        <v>16</v>
      </c>
      <c r="H57" s="17">
        <v>2.37</v>
      </c>
      <c r="I57" s="18"/>
      <c r="J57" s="2" t="s">
        <v>16</v>
      </c>
      <c r="K57" s="17">
        <v>2.82</v>
      </c>
      <c r="L57" s="18"/>
      <c r="M57" s="2" t="s">
        <v>16</v>
      </c>
      <c r="N57" s="17">
        <v>2.05</v>
      </c>
      <c r="O57" s="18"/>
      <c r="P57" s="2" t="s">
        <v>16</v>
      </c>
      <c r="Q57" s="17">
        <v>2.53</v>
      </c>
      <c r="R57" s="18"/>
    </row>
    <row r="58" hidden="1" outlineLevel="1">
      <c r="A58" s="2" t="s">
        <v>17</v>
      </c>
      <c r="B58" s="17">
        <v>1.92</v>
      </c>
      <c r="C58" s="20">
        <f>(SUM(B50:B58)/9)/100</f>
        <v>0.03173333333</v>
      </c>
      <c r="D58" s="2" t="s">
        <v>17</v>
      </c>
      <c r="E58" s="17">
        <v>2.37</v>
      </c>
      <c r="F58" s="20">
        <f>(SUM(E50:E58)/9)/100</f>
        <v>0.02334444444</v>
      </c>
      <c r="G58" s="2" t="s">
        <v>17</v>
      </c>
      <c r="H58" s="17">
        <v>3.12</v>
      </c>
      <c r="I58" s="20">
        <f>(SUM(H50:H58)/9)/100</f>
        <v>0.02564444444</v>
      </c>
      <c r="J58" s="2" t="s">
        <v>17</v>
      </c>
      <c r="K58" s="17">
        <v>1.15</v>
      </c>
      <c r="L58" s="20">
        <f>(SUM(K50:K58)/9)/100</f>
        <v>0.02636666667</v>
      </c>
      <c r="M58" s="2" t="s">
        <v>17</v>
      </c>
      <c r="N58" s="17">
        <v>2.97</v>
      </c>
      <c r="O58" s="20">
        <f>(SUM(N50:N58)/9)/100</f>
        <v>0.02168888889</v>
      </c>
      <c r="P58" s="2" t="s">
        <v>17</v>
      </c>
      <c r="Q58" s="17">
        <v>2.65</v>
      </c>
      <c r="R58" s="20">
        <f>(SUM(Q50:Q58)/9)/100</f>
        <v>0.02481111111</v>
      </c>
    </row>
    <row r="59" hidden="1" outlineLevel="1">
      <c r="A59" s="3" t="s">
        <v>18</v>
      </c>
      <c r="B59" s="17">
        <v>0.52</v>
      </c>
      <c r="C59" s="6"/>
      <c r="D59" s="3" t="s">
        <v>18</v>
      </c>
      <c r="E59" s="17">
        <v>5.48</v>
      </c>
      <c r="F59" s="18"/>
      <c r="G59" s="3" t="s">
        <v>18</v>
      </c>
      <c r="H59" s="17">
        <v>4.25</v>
      </c>
      <c r="I59" s="18"/>
      <c r="J59" s="3" t="s">
        <v>18</v>
      </c>
      <c r="K59" s="17">
        <v>0.73</v>
      </c>
      <c r="L59" s="18"/>
      <c r="M59" s="3" t="s">
        <v>18</v>
      </c>
      <c r="N59" s="17">
        <v>4.85</v>
      </c>
      <c r="O59" s="18"/>
      <c r="P59" s="3" t="s">
        <v>18</v>
      </c>
      <c r="Q59" s="17">
        <v>3.23</v>
      </c>
      <c r="R59" s="18"/>
    </row>
    <row r="60" hidden="1" outlineLevel="1">
      <c r="A60" s="3" t="s">
        <v>19</v>
      </c>
      <c r="B60" s="17">
        <v>2.2</v>
      </c>
      <c r="C60" s="6"/>
      <c r="D60" s="3" t="s">
        <v>19</v>
      </c>
      <c r="E60" s="17">
        <v>3.77</v>
      </c>
      <c r="F60" s="18"/>
      <c r="G60" s="3" t="s">
        <v>19</v>
      </c>
      <c r="H60" s="17">
        <v>1.97</v>
      </c>
      <c r="I60" s="18"/>
      <c r="J60" s="3" t="s">
        <v>19</v>
      </c>
      <c r="K60" s="17">
        <v>4.37</v>
      </c>
      <c r="L60" s="18"/>
      <c r="M60" s="3" t="s">
        <v>19</v>
      </c>
      <c r="N60" s="17">
        <v>2.13</v>
      </c>
      <c r="O60" s="18"/>
      <c r="P60" s="3" t="s">
        <v>19</v>
      </c>
      <c r="Q60" s="17">
        <v>1.38</v>
      </c>
      <c r="R60" s="18"/>
    </row>
    <row r="61" hidden="1" outlineLevel="1">
      <c r="A61" s="3" t="s">
        <v>20</v>
      </c>
      <c r="B61" s="17">
        <v>4.13</v>
      </c>
      <c r="C61" s="6"/>
      <c r="D61" s="3" t="s">
        <v>20</v>
      </c>
      <c r="E61" s="17">
        <v>0.92</v>
      </c>
      <c r="F61" s="18"/>
      <c r="G61" s="3" t="s">
        <v>20</v>
      </c>
      <c r="H61" s="17">
        <v>3.4</v>
      </c>
      <c r="I61" s="18"/>
      <c r="J61" s="3" t="s">
        <v>20</v>
      </c>
      <c r="K61" s="17">
        <v>3.27</v>
      </c>
      <c r="L61" s="18"/>
      <c r="M61" s="3" t="s">
        <v>20</v>
      </c>
      <c r="N61" s="17">
        <v>1.3</v>
      </c>
      <c r="O61" s="18"/>
      <c r="P61" s="3" t="s">
        <v>20</v>
      </c>
      <c r="Q61" s="17">
        <v>2.5</v>
      </c>
      <c r="R61" s="18"/>
    </row>
    <row r="62" hidden="1" outlineLevel="1">
      <c r="A62" s="21">
        <v>44066.0</v>
      </c>
      <c r="B62" s="17">
        <v>4.13</v>
      </c>
      <c r="C62" s="20">
        <f>(SUM(B59:B62)/4)/100</f>
        <v>0.02745</v>
      </c>
      <c r="D62" s="21">
        <v>44066.0</v>
      </c>
      <c r="E62" s="17">
        <v>0.92</v>
      </c>
      <c r="F62" s="20">
        <f>(SUM(E59:E62)/4)/100</f>
        <v>0.027725</v>
      </c>
      <c r="G62" s="21">
        <v>44066.0</v>
      </c>
      <c r="H62" s="17">
        <v>3.4</v>
      </c>
      <c r="I62" s="20">
        <f>(SUM(H59:H62)/4)/100</f>
        <v>0.03255</v>
      </c>
      <c r="J62" s="21">
        <v>44066.0</v>
      </c>
      <c r="K62" s="17">
        <v>3.27</v>
      </c>
      <c r="L62" s="20">
        <f>(SUM(K59:K62)/4)/100</f>
        <v>0.0291</v>
      </c>
      <c r="M62" s="21">
        <v>44066.0</v>
      </c>
      <c r="N62" s="17">
        <v>1.3</v>
      </c>
      <c r="O62" s="20">
        <f>(SUM(N59:N62)/4)/100</f>
        <v>0.02395</v>
      </c>
      <c r="P62" s="21">
        <v>44066.0</v>
      </c>
      <c r="Q62" s="17">
        <v>2.5</v>
      </c>
      <c r="R62" s="20">
        <f>(SUM(Q59:Q62)/4)/100</f>
        <v>0.024025</v>
      </c>
    </row>
    <row r="63" hidden="1" outlineLevel="1">
      <c r="A63" s="4" t="s">
        <v>21</v>
      </c>
      <c r="B63" s="17">
        <v>0.52</v>
      </c>
      <c r="C63" s="6"/>
      <c r="D63" s="4" t="s">
        <v>21</v>
      </c>
      <c r="E63" s="17">
        <v>5.48</v>
      </c>
      <c r="F63" s="18"/>
      <c r="G63" s="4" t="s">
        <v>21</v>
      </c>
      <c r="H63" s="17">
        <v>4.25</v>
      </c>
      <c r="I63" s="18"/>
      <c r="J63" s="4" t="s">
        <v>21</v>
      </c>
      <c r="K63" s="17">
        <v>0.73</v>
      </c>
      <c r="L63" s="18"/>
      <c r="M63" s="4" t="s">
        <v>21</v>
      </c>
      <c r="N63" s="17">
        <v>4.85</v>
      </c>
      <c r="O63" s="18"/>
      <c r="P63" s="4" t="s">
        <v>21</v>
      </c>
      <c r="Q63" s="17">
        <v>3.23</v>
      </c>
      <c r="R63" s="18"/>
    </row>
    <row r="64" hidden="1" outlineLevel="1">
      <c r="A64" s="4" t="s">
        <v>22</v>
      </c>
      <c r="B64" s="17">
        <v>2.2</v>
      </c>
      <c r="C64" s="6"/>
      <c r="D64" s="4" t="s">
        <v>22</v>
      </c>
      <c r="E64" s="17">
        <v>3.77</v>
      </c>
      <c r="F64" s="18"/>
      <c r="G64" s="4" t="s">
        <v>22</v>
      </c>
      <c r="H64" s="17">
        <v>1.97</v>
      </c>
      <c r="I64" s="18"/>
      <c r="J64" s="4" t="s">
        <v>22</v>
      </c>
      <c r="K64" s="17">
        <v>4.37</v>
      </c>
      <c r="L64" s="18"/>
      <c r="M64" s="4" t="s">
        <v>22</v>
      </c>
      <c r="N64" s="17">
        <v>2.13</v>
      </c>
      <c r="O64" s="18"/>
      <c r="P64" s="4" t="s">
        <v>22</v>
      </c>
      <c r="Q64" s="17">
        <v>1.38</v>
      </c>
      <c r="R64" s="18"/>
    </row>
    <row r="65" hidden="1" outlineLevel="1">
      <c r="A65" s="4" t="s">
        <v>23</v>
      </c>
      <c r="B65" s="17">
        <v>1.05</v>
      </c>
      <c r="C65" s="20">
        <f>(SUM(B63:B65)/3)/100</f>
        <v>0.01256666667</v>
      </c>
      <c r="D65" s="4" t="s">
        <v>23</v>
      </c>
      <c r="E65" s="17">
        <v>1.95</v>
      </c>
      <c r="F65" s="20">
        <f>(SUM(E63:E65)/3)/100</f>
        <v>0.03733333333</v>
      </c>
      <c r="G65" s="4" t="s">
        <v>23</v>
      </c>
      <c r="H65" s="17">
        <v>1.45</v>
      </c>
      <c r="I65" s="20">
        <f>(SUM(H63:H65)/3)/100</f>
        <v>0.02556666667</v>
      </c>
      <c r="J65" s="4" t="s">
        <v>23</v>
      </c>
      <c r="K65" s="17">
        <v>1.87</v>
      </c>
      <c r="L65" s="20">
        <f>(SUM(K63:K65)/3)/100</f>
        <v>0.02323333333</v>
      </c>
      <c r="M65" s="4" t="s">
        <v>23</v>
      </c>
      <c r="N65" s="17">
        <v>0.82</v>
      </c>
      <c r="O65" s="20">
        <f>(SUM(N63:N65)/3)/100</f>
        <v>0.026</v>
      </c>
      <c r="P65" s="4" t="s">
        <v>23</v>
      </c>
      <c r="Q65" s="17">
        <v>1.7</v>
      </c>
      <c r="R65" s="20">
        <f>(SUM(Q63:Q65)/3)/100</f>
        <v>0.02103333333</v>
      </c>
    </row>
    <row r="66" hidden="1" outlineLevel="1">
      <c r="A66" s="5" t="s">
        <v>24</v>
      </c>
      <c r="B66" s="17">
        <v>1.17</v>
      </c>
      <c r="C66" s="6"/>
      <c r="D66" s="5" t="s">
        <v>24</v>
      </c>
      <c r="E66" s="17">
        <v>5.67</v>
      </c>
      <c r="F66" s="18"/>
      <c r="G66" s="5" t="s">
        <v>24</v>
      </c>
      <c r="H66" s="17">
        <v>3.55</v>
      </c>
      <c r="I66" s="18"/>
      <c r="J66" s="5" t="s">
        <v>24</v>
      </c>
      <c r="K66" s="17">
        <v>1.22</v>
      </c>
      <c r="L66" s="18"/>
      <c r="M66" s="5" t="s">
        <v>24</v>
      </c>
      <c r="N66" s="17">
        <v>2.58</v>
      </c>
      <c r="O66" s="18"/>
      <c r="P66" s="5" t="s">
        <v>24</v>
      </c>
      <c r="Q66" s="17">
        <v>2.87</v>
      </c>
      <c r="R66" s="18"/>
    </row>
    <row r="67" hidden="1" outlineLevel="1">
      <c r="A67" s="5" t="s">
        <v>25</v>
      </c>
      <c r="B67" s="17">
        <v>4.13</v>
      </c>
      <c r="C67" s="20">
        <f>(SUM(B66:B67)/2)/100</f>
        <v>0.0265</v>
      </c>
      <c r="D67" s="5" t="s">
        <v>25</v>
      </c>
      <c r="E67" s="17">
        <v>0.92</v>
      </c>
      <c r="F67" s="20">
        <f>(SUM(E66:E67)/2)/100</f>
        <v>0.03295</v>
      </c>
      <c r="G67" s="5" t="s">
        <v>25</v>
      </c>
      <c r="H67" s="17">
        <v>3.4</v>
      </c>
      <c r="I67" s="20">
        <f>(SUM(H66:H67)/2)/100</f>
        <v>0.03475</v>
      </c>
      <c r="J67" s="5" t="s">
        <v>25</v>
      </c>
      <c r="K67" s="17">
        <v>3.27</v>
      </c>
      <c r="L67" s="20">
        <f>(SUM(K66:K67)/2)/100</f>
        <v>0.02245</v>
      </c>
      <c r="M67" s="5" t="s">
        <v>25</v>
      </c>
      <c r="N67" s="17">
        <v>1.3</v>
      </c>
      <c r="O67" s="20">
        <f>(SUM(N66:N67)/2)/100</f>
        <v>0.0194</v>
      </c>
      <c r="P67" s="5" t="s">
        <v>25</v>
      </c>
      <c r="Q67" s="17">
        <v>2.5</v>
      </c>
      <c r="R67" s="20">
        <f>(SUM(Q66:Q67)/2)/100</f>
        <v>0.02685</v>
      </c>
    </row>
    <row r="68">
      <c r="A68" s="26"/>
      <c r="B68" s="26"/>
      <c r="C68" s="26"/>
      <c r="D68" s="26"/>
      <c r="E68" s="26"/>
      <c r="F68" s="26"/>
    </row>
    <row r="69">
      <c r="A69" s="26"/>
      <c r="B69" s="26"/>
      <c r="C69" s="26"/>
      <c r="D69" s="26"/>
      <c r="E69" s="26"/>
      <c r="F69" s="26"/>
    </row>
    <row r="70" collapsed="1">
      <c r="A70" s="1" t="s">
        <v>28</v>
      </c>
      <c r="C70" s="2" t="str">
        <f t="array" ref="C70">INDEX(A71:P71, 1, MATCH(MIN(C81,F81,I81,L81,O81,R81), C81:R81, 0))</f>
        <v>PWG</v>
      </c>
      <c r="D70" s="3" t="str">
        <f t="array" ref="D70">INDEX(A71:P71, 1, (MATCH(MIN(C85,F85,I85,L85,O85,R85), C85:R85, 0)))</f>
        <v>PWE</v>
      </c>
      <c r="E70" s="4" t="str">
        <f t="array" ref="E70">INDEX(A71:P71, 1, MATCH(MIN(F88,I88,L88,O88,R88,C88),C88:R88,0))</f>
        <v>PWE</v>
      </c>
      <c r="F70" s="5" t="str">
        <f t="array" ref="F70">INDEX(A71:P71, 1, MATCH(MIN(F90,I90,L90,O90,R90,C90),C90:R90,0))</f>
        <v>PWE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hidden="1" outlineLevel="1">
      <c r="A71" s="7" t="s">
        <v>1</v>
      </c>
      <c r="B71" s="8" t="s">
        <v>2</v>
      </c>
      <c r="C71" s="9"/>
      <c r="D71" s="10" t="s">
        <v>3</v>
      </c>
      <c r="E71" s="11" t="s">
        <v>2</v>
      </c>
      <c r="F71" s="9"/>
      <c r="G71" s="27" t="s">
        <v>4</v>
      </c>
      <c r="H71" s="8" t="s">
        <v>2</v>
      </c>
      <c r="I71" s="9"/>
      <c r="J71" s="12" t="s">
        <v>5</v>
      </c>
      <c r="K71" s="8" t="s">
        <v>2</v>
      </c>
      <c r="L71" s="9"/>
      <c r="M71" s="12" t="s">
        <v>6</v>
      </c>
      <c r="N71" s="8" t="s">
        <v>2</v>
      </c>
      <c r="O71" s="9"/>
      <c r="P71" s="12" t="s">
        <v>7</v>
      </c>
      <c r="Q71" s="8" t="s">
        <v>2</v>
      </c>
    </row>
    <row r="72" hidden="1" outlineLevel="1">
      <c r="A72" s="13" t="s">
        <v>8</v>
      </c>
      <c r="C72" s="14"/>
      <c r="D72" s="6" t="s">
        <v>8</v>
      </c>
      <c r="F72" s="14"/>
      <c r="G72" s="13" t="s">
        <v>8</v>
      </c>
      <c r="I72" s="15"/>
      <c r="J72" s="13" t="s">
        <v>8</v>
      </c>
      <c r="L72" s="15"/>
      <c r="M72" s="13" t="s">
        <v>8</v>
      </c>
      <c r="O72" s="15"/>
      <c r="P72" s="13" t="s">
        <v>8</v>
      </c>
    </row>
    <row r="73" hidden="1" outlineLevel="1">
      <c r="A73" s="2" t="s">
        <v>9</v>
      </c>
      <c r="B73" s="17">
        <v>5.6</v>
      </c>
      <c r="C73" s="18"/>
      <c r="D73" s="2" t="s">
        <v>9</v>
      </c>
      <c r="E73" s="17">
        <v>4.32</v>
      </c>
      <c r="F73" s="18"/>
      <c r="G73" s="2" t="s">
        <v>9</v>
      </c>
      <c r="H73" s="17">
        <v>3.88</v>
      </c>
      <c r="I73" s="18"/>
      <c r="J73" s="2" t="s">
        <v>9</v>
      </c>
      <c r="K73" s="17">
        <v>4.02</v>
      </c>
      <c r="L73" s="18"/>
      <c r="M73" s="2" t="s">
        <v>9</v>
      </c>
      <c r="N73" s="17">
        <v>12.22</v>
      </c>
      <c r="O73" s="18"/>
      <c r="P73" s="2" t="s">
        <v>9</v>
      </c>
      <c r="Q73" s="17">
        <v>10.63</v>
      </c>
      <c r="R73" s="18"/>
    </row>
    <row r="74" hidden="1" outlineLevel="1">
      <c r="A74" s="2" t="s">
        <v>10</v>
      </c>
      <c r="B74" s="17">
        <v>0.8</v>
      </c>
      <c r="C74" s="18"/>
      <c r="D74" s="2" t="s">
        <v>10</v>
      </c>
      <c r="E74" s="17">
        <v>1.52</v>
      </c>
      <c r="F74" s="18"/>
      <c r="G74" s="2" t="s">
        <v>10</v>
      </c>
      <c r="H74" s="17">
        <v>2.23</v>
      </c>
      <c r="I74" s="18"/>
      <c r="J74" s="2" t="s">
        <v>10</v>
      </c>
      <c r="K74" s="17">
        <v>6.32</v>
      </c>
      <c r="L74" s="18"/>
      <c r="M74" s="2" t="s">
        <v>10</v>
      </c>
      <c r="N74" s="17">
        <v>2.02</v>
      </c>
      <c r="O74" s="18"/>
      <c r="P74" s="2" t="s">
        <v>10</v>
      </c>
      <c r="Q74" s="17">
        <v>2.22</v>
      </c>
      <c r="R74" s="18"/>
    </row>
    <row r="75" hidden="1" outlineLevel="1">
      <c r="A75" s="2" t="s">
        <v>11</v>
      </c>
      <c r="B75" s="17">
        <v>0.3</v>
      </c>
      <c r="C75" s="18"/>
      <c r="D75" s="2" t="s">
        <v>11</v>
      </c>
      <c r="E75" s="17">
        <v>2.14</v>
      </c>
      <c r="F75" s="18"/>
      <c r="G75" s="2" t="s">
        <v>11</v>
      </c>
      <c r="H75" s="17">
        <v>2.9</v>
      </c>
      <c r="I75" s="18"/>
      <c r="J75" s="2" t="s">
        <v>11</v>
      </c>
      <c r="K75" s="17">
        <v>1.16</v>
      </c>
      <c r="L75" s="18"/>
      <c r="M75" s="2" t="s">
        <v>11</v>
      </c>
      <c r="N75" s="17">
        <v>2.9</v>
      </c>
      <c r="O75" s="18"/>
      <c r="P75" s="2" t="s">
        <v>11</v>
      </c>
      <c r="Q75" s="17">
        <v>2.9</v>
      </c>
      <c r="R75" s="18"/>
    </row>
    <row r="76" hidden="1" outlineLevel="1">
      <c r="A76" s="2" t="s">
        <v>12</v>
      </c>
      <c r="B76" s="17">
        <v>10.0</v>
      </c>
      <c r="C76" s="18"/>
      <c r="D76" s="2" t="s">
        <v>12</v>
      </c>
      <c r="E76" s="17">
        <v>7.42</v>
      </c>
      <c r="F76" s="18"/>
      <c r="G76" s="2" t="s">
        <v>12</v>
      </c>
      <c r="H76" s="17">
        <v>2.55</v>
      </c>
      <c r="I76" s="18"/>
      <c r="J76" s="2" t="s">
        <v>12</v>
      </c>
      <c r="K76" s="17">
        <v>1.74</v>
      </c>
      <c r="L76" s="18"/>
      <c r="M76" s="2" t="s">
        <v>12</v>
      </c>
      <c r="N76" s="17">
        <v>6.17</v>
      </c>
      <c r="O76" s="18"/>
      <c r="P76" s="2" t="s">
        <v>12</v>
      </c>
      <c r="Q76" s="17">
        <v>1.42</v>
      </c>
      <c r="R76" s="18"/>
    </row>
    <row r="77" hidden="1" outlineLevel="1">
      <c r="A77" s="2" t="s">
        <v>13</v>
      </c>
      <c r="B77" s="17">
        <v>0.8</v>
      </c>
      <c r="C77" s="18"/>
      <c r="D77" s="2" t="s">
        <v>13</v>
      </c>
      <c r="E77" s="17">
        <v>1.52</v>
      </c>
      <c r="F77" s="18"/>
      <c r="G77" s="2" t="s">
        <v>13</v>
      </c>
      <c r="H77" s="17">
        <v>2.23</v>
      </c>
      <c r="I77" s="18"/>
      <c r="J77" s="2" t="s">
        <v>13</v>
      </c>
      <c r="K77" s="17">
        <v>6.32</v>
      </c>
      <c r="L77" s="18"/>
      <c r="M77" s="2" t="s">
        <v>13</v>
      </c>
      <c r="N77" s="17">
        <v>2.02</v>
      </c>
      <c r="O77" s="18"/>
      <c r="P77" s="2" t="s">
        <v>13</v>
      </c>
      <c r="Q77" s="17">
        <v>2.22</v>
      </c>
      <c r="R77" s="18"/>
    </row>
    <row r="78" hidden="1" outlineLevel="1">
      <c r="A78" s="2" t="s">
        <v>14</v>
      </c>
      <c r="B78" s="17">
        <v>1.3</v>
      </c>
      <c r="C78" s="18"/>
      <c r="D78" s="2" t="s">
        <v>14</v>
      </c>
      <c r="E78" s="17">
        <v>2.1</v>
      </c>
      <c r="F78" s="18"/>
      <c r="G78" s="2" t="s">
        <v>14</v>
      </c>
      <c r="H78" s="17">
        <v>1.63</v>
      </c>
      <c r="I78" s="18"/>
      <c r="J78" s="2" t="s">
        <v>14</v>
      </c>
      <c r="K78" s="17">
        <v>0.84</v>
      </c>
      <c r="L78" s="18"/>
      <c r="M78" s="2" t="s">
        <v>14</v>
      </c>
      <c r="N78" s="17">
        <v>1.95</v>
      </c>
      <c r="O78" s="18"/>
      <c r="P78" s="2" t="s">
        <v>14</v>
      </c>
      <c r="Q78" s="17">
        <v>2.02</v>
      </c>
      <c r="R78" s="18"/>
    </row>
    <row r="79" hidden="1" outlineLevel="1">
      <c r="A79" s="2" t="s">
        <v>15</v>
      </c>
      <c r="B79" s="17">
        <v>1.0</v>
      </c>
      <c r="C79" s="18"/>
      <c r="D79" s="2" t="s">
        <v>15</v>
      </c>
      <c r="E79" s="17">
        <v>2.1</v>
      </c>
      <c r="F79" s="18"/>
      <c r="G79" s="2" t="s">
        <v>15</v>
      </c>
      <c r="H79" s="17">
        <v>1.72</v>
      </c>
      <c r="I79" s="18"/>
      <c r="J79" s="2" t="s">
        <v>15</v>
      </c>
      <c r="K79" s="17">
        <v>1.12</v>
      </c>
      <c r="L79" s="18"/>
      <c r="M79" s="2" t="s">
        <v>15</v>
      </c>
      <c r="N79" s="17">
        <v>1.63</v>
      </c>
      <c r="O79" s="18"/>
      <c r="P79" s="2" t="s">
        <v>15</v>
      </c>
      <c r="Q79" s="17">
        <v>1.9</v>
      </c>
      <c r="R79" s="18"/>
    </row>
    <row r="80" hidden="1" outlineLevel="1">
      <c r="A80" s="2" t="s">
        <v>16</v>
      </c>
      <c r="B80" s="17">
        <v>1.5</v>
      </c>
      <c r="C80" s="18"/>
      <c r="D80" s="2" t="s">
        <v>16</v>
      </c>
      <c r="E80" s="17">
        <v>7.2</v>
      </c>
      <c r="F80" s="18"/>
      <c r="G80" s="2" t="s">
        <v>16</v>
      </c>
      <c r="H80" s="17">
        <v>3.35</v>
      </c>
      <c r="I80" s="18"/>
      <c r="J80" s="2" t="s">
        <v>16</v>
      </c>
      <c r="K80" s="17">
        <v>1.84</v>
      </c>
      <c r="L80" s="18"/>
      <c r="M80" s="2" t="s">
        <v>16</v>
      </c>
      <c r="N80" s="17">
        <v>12.0</v>
      </c>
      <c r="O80" s="18"/>
      <c r="P80" s="2" t="s">
        <v>16</v>
      </c>
      <c r="Q80" s="17">
        <v>3.75</v>
      </c>
      <c r="R80" s="18"/>
    </row>
    <row r="81" hidden="1" outlineLevel="1">
      <c r="A81" s="2" t="s">
        <v>17</v>
      </c>
      <c r="B81" s="17">
        <v>3.2</v>
      </c>
      <c r="C81" s="20">
        <f>(SUM(B73:B81)/9)/100</f>
        <v>0.02722222222</v>
      </c>
      <c r="D81" s="2" t="s">
        <v>17</v>
      </c>
      <c r="E81" s="17">
        <v>5.82</v>
      </c>
      <c r="F81" s="20">
        <f>(SUM(E73:E81)/9)/100</f>
        <v>0.03793333333</v>
      </c>
      <c r="G81" s="2" t="s">
        <v>17</v>
      </c>
      <c r="H81" s="17">
        <v>4.67</v>
      </c>
      <c r="I81" s="20">
        <f>(SUM(H73:H81)/9)/100</f>
        <v>0.02795555556</v>
      </c>
      <c r="J81" s="2" t="s">
        <v>17</v>
      </c>
      <c r="K81" s="17">
        <v>1.24</v>
      </c>
      <c r="L81" s="20">
        <f>(SUM(K73:K81)/9)/100</f>
        <v>0.02733333333</v>
      </c>
      <c r="M81" s="2" t="s">
        <v>17</v>
      </c>
      <c r="N81" s="17">
        <v>10.87</v>
      </c>
      <c r="O81" s="20">
        <f>(SUM(N73:N81)/9)/100</f>
        <v>0.05753333333</v>
      </c>
      <c r="P81" s="2" t="s">
        <v>17</v>
      </c>
      <c r="Q81" s="17">
        <v>2.58</v>
      </c>
      <c r="R81" s="20">
        <f>(SUM(Q73:Q81)/9)/100</f>
        <v>0.03293333333</v>
      </c>
    </row>
    <row r="82" hidden="1" outlineLevel="1">
      <c r="A82" s="3" t="s">
        <v>18</v>
      </c>
      <c r="B82" s="17">
        <v>5.6</v>
      </c>
      <c r="C82" s="18"/>
      <c r="D82" s="3" t="s">
        <v>18</v>
      </c>
      <c r="E82" s="17">
        <v>4.32</v>
      </c>
      <c r="F82" s="18"/>
      <c r="G82" s="3" t="s">
        <v>18</v>
      </c>
      <c r="H82" s="17">
        <v>3.88</v>
      </c>
      <c r="I82" s="18"/>
      <c r="J82" s="3" t="s">
        <v>18</v>
      </c>
      <c r="K82" s="17">
        <v>4.02</v>
      </c>
      <c r="L82" s="18"/>
      <c r="M82" s="3" t="s">
        <v>18</v>
      </c>
      <c r="N82" s="17">
        <v>12.22</v>
      </c>
      <c r="O82" s="18"/>
      <c r="P82" s="3" t="s">
        <v>18</v>
      </c>
      <c r="Q82" s="17">
        <v>10.63</v>
      </c>
      <c r="R82" s="18"/>
    </row>
    <row r="83" hidden="1" outlineLevel="1">
      <c r="A83" s="3" t="s">
        <v>19</v>
      </c>
      <c r="B83" s="17">
        <v>3.6</v>
      </c>
      <c r="C83" s="18"/>
      <c r="D83" s="3" t="s">
        <v>19</v>
      </c>
      <c r="E83" s="17">
        <v>2.7</v>
      </c>
      <c r="F83" s="18"/>
      <c r="G83" s="3" t="s">
        <v>19</v>
      </c>
      <c r="H83" s="17">
        <v>2.13</v>
      </c>
      <c r="I83" s="18"/>
      <c r="J83" s="3" t="s">
        <v>19</v>
      </c>
      <c r="K83" s="17">
        <v>6.04</v>
      </c>
      <c r="L83" s="18"/>
      <c r="M83" s="3" t="s">
        <v>19</v>
      </c>
      <c r="N83" s="17">
        <v>2.93</v>
      </c>
      <c r="O83" s="18"/>
      <c r="P83" s="3" t="s">
        <v>19</v>
      </c>
      <c r="Q83" s="17">
        <v>6.95</v>
      </c>
      <c r="R83" s="18"/>
    </row>
    <row r="84" hidden="1" outlineLevel="1">
      <c r="A84" s="3" t="s">
        <v>20</v>
      </c>
      <c r="B84" s="17">
        <v>0.8</v>
      </c>
      <c r="C84" s="18"/>
      <c r="D84" s="3" t="s">
        <v>20</v>
      </c>
      <c r="E84" s="17">
        <v>1.52</v>
      </c>
      <c r="F84" s="18"/>
      <c r="G84" s="3" t="s">
        <v>20</v>
      </c>
      <c r="H84" s="17">
        <v>2.23</v>
      </c>
      <c r="I84" s="18"/>
      <c r="J84" s="3" t="s">
        <v>20</v>
      </c>
      <c r="K84" s="17">
        <v>6.32</v>
      </c>
      <c r="L84" s="18"/>
      <c r="M84" s="3" t="s">
        <v>20</v>
      </c>
      <c r="N84" s="17">
        <v>2.02</v>
      </c>
      <c r="O84" s="18"/>
      <c r="P84" s="3" t="s">
        <v>20</v>
      </c>
      <c r="Q84" s="17">
        <v>2.22</v>
      </c>
      <c r="R84" s="18"/>
    </row>
    <row r="85" hidden="1" outlineLevel="1">
      <c r="A85" s="21">
        <v>44066.0</v>
      </c>
      <c r="B85" s="17">
        <v>0.8</v>
      </c>
      <c r="C85" s="20">
        <f>(SUM(B82:B85)/4)/100</f>
        <v>0.027</v>
      </c>
      <c r="D85" s="21">
        <v>44066.0</v>
      </c>
      <c r="E85" s="17">
        <v>1.52</v>
      </c>
      <c r="F85" s="20">
        <f>(SUM(E82:E85)/4)/100</f>
        <v>0.02515</v>
      </c>
      <c r="G85" s="21">
        <v>44066.0</v>
      </c>
      <c r="H85" s="17">
        <v>2.23</v>
      </c>
      <c r="I85" s="20">
        <f>(SUM(H82:H85)/4)/100</f>
        <v>0.026175</v>
      </c>
      <c r="J85" s="21">
        <v>44066.0</v>
      </c>
      <c r="K85" s="17">
        <v>6.32</v>
      </c>
      <c r="L85" s="20">
        <f>(SUM(K82:K85)/4)/100</f>
        <v>0.05675</v>
      </c>
      <c r="M85" s="21">
        <v>44066.0</v>
      </c>
      <c r="N85" s="17">
        <v>2.02</v>
      </c>
      <c r="O85" s="20">
        <f>(SUM(N82:N85)/4)/100</f>
        <v>0.047975</v>
      </c>
      <c r="P85" s="21">
        <v>44066.0</v>
      </c>
      <c r="Q85" s="17">
        <v>2.22</v>
      </c>
      <c r="R85" s="20">
        <f>(SUM(Q82:Q85)/4)/100</f>
        <v>0.05505</v>
      </c>
    </row>
    <row r="86" hidden="1" outlineLevel="1">
      <c r="A86" s="4" t="s">
        <v>21</v>
      </c>
      <c r="B86" s="17">
        <v>5.6</v>
      </c>
      <c r="C86" s="18"/>
      <c r="D86" s="4" t="s">
        <v>21</v>
      </c>
      <c r="E86" s="17">
        <v>4.32</v>
      </c>
      <c r="F86" s="18"/>
      <c r="G86" s="4" t="s">
        <v>21</v>
      </c>
      <c r="H86" s="17">
        <v>3.88</v>
      </c>
      <c r="I86" s="18"/>
      <c r="J86" s="4" t="s">
        <v>21</v>
      </c>
      <c r="K86" s="17">
        <v>4.02</v>
      </c>
      <c r="L86" s="18"/>
      <c r="M86" s="4" t="s">
        <v>21</v>
      </c>
      <c r="N86" s="17">
        <v>12.22</v>
      </c>
      <c r="O86" s="18"/>
      <c r="P86" s="4" t="s">
        <v>21</v>
      </c>
      <c r="Q86" s="17">
        <v>10.63</v>
      </c>
      <c r="R86" s="18"/>
    </row>
    <row r="87" hidden="1" outlineLevel="1">
      <c r="A87" s="4" t="s">
        <v>22</v>
      </c>
      <c r="B87" s="17">
        <v>3.6</v>
      </c>
      <c r="C87" s="18"/>
      <c r="D87" s="4" t="s">
        <v>22</v>
      </c>
      <c r="E87" s="17">
        <v>2.7</v>
      </c>
      <c r="F87" s="18"/>
      <c r="G87" s="4" t="s">
        <v>22</v>
      </c>
      <c r="H87" s="17">
        <v>2.13</v>
      </c>
      <c r="I87" s="18"/>
      <c r="J87" s="4" t="s">
        <v>22</v>
      </c>
      <c r="K87" s="17">
        <v>6.04</v>
      </c>
      <c r="L87" s="18"/>
      <c r="M87" s="4" t="s">
        <v>22</v>
      </c>
      <c r="N87" s="17">
        <v>2.93</v>
      </c>
      <c r="O87" s="18"/>
      <c r="P87" s="4" t="s">
        <v>22</v>
      </c>
      <c r="Q87" s="17">
        <v>6.95</v>
      </c>
      <c r="R87" s="18"/>
    </row>
    <row r="88" hidden="1" outlineLevel="1">
      <c r="A88" s="4" t="s">
        <v>23</v>
      </c>
      <c r="B88" s="17">
        <v>0.4</v>
      </c>
      <c r="C88" s="20">
        <f>(SUM(B86:B88)/3)/100</f>
        <v>0.032</v>
      </c>
      <c r="D88" s="4" t="s">
        <v>23</v>
      </c>
      <c r="E88" s="17">
        <v>0.76</v>
      </c>
      <c r="F88" s="20">
        <f>(SUM(E86:E88)/3)/100</f>
        <v>0.02593333333</v>
      </c>
      <c r="G88" s="4" t="s">
        <v>23</v>
      </c>
      <c r="H88" s="17">
        <v>1.95</v>
      </c>
      <c r="I88" s="20">
        <f>(SUM(H86:H88)/3)/100</f>
        <v>0.02653333333</v>
      </c>
      <c r="J88" s="4" t="s">
        <v>23</v>
      </c>
      <c r="K88" s="17">
        <v>0.96</v>
      </c>
      <c r="L88" s="20">
        <f>(SUM(K86:K88)/3)/100</f>
        <v>0.03673333333</v>
      </c>
      <c r="M88" s="4" t="s">
        <v>23</v>
      </c>
      <c r="N88" s="17">
        <v>2.05</v>
      </c>
      <c r="O88" s="20">
        <f>(SUM(N86:N88)/3)/100</f>
        <v>0.05733333333</v>
      </c>
      <c r="P88" s="4" t="s">
        <v>23</v>
      </c>
      <c r="Q88" s="17">
        <v>2.15</v>
      </c>
      <c r="R88" s="20">
        <f>(SUM(Q86:Q88)/3)/100</f>
        <v>0.06576666667</v>
      </c>
    </row>
    <row r="89" hidden="1" outlineLevel="1">
      <c r="A89" s="5" t="s">
        <v>24</v>
      </c>
      <c r="B89" s="17">
        <v>6.9</v>
      </c>
      <c r="C89" s="18"/>
      <c r="D89" s="5" t="s">
        <v>24</v>
      </c>
      <c r="E89" s="17">
        <v>2.52</v>
      </c>
      <c r="F89" s="18"/>
      <c r="G89" s="5" t="s">
        <v>24</v>
      </c>
      <c r="H89" s="17">
        <v>3.33</v>
      </c>
      <c r="I89" s="18"/>
      <c r="J89" s="5" t="s">
        <v>24</v>
      </c>
      <c r="K89" s="17">
        <v>4.03</v>
      </c>
      <c r="L89" s="18"/>
      <c r="M89" s="5" t="s">
        <v>24</v>
      </c>
      <c r="N89" s="17">
        <v>12.48</v>
      </c>
      <c r="O89" s="18"/>
      <c r="P89" s="5" t="s">
        <v>24</v>
      </c>
      <c r="Q89" s="17">
        <v>9.02</v>
      </c>
      <c r="R89" s="18"/>
    </row>
    <row r="90" hidden="1" outlineLevel="1">
      <c r="A90" s="5" t="s">
        <v>25</v>
      </c>
      <c r="B90" s="17">
        <v>0.8</v>
      </c>
      <c r="C90" s="20">
        <f>(SUM(B89:B90)/2)/100</f>
        <v>0.0385</v>
      </c>
      <c r="D90" s="5" t="s">
        <v>25</v>
      </c>
      <c r="E90" s="17">
        <v>1.52</v>
      </c>
      <c r="F90" s="20">
        <f>(SUM(E89:E90)/2)/100</f>
        <v>0.0202</v>
      </c>
      <c r="G90" s="5" t="s">
        <v>25</v>
      </c>
      <c r="H90" s="17">
        <v>2.23</v>
      </c>
      <c r="I90" s="20">
        <f>(SUM(H89:H90)/2)/100</f>
        <v>0.0278</v>
      </c>
      <c r="J90" s="5" t="s">
        <v>25</v>
      </c>
      <c r="K90" s="17">
        <v>6.32</v>
      </c>
      <c r="L90" s="20">
        <f>(SUM(K89:K90)/2)/100</f>
        <v>0.05175</v>
      </c>
      <c r="M90" s="5" t="s">
        <v>25</v>
      </c>
      <c r="N90" s="17">
        <v>2.02</v>
      </c>
      <c r="O90" s="20">
        <f>(SUM(N89:N90)/2)/100</f>
        <v>0.0725</v>
      </c>
      <c r="P90" s="5" t="s">
        <v>25</v>
      </c>
      <c r="Q90" s="17">
        <v>2.22</v>
      </c>
      <c r="R90" s="20">
        <f>(SUM(Q89:Q90)/2)/100</f>
        <v>0.0562</v>
      </c>
    </row>
    <row r="91">
      <c r="A91" s="26"/>
      <c r="B91" s="26"/>
      <c r="C91" s="26"/>
      <c r="D91" s="26"/>
      <c r="E91" s="26"/>
      <c r="F91" s="26"/>
    </row>
    <row r="92">
      <c r="A92" s="26"/>
      <c r="B92" s="26"/>
      <c r="C92" s="26"/>
      <c r="D92" s="26"/>
      <c r="E92" s="26"/>
      <c r="F92" s="26"/>
    </row>
    <row r="93" collapsed="1">
      <c r="A93" s="1" t="s">
        <v>29</v>
      </c>
      <c r="C93" s="2" t="str">
        <f t="array" ref="C93">INDEX(A94:P94, 1, MATCH(MIN(C104,F104,I104,L104,O104,R104), C104:R104, 0))</f>
        <v>GFS</v>
      </c>
      <c r="D93" s="3" t="str">
        <f t="array" ref="D93">INDEX(A94:P94, 1, (MATCH(MIN(C108,F108,I108,L108,O108,R108), C108:R108, 0)))</f>
        <v>GFS</v>
      </c>
      <c r="E93" s="4" t="str">
        <f t="array" ref="E93">INDEX(A94:P94, 1, MATCH(MIN(F111,I111,L111,O111,R111,C111),C111:R111,0))</f>
        <v>UKMO</v>
      </c>
      <c r="F93" s="5" t="str">
        <f t="array" ref="F93">INDEX(A94:P94, 1, MATCH(MIN(F113,I113,L113,O113,R113,C113),C113:R113,0))</f>
        <v>GFS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hidden="1" outlineLevel="1">
      <c r="A94" s="7" t="s">
        <v>1</v>
      </c>
      <c r="B94" s="8" t="s">
        <v>2</v>
      </c>
      <c r="C94" s="9"/>
      <c r="D94" s="10" t="s">
        <v>3</v>
      </c>
      <c r="E94" s="11" t="s">
        <v>2</v>
      </c>
      <c r="F94" s="9"/>
      <c r="G94" s="12" t="s">
        <v>4</v>
      </c>
      <c r="H94" s="8" t="s">
        <v>2</v>
      </c>
      <c r="I94" s="9"/>
      <c r="J94" s="12" t="s">
        <v>5</v>
      </c>
      <c r="K94" s="8" t="s">
        <v>2</v>
      </c>
      <c r="L94" s="9"/>
      <c r="M94" s="12" t="s">
        <v>6</v>
      </c>
      <c r="N94" s="8" t="s">
        <v>2</v>
      </c>
      <c r="O94" s="9"/>
      <c r="P94" s="12" t="s">
        <v>7</v>
      </c>
      <c r="Q94" s="8" t="s">
        <v>2</v>
      </c>
    </row>
    <row r="95" hidden="1" outlineLevel="1">
      <c r="A95" s="13" t="s">
        <v>8</v>
      </c>
      <c r="C95" s="14"/>
      <c r="D95" s="6" t="s">
        <v>8</v>
      </c>
      <c r="F95" s="14"/>
      <c r="G95" s="13" t="s">
        <v>8</v>
      </c>
      <c r="I95" s="15"/>
      <c r="J95" s="13" t="s">
        <v>8</v>
      </c>
      <c r="L95" s="15"/>
      <c r="M95" s="13" t="s">
        <v>8</v>
      </c>
      <c r="O95" s="15"/>
      <c r="P95" s="13" t="s">
        <v>8</v>
      </c>
    </row>
    <row r="96" hidden="1" outlineLevel="1">
      <c r="A96" s="2" t="s">
        <v>9</v>
      </c>
      <c r="B96" s="17">
        <v>2.3</v>
      </c>
      <c r="C96" s="6"/>
      <c r="D96" s="2" t="s">
        <v>9</v>
      </c>
      <c r="E96" s="17">
        <v>5.28</v>
      </c>
      <c r="F96" s="18"/>
      <c r="G96" s="2" t="s">
        <v>9</v>
      </c>
      <c r="H96" s="17">
        <v>8.0</v>
      </c>
      <c r="I96" s="18"/>
      <c r="J96" s="2" t="s">
        <v>9</v>
      </c>
      <c r="K96" s="17">
        <v>5.24</v>
      </c>
      <c r="L96" s="18"/>
      <c r="M96" s="2" t="s">
        <v>9</v>
      </c>
      <c r="N96" s="17">
        <v>12.68</v>
      </c>
      <c r="O96" s="18"/>
      <c r="P96" s="2" t="s">
        <v>9</v>
      </c>
      <c r="Q96" s="17">
        <v>6.4</v>
      </c>
      <c r="R96" s="18"/>
    </row>
    <row r="97" hidden="1" outlineLevel="1">
      <c r="A97" s="2" t="s">
        <v>10</v>
      </c>
      <c r="B97" s="17">
        <v>5.4</v>
      </c>
      <c r="C97" s="6"/>
      <c r="D97" s="2" t="s">
        <v>10</v>
      </c>
      <c r="E97" s="17">
        <v>4.86</v>
      </c>
      <c r="F97" s="18"/>
      <c r="G97" s="2" t="s">
        <v>10</v>
      </c>
      <c r="H97" s="17">
        <v>4.2</v>
      </c>
      <c r="I97" s="18"/>
      <c r="J97" s="2" t="s">
        <v>10</v>
      </c>
      <c r="K97" s="17">
        <v>1.48</v>
      </c>
      <c r="L97" s="18"/>
      <c r="M97" s="2" t="s">
        <v>10</v>
      </c>
      <c r="N97" s="17">
        <v>6.38</v>
      </c>
      <c r="O97" s="18"/>
      <c r="P97" s="2" t="s">
        <v>10</v>
      </c>
      <c r="Q97" s="17">
        <v>1.06</v>
      </c>
      <c r="R97" s="18"/>
    </row>
    <row r="98" hidden="1" outlineLevel="1">
      <c r="A98" s="2" t="s">
        <v>11</v>
      </c>
      <c r="B98" s="17">
        <v>0.3</v>
      </c>
      <c r="C98" s="6"/>
      <c r="D98" s="2" t="s">
        <v>11</v>
      </c>
      <c r="E98" s="17">
        <v>1.8</v>
      </c>
      <c r="F98" s="18"/>
      <c r="G98" s="2" t="s">
        <v>11</v>
      </c>
      <c r="H98" s="17">
        <v>0.75</v>
      </c>
      <c r="I98" s="18"/>
      <c r="J98" s="2" t="s">
        <v>11</v>
      </c>
      <c r="K98" s="17">
        <v>0.94</v>
      </c>
      <c r="L98" s="18"/>
      <c r="M98" s="2" t="s">
        <v>11</v>
      </c>
      <c r="N98" s="17">
        <v>0.75</v>
      </c>
      <c r="O98" s="18"/>
      <c r="P98" s="2" t="s">
        <v>11</v>
      </c>
      <c r="Q98" s="17">
        <v>0.84</v>
      </c>
      <c r="R98" s="18"/>
    </row>
    <row r="99" hidden="1" outlineLevel="1">
      <c r="A99" s="2" t="s">
        <v>12</v>
      </c>
      <c r="B99" s="17">
        <v>1.8</v>
      </c>
      <c r="C99" s="6"/>
      <c r="D99" s="2" t="s">
        <v>12</v>
      </c>
      <c r="E99" s="17">
        <v>2.48</v>
      </c>
      <c r="F99" s="18"/>
      <c r="G99" s="2" t="s">
        <v>12</v>
      </c>
      <c r="H99" s="17">
        <v>4.95</v>
      </c>
      <c r="I99" s="18"/>
      <c r="J99" s="2" t="s">
        <v>12</v>
      </c>
      <c r="K99" s="17">
        <v>1.58</v>
      </c>
      <c r="L99" s="18"/>
      <c r="M99" s="2" t="s">
        <v>12</v>
      </c>
      <c r="N99" s="17">
        <v>5.3</v>
      </c>
      <c r="O99" s="18"/>
      <c r="P99" s="2" t="s">
        <v>12</v>
      </c>
      <c r="Q99" s="17">
        <v>3.22</v>
      </c>
      <c r="R99" s="18"/>
    </row>
    <row r="100" hidden="1" outlineLevel="1">
      <c r="A100" s="2" t="s">
        <v>13</v>
      </c>
      <c r="B100" s="17">
        <v>5.4</v>
      </c>
      <c r="C100" s="6"/>
      <c r="D100" s="2" t="s">
        <v>13</v>
      </c>
      <c r="E100" s="17">
        <v>4.86</v>
      </c>
      <c r="F100" s="18"/>
      <c r="G100" s="2" t="s">
        <v>13</v>
      </c>
      <c r="H100" s="17">
        <v>4.2</v>
      </c>
      <c r="I100" s="18"/>
      <c r="J100" s="2" t="s">
        <v>13</v>
      </c>
      <c r="K100" s="17">
        <v>1.48</v>
      </c>
      <c r="L100" s="18"/>
      <c r="M100" s="2" t="s">
        <v>13</v>
      </c>
      <c r="N100" s="17">
        <v>6.38</v>
      </c>
      <c r="O100" s="18"/>
      <c r="P100" s="2" t="s">
        <v>13</v>
      </c>
      <c r="Q100" s="17">
        <v>1.06</v>
      </c>
      <c r="R100" s="18"/>
    </row>
    <row r="101" hidden="1" outlineLevel="1">
      <c r="A101" s="2" t="s">
        <v>14</v>
      </c>
      <c r="B101" s="17">
        <v>0.3</v>
      </c>
      <c r="C101" s="6"/>
      <c r="D101" s="2" t="s">
        <v>14</v>
      </c>
      <c r="E101" s="17">
        <v>1.32</v>
      </c>
      <c r="F101" s="18"/>
      <c r="G101" s="2" t="s">
        <v>14</v>
      </c>
      <c r="H101" s="17">
        <v>0.72</v>
      </c>
      <c r="I101" s="18"/>
      <c r="J101" s="2" t="s">
        <v>14</v>
      </c>
      <c r="K101" s="17">
        <v>1.58</v>
      </c>
      <c r="L101" s="18"/>
      <c r="M101" s="2" t="s">
        <v>14</v>
      </c>
      <c r="N101" s="17">
        <v>1.05</v>
      </c>
      <c r="O101" s="18"/>
      <c r="P101" s="2" t="s">
        <v>14</v>
      </c>
      <c r="Q101" s="17">
        <v>0.88</v>
      </c>
      <c r="R101" s="18"/>
    </row>
    <row r="102" hidden="1" outlineLevel="1">
      <c r="A102" s="2" t="s">
        <v>15</v>
      </c>
      <c r="B102" s="17">
        <v>0.1</v>
      </c>
      <c r="C102" s="6"/>
      <c r="D102" s="2" t="s">
        <v>15</v>
      </c>
      <c r="E102" s="17">
        <v>0.84</v>
      </c>
      <c r="F102" s="18"/>
      <c r="G102" s="2" t="s">
        <v>15</v>
      </c>
      <c r="H102" s="17">
        <v>0.95</v>
      </c>
      <c r="I102" s="18"/>
      <c r="J102" s="2" t="s">
        <v>15</v>
      </c>
      <c r="K102" s="17">
        <v>0.96</v>
      </c>
      <c r="L102" s="18"/>
      <c r="M102" s="2" t="s">
        <v>15</v>
      </c>
      <c r="N102" s="17">
        <v>1.12</v>
      </c>
      <c r="O102" s="18"/>
      <c r="P102" s="2" t="s">
        <v>15</v>
      </c>
      <c r="Q102" s="17">
        <v>0.78</v>
      </c>
      <c r="R102" s="18"/>
    </row>
    <row r="103" hidden="1" outlineLevel="1">
      <c r="A103" s="2" t="s">
        <v>16</v>
      </c>
      <c r="B103" s="17">
        <v>15.6</v>
      </c>
      <c r="C103" s="6"/>
      <c r="D103" s="2" t="s">
        <v>16</v>
      </c>
      <c r="E103" s="17">
        <v>4.44</v>
      </c>
      <c r="F103" s="18"/>
      <c r="G103" s="2" t="s">
        <v>16</v>
      </c>
      <c r="H103" s="17">
        <v>6.2</v>
      </c>
      <c r="I103" s="18"/>
      <c r="J103" s="2" t="s">
        <v>16</v>
      </c>
      <c r="K103" s="17">
        <v>3.68</v>
      </c>
      <c r="L103" s="18"/>
      <c r="M103" s="2" t="s">
        <v>16</v>
      </c>
      <c r="N103" s="17">
        <v>10.27</v>
      </c>
      <c r="O103" s="18"/>
      <c r="P103" s="2" t="s">
        <v>16</v>
      </c>
      <c r="Q103" s="17">
        <v>5.26</v>
      </c>
      <c r="R103" s="18"/>
    </row>
    <row r="104" hidden="1" outlineLevel="1">
      <c r="A104" s="2" t="s">
        <v>17</v>
      </c>
      <c r="B104" s="17">
        <v>1.8</v>
      </c>
      <c r="C104" s="20">
        <f>(SUM(B96:B104)/9)/100</f>
        <v>0.03666666667</v>
      </c>
      <c r="D104" s="2" t="s">
        <v>17</v>
      </c>
      <c r="E104" s="17">
        <v>4.86</v>
      </c>
      <c r="F104" s="20">
        <f>(SUM(E96:E104)/9)/100</f>
        <v>0.03415555556</v>
      </c>
      <c r="G104" s="2" t="s">
        <v>17</v>
      </c>
      <c r="H104" s="17">
        <v>6.77</v>
      </c>
      <c r="I104" s="20">
        <f>(SUM(H96:H104)/9)/100</f>
        <v>0.04082222222</v>
      </c>
      <c r="J104" s="2" t="s">
        <v>17</v>
      </c>
      <c r="K104" s="17">
        <v>2.7</v>
      </c>
      <c r="L104" s="20">
        <f>(SUM(K96:K104)/9)/100</f>
        <v>0.02182222222</v>
      </c>
      <c r="M104" s="2" t="s">
        <v>17</v>
      </c>
      <c r="N104" s="17">
        <v>8.15</v>
      </c>
      <c r="O104" s="20">
        <f>(SUM(N96:N104)/9)/100</f>
        <v>0.05786666667</v>
      </c>
      <c r="P104" s="2" t="s">
        <v>17</v>
      </c>
      <c r="Q104" s="17">
        <v>5.62</v>
      </c>
      <c r="R104" s="20">
        <f>(SUM(Q96:Q104)/9)/100</f>
        <v>0.02791111111</v>
      </c>
    </row>
    <row r="105" hidden="1" outlineLevel="1">
      <c r="A105" s="3" t="s">
        <v>18</v>
      </c>
      <c r="B105" s="17">
        <v>2.3</v>
      </c>
      <c r="C105" s="6"/>
      <c r="D105" s="3" t="s">
        <v>18</v>
      </c>
      <c r="E105" s="17">
        <v>5.28</v>
      </c>
      <c r="F105" s="18"/>
      <c r="G105" s="3" t="s">
        <v>18</v>
      </c>
      <c r="H105" s="17">
        <v>8.0</v>
      </c>
      <c r="I105" s="18"/>
      <c r="J105" s="3" t="s">
        <v>18</v>
      </c>
      <c r="K105" s="17">
        <v>5.24</v>
      </c>
      <c r="L105" s="18"/>
      <c r="M105" s="3" t="s">
        <v>18</v>
      </c>
      <c r="N105" s="17">
        <v>12.68</v>
      </c>
      <c r="O105" s="18"/>
      <c r="P105" s="3" t="s">
        <v>18</v>
      </c>
      <c r="Q105" s="17">
        <v>6.4</v>
      </c>
      <c r="R105" s="18"/>
    </row>
    <row r="106" hidden="1" outlineLevel="1">
      <c r="A106" s="3" t="s">
        <v>19</v>
      </c>
      <c r="B106" s="17">
        <v>14.2</v>
      </c>
      <c r="C106" s="6"/>
      <c r="D106" s="3" t="s">
        <v>19</v>
      </c>
      <c r="E106" s="17">
        <v>5.38</v>
      </c>
      <c r="F106" s="18"/>
      <c r="G106" s="3" t="s">
        <v>19</v>
      </c>
      <c r="H106" s="17">
        <v>4.48</v>
      </c>
      <c r="I106" s="18"/>
      <c r="J106" s="3" t="s">
        <v>19</v>
      </c>
      <c r="K106" s="17">
        <v>3.68</v>
      </c>
      <c r="L106" s="18"/>
      <c r="M106" s="3" t="s">
        <v>19</v>
      </c>
      <c r="N106" s="17">
        <v>6.48</v>
      </c>
      <c r="O106" s="18"/>
      <c r="P106" s="3" t="s">
        <v>19</v>
      </c>
      <c r="Q106" s="17">
        <v>3.86</v>
      </c>
      <c r="R106" s="18"/>
    </row>
    <row r="107" hidden="1" outlineLevel="1">
      <c r="A107" s="3" t="s">
        <v>20</v>
      </c>
      <c r="B107" s="17">
        <v>5.4</v>
      </c>
      <c r="C107" s="6"/>
      <c r="D107" s="3" t="s">
        <v>20</v>
      </c>
      <c r="E107" s="17">
        <v>4.86</v>
      </c>
      <c r="F107" s="18"/>
      <c r="G107" s="3" t="s">
        <v>20</v>
      </c>
      <c r="H107" s="17">
        <v>4.2</v>
      </c>
      <c r="I107" s="18"/>
      <c r="J107" s="3" t="s">
        <v>20</v>
      </c>
      <c r="K107" s="17">
        <v>1.48</v>
      </c>
      <c r="L107" s="18"/>
      <c r="M107" s="3" t="s">
        <v>20</v>
      </c>
      <c r="N107" s="17">
        <v>6.38</v>
      </c>
      <c r="O107" s="18"/>
      <c r="P107" s="3" t="s">
        <v>20</v>
      </c>
      <c r="Q107" s="17">
        <v>1.06</v>
      </c>
      <c r="R107" s="18"/>
    </row>
    <row r="108" hidden="1" outlineLevel="1">
      <c r="A108" s="21">
        <v>44066.0</v>
      </c>
      <c r="B108" s="17">
        <v>5.4</v>
      </c>
      <c r="C108" s="20">
        <f>(SUM(B105:B108)/4)/100</f>
        <v>0.06825</v>
      </c>
      <c r="D108" s="21">
        <v>44066.0</v>
      </c>
      <c r="E108" s="17">
        <v>4.86</v>
      </c>
      <c r="F108" s="20">
        <f>(SUM(E105:E108)/4)/100</f>
        <v>0.05095</v>
      </c>
      <c r="G108" s="21">
        <v>44066.0</v>
      </c>
      <c r="H108" s="17">
        <v>4.2</v>
      </c>
      <c r="I108" s="20">
        <f>(SUM(H105:H108)/4)/100</f>
        <v>0.0522</v>
      </c>
      <c r="J108" s="21">
        <v>44066.0</v>
      </c>
      <c r="K108" s="17">
        <v>1.48</v>
      </c>
      <c r="L108" s="20">
        <f>(SUM(K105:K108)/4)/100</f>
        <v>0.0297</v>
      </c>
      <c r="M108" s="21">
        <v>44066.0</v>
      </c>
      <c r="N108" s="17">
        <v>6.38</v>
      </c>
      <c r="O108" s="20">
        <f>(SUM(N105:N108)/4)/100</f>
        <v>0.0798</v>
      </c>
      <c r="P108" s="21">
        <v>44066.0</v>
      </c>
      <c r="Q108" s="17">
        <v>1.06</v>
      </c>
      <c r="R108" s="20">
        <f>(SUM(Q105:Q108)/4)/100</f>
        <v>0.03095</v>
      </c>
    </row>
    <row r="109" hidden="1" outlineLevel="1">
      <c r="A109" s="4" t="s">
        <v>21</v>
      </c>
      <c r="B109" s="17">
        <v>2.3</v>
      </c>
      <c r="C109" s="6"/>
      <c r="D109" s="4" t="s">
        <v>21</v>
      </c>
      <c r="E109" s="17">
        <v>5.28</v>
      </c>
      <c r="F109" s="18"/>
      <c r="G109" s="4" t="s">
        <v>21</v>
      </c>
      <c r="H109" s="17">
        <v>8.0</v>
      </c>
      <c r="I109" s="18"/>
      <c r="J109" s="4" t="s">
        <v>21</v>
      </c>
      <c r="K109" s="17">
        <v>5.24</v>
      </c>
      <c r="L109" s="18"/>
      <c r="M109" s="4" t="s">
        <v>21</v>
      </c>
      <c r="N109" s="17">
        <v>12.68</v>
      </c>
      <c r="O109" s="18"/>
      <c r="P109" s="4" t="s">
        <v>21</v>
      </c>
      <c r="Q109" s="17">
        <v>6.4</v>
      </c>
      <c r="R109" s="18"/>
    </row>
    <row r="110" hidden="1" outlineLevel="1">
      <c r="A110" s="4" t="s">
        <v>22</v>
      </c>
      <c r="B110" s="17">
        <v>14.2</v>
      </c>
      <c r="C110" s="6"/>
      <c r="D110" s="4" t="s">
        <v>22</v>
      </c>
      <c r="E110" s="17">
        <v>5.38</v>
      </c>
      <c r="F110" s="18"/>
      <c r="G110" s="4" t="s">
        <v>22</v>
      </c>
      <c r="H110" s="17">
        <v>4.48</v>
      </c>
      <c r="I110" s="18"/>
      <c r="J110" s="4" t="s">
        <v>22</v>
      </c>
      <c r="K110" s="17">
        <v>3.68</v>
      </c>
      <c r="L110" s="18"/>
      <c r="M110" s="4" t="s">
        <v>22</v>
      </c>
      <c r="N110" s="17">
        <v>6.48</v>
      </c>
      <c r="O110" s="18"/>
      <c r="P110" s="4" t="s">
        <v>22</v>
      </c>
      <c r="Q110" s="17">
        <v>3.86</v>
      </c>
      <c r="R110" s="18"/>
    </row>
    <row r="111" hidden="1" outlineLevel="1">
      <c r="A111" s="4" t="s">
        <v>23</v>
      </c>
      <c r="B111" s="17">
        <v>0.6</v>
      </c>
      <c r="C111" s="20">
        <f>(SUM(B109:B111)/3)/100</f>
        <v>0.057</v>
      </c>
      <c r="D111" s="4" t="s">
        <v>23</v>
      </c>
      <c r="E111" s="17">
        <v>1.18</v>
      </c>
      <c r="F111" s="20">
        <f>(SUM(E109:E111)/3)/100</f>
        <v>0.03946666667</v>
      </c>
      <c r="G111" s="4" t="s">
        <v>23</v>
      </c>
      <c r="H111" s="17">
        <v>0.72</v>
      </c>
      <c r="I111" s="20">
        <f>(SUM(H109:H111)/3)/100</f>
        <v>0.044</v>
      </c>
      <c r="J111" s="4" t="s">
        <v>23</v>
      </c>
      <c r="K111" s="17">
        <v>2.08</v>
      </c>
      <c r="L111" s="20">
        <f>(SUM(K109:K111)/3)/100</f>
        <v>0.03666666667</v>
      </c>
      <c r="M111" s="4" t="s">
        <v>23</v>
      </c>
      <c r="N111" s="17">
        <v>0.95</v>
      </c>
      <c r="O111" s="20">
        <f>(SUM(N109:N111)/3)/100</f>
        <v>0.06703333333</v>
      </c>
      <c r="P111" s="4" t="s">
        <v>23</v>
      </c>
      <c r="Q111" s="17">
        <v>0.62</v>
      </c>
      <c r="R111" s="20">
        <f>(SUM(Q109:Q111)/3)/100</f>
        <v>0.03626666667</v>
      </c>
    </row>
    <row r="112" hidden="1" outlineLevel="1">
      <c r="A112" s="5" t="s">
        <v>24</v>
      </c>
      <c r="B112" s="17">
        <v>1.8</v>
      </c>
      <c r="C112" s="6"/>
      <c r="D112" s="5" t="s">
        <v>24</v>
      </c>
      <c r="E112" s="17">
        <v>5.62</v>
      </c>
      <c r="F112" s="18"/>
      <c r="G112" s="5" t="s">
        <v>24</v>
      </c>
      <c r="H112" s="17">
        <v>6.82</v>
      </c>
      <c r="I112" s="18"/>
      <c r="J112" s="5" t="s">
        <v>24</v>
      </c>
      <c r="K112" s="17">
        <v>2.9</v>
      </c>
      <c r="L112" s="18"/>
      <c r="M112" s="5" t="s">
        <v>24</v>
      </c>
      <c r="N112" s="17">
        <v>9.47</v>
      </c>
      <c r="O112" s="18"/>
      <c r="P112" s="5" t="s">
        <v>24</v>
      </c>
      <c r="Q112" s="17">
        <v>4.18</v>
      </c>
      <c r="R112" s="18"/>
    </row>
    <row r="113" hidden="1" outlineLevel="1">
      <c r="A113" s="5" t="s">
        <v>25</v>
      </c>
      <c r="B113" s="17">
        <v>5.4</v>
      </c>
      <c r="C113" s="20">
        <f>(SUM(B112:B113)/2)/100</f>
        <v>0.036</v>
      </c>
      <c r="D113" s="5" t="s">
        <v>25</v>
      </c>
      <c r="E113" s="17">
        <v>4.86</v>
      </c>
      <c r="F113" s="20">
        <f>(SUM(E112:E113)/2)/100</f>
        <v>0.0524</v>
      </c>
      <c r="G113" s="5" t="s">
        <v>25</v>
      </c>
      <c r="H113" s="17">
        <v>4.2</v>
      </c>
      <c r="I113" s="20">
        <f>(SUM(H112:H113)/2)/100</f>
        <v>0.0551</v>
      </c>
      <c r="J113" s="5" t="s">
        <v>25</v>
      </c>
      <c r="K113" s="17">
        <v>1.48</v>
      </c>
      <c r="L113" s="20">
        <f>(SUM(K112:K113)/2)/100</f>
        <v>0.0219</v>
      </c>
      <c r="M113" s="5" t="s">
        <v>25</v>
      </c>
      <c r="N113" s="17">
        <v>6.38</v>
      </c>
      <c r="O113" s="20">
        <f>(SUM(N112:N113)/2)/100</f>
        <v>0.07925</v>
      </c>
      <c r="P113" s="5" t="s">
        <v>25</v>
      </c>
      <c r="Q113" s="17">
        <v>1.06</v>
      </c>
      <c r="R113" s="20">
        <f>(SUM(Q112:Q113)/2)/100</f>
        <v>0.0262</v>
      </c>
    </row>
    <row r="114">
      <c r="A114" s="26"/>
      <c r="B114" s="26"/>
      <c r="C114" s="26"/>
      <c r="D114" s="26"/>
      <c r="E114" s="26"/>
      <c r="F114" s="26"/>
    </row>
    <row r="115">
      <c r="A115" s="26"/>
      <c r="B115" s="26"/>
      <c r="C115" s="26"/>
      <c r="D115" s="26"/>
      <c r="E115" s="26"/>
      <c r="F115" s="26"/>
    </row>
    <row r="116" collapsed="1">
      <c r="A116" s="1" t="s">
        <v>30</v>
      </c>
      <c r="C116" s="2" t="str">
        <f t="array" ref="C116">INDEX(A117:P117, 1, MATCH(MIN(C127,F127,I127,L127,O127,R127), C127:R127, 0))</f>
        <v>PWE</v>
      </c>
      <c r="D116" s="3" t="str">
        <f t="array" ref="D116">INDEX(A117:P117, 1, (MATCH(MIN(C131,F131,I131,L131,O131,R131), C131:R131, 0)))</f>
        <v>PWE</v>
      </c>
      <c r="E116" s="4" t="str">
        <f t="array" ref="E116">INDEX(A117:P117, 1, MATCH(MIN(F134,I134,L134,O134,R134,C134),C134:R134,0))</f>
        <v>PWE</v>
      </c>
      <c r="F116" s="5" t="str">
        <f t="array" ref="F116">INDEX(A117:P117, 1, MATCH(MIN(F136,I136,L136,O136,R136,C136),C136:R136,0))</f>
        <v>PWE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hidden="1" outlineLevel="1">
      <c r="A117" s="7" t="s">
        <v>1</v>
      </c>
      <c r="B117" s="8" t="s">
        <v>2</v>
      </c>
      <c r="C117" s="9"/>
      <c r="D117" s="12" t="s">
        <v>3</v>
      </c>
      <c r="E117" s="8" t="s">
        <v>2</v>
      </c>
      <c r="F117" s="9"/>
      <c r="G117" s="12" t="s">
        <v>4</v>
      </c>
      <c r="H117" s="8" t="s">
        <v>2</v>
      </c>
      <c r="I117" s="9"/>
      <c r="J117" s="12" t="s">
        <v>5</v>
      </c>
      <c r="K117" s="8" t="s">
        <v>2</v>
      </c>
      <c r="L117" s="9"/>
      <c r="M117" s="12" t="s">
        <v>6</v>
      </c>
      <c r="N117" s="8" t="s">
        <v>2</v>
      </c>
      <c r="O117" s="9"/>
      <c r="P117" s="12" t="s">
        <v>7</v>
      </c>
      <c r="Q117" s="8" t="s">
        <v>2</v>
      </c>
    </row>
    <row r="118" hidden="1" outlineLevel="1">
      <c r="A118" s="13" t="s">
        <v>8</v>
      </c>
      <c r="C118" s="15"/>
      <c r="D118" s="13" t="s">
        <v>8</v>
      </c>
      <c r="F118" s="15"/>
      <c r="G118" s="13" t="s">
        <v>8</v>
      </c>
      <c r="I118" s="15"/>
      <c r="J118" s="13" t="s">
        <v>8</v>
      </c>
      <c r="L118" s="15"/>
      <c r="M118" s="13" t="s">
        <v>8</v>
      </c>
      <c r="O118" s="15"/>
      <c r="P118" s="13" t="s">
        <v>8</v>
      </c>
    </row>
    <row r="119" hidden="1" outlineLevel="1">
      <c r="A119" s="2" t="s">
        <v>9</v>
      </c>
      <c r="B119" s="17">
        <v>12.8</v>
      </c>
      <c r="C119" s="6"/>
      <c r="D119" s="2" t="s">
        <v>9</v>
      </c>
      <c r="E119" s="17">
        <v>0.1</v>
      </c>
      <c r="F119" s="18"/>
      <c r="G119" s="2" t="s">
        <v>9</v>
      </c>
      <c r="H119" s="17">
        <v>8.0</v>
      </c>
      <c r="I119" s="18"/>
      <c r="J119" s="2" t="s">
        <v>9</v>
      </c>
      <c r="K119" s="17">
        <v>8.26</v>
      </c>
      <c r="L119" s="18"/>
      <c r="M119" s="2" t="s">
        <v>9</v>
      </c>
      <c r="N119" s="17">
        <v>3.02</v>
      </c>
      <c r="O119" s="18"/>
      <c r="P119" s="2" t="s">
        <v>9</v>
      </c>
      <c r="Q119" s="17">
        <v>5.27</v>
      </c>
      <c r="R119" s="18"/>
    </row>
    <row r="120" hidden="1" outlineLevel="1">
      <c r="A120" s="2" t="s">
        <v>10</v>
      </c>
      <c r="B120" s="17">
        <v>8.9</v>
      </c>
      <c r="C120" s="6"/>
      <c r="D120" s="2" t="s">
        <v>10</v>
      </c>
      <c r="E120" s="17">
        <v>1.4</v>
      </c>
      <c r="F120" s="18"/>
      <c r="G120" s="2" t="s">
        <v>10</v>
      </c>
      <c r="H120" s="17">
        <v>1.2</v>
      </c>
      <c r="I120" s="18"/>
      <c r="J120" s="2" t="s">
        <v>10</v>
      </c>
      <c r="K120" s="17">
        <v>7.32</v>
      </c>
      <c r="L120" s="18"/>
      <c r="M120" s="2" t="s">
        <v>10</v>
      </c>
      <c r="N120" s="17">
        <v>2.53</v>
      </c>
      <c r="O120" s="18"/>
      <c r="P120" s="2" t="s">
        <v>10</v>
      </c>
      <c r="Q120" s="17">
        <v>2.5</v>
      </c>
      <c r="R120" s="18"/>
    </row>
    <row r="121" hidden="1" outlineLevel="1">
      <c r="A121" s="2" t="s">
        <v>11</v>
      </c>
      <c r="B121" s="17">
        <v>0.5</v>
      </c>
      <c r="C121" s="6"/>
      <c r="D121" s="2" t="s">
        <v>11</v>
      </c>
      <c r="E121" s="17">
        <v>0.0</v>
      </c>
      <c r="F121" s="18"/>
      <c r="G121" s="2" t="s">
        <v>11</v>
      </c>
      <c r="H121" s="17">
        <v>0.65</v>
      </c>
      <c r="I121" s="18"/>
      <c r="J121" s="2" t="s">
        <v>11</v>
      </c>
      <c r="K121" s="17">
        <v>0.7</v>
      </c>
      <c r="L121" s="18"/>
      <c r="M121" s="2" t="s">
        <v>11</v>
      </c>
      <c r="N121" s="17">
        <v>0.65</v>
      </c>
      <c r="O121" s="18"/>
      <c r="P121" s="2" t="s">
        <v>11</v>
      </c>
      <c r="Q121" s="17">
        <v>0.65</v>
      </c>
      <c r="R121" s="18"/>
    </row>
    <row r="122" hidden="1" outlineLevel="1">
      <c r="A122" s="2" t="s">
        <v>12</v>
      </c>
      <c r="B122" s="17">
        <v>1.2</v>
      </c>
      <c r="C122" s="6"/>
      <c r="D122" s="2" t="s">
        <v>12</v>
      </c>
      <c r="E122" s="17">
        <v>2.1</v>
      </c>
      <c r="F122" s="18"/>
      <c r="G122" s="2" t="s">
        <v>12</v>
      </c>
      <c r="H122" s="17">
        <v>1.2</v>
      </c>
      <c r="I122" s="18"/>
      <c r="J122" s="2" t="s">
        <v>12</v>
      </c>
      <c r="K122" s="17">
        <v>1.32</v>
      </c>
      <c r="L122" s="18"/>
      <c r="M122" s="2" t="s">
        <v>12</v>
      </c>
      <c r="N122" s="17">
        <v>1.03</v>
      </c>
      <c r="O122" s="18"/>
      <c r="P122" s="2" t="s">
        <v>12</v>
      </c>
      <c r="Q122" s="17">
        <v>0.52</v>
      </c>
      <c r="R122" s="18"/>
    </row>
    <row r="123" hidden="1" outlineLevel="1">
      <c r="A123" s="2" t="s">
        <v>13</v>
      </c>
      <c r="B123" s="17">
        <v>8.9</v>
      </c>
      <c r="C123" s="6"/>
      <c r="D123" s="2" t="s">
        <v>13</v>
      </c>
      <c r="E123" s="17">
        <v>1.4</v>
      </c>
      <c r="F123" s="18"/>
      <c r="G123" s="2" t="s">
        <v>13</v>
      </c>
      <c r="H123" s="17">
        <v>1.2</v>
      </c>
      <c r="I123" s="18"/>
      <c r="J123" s="2" t="s">
        <v>13</v>
      </c>
      <c r="K123" s="17">
        <v>7.32</v>
      </c>
      <c r="L123" s="18"/>
      <c r="M123" s="2" t="s">
        <v>13</v>
      </c>
      <c r="N123" s="17">
        <v>2.53</v>
      </c>
      <c r="O123" s="18"/>
      <c r="P123" s="2" t="s">
        <v>13</v>
      </c>
      <c r="Q123" s="17">
        <v>2.5</v>
      </c>
      <c r="R123" s="18"/>
    </row>
    <row r="124" hidden="1" outlineLevel="1">
      <c r="A124" s="2" t="s">
        <v>14</v>
      </c>
      <c r="B124" s="17">
        <v>2.0</v>
      </c>
      <c r="C124" s="6"/>
      <c r="D124" s="2" t="s">
        <v>14</v>
      </c>
      <c r="E124" s="17">
        <v>2.9</v>
      </c>
      <c r="F124" s="18"/>
      <c r="G124" s="2" t="s">
        <v>14</v>
      </c>
      <c r="H124" s="17">
        <v>1.15</v>
      </c>
      <c r="I124" s="18"/>
      <c r="J124" s="2" t="s">
        <v>14</v>
      </c>
      <c r="K124" s="17">
        <v>1.32</v>
      </c>
      <c r="L124" s="18"/>
      <c r="M124" s="2" t="s">
        <v>14</v>
      </c>
      <c r="N124" s="17">
        <v>1.18</v>
      </c>
      <c r="O124" s="18"/>
      <c r="P124" s="2" t="s">
        <v>14</v>
      </c>
      <c r="Q124" s="17">
        <v>1.43</v>
      </c>
      <c r="R124" s="18"/>
    </row>
    <row r="125" hidden="1" outlineLevel="1">
      <c r="A125" s="2" t="s">
        <v>15</v>
      </c>
      <c r="B125" s="17">
        <v>1.5</v>
      </c>
      <c r="C125" s="6"/>
      <c r="D125" s="2" t="s">
        <v>15</v>
      </c>
      <c r="E125" s="17">
        <v>1.4</v>
      </c>
      <c r="F125" s="18"/>
      <c r="G125" s="2" t="s">
        <v>15</v>
      </c>
      <c r="H125" s="17">
        <v>0.45</v>
      </c>
      <c r="I125" s="18"/>
      <c r="J125" s="2" t="s">
        <v>15</v>
      </c>
      <c r="K125" s="17">
        <v>0.92</v>
      </c>
      <c r="L125" s="18"/>
      <c r="M125" s="2" t="s">
        <v>15</v>
      </c>
      <c r="N125" s="17">
        <v>0.85</v>
      </c>
      <c r="O125" s="18"/>
      <c r="P125" s="2" t="s">
        <v>15</v>
      </c>
      <c r="Q125" s="17">
        <v>0.95</v>
      </c>
      <c r="R125" s="18"/>
    </row>
    <row r="126" hidden="1" outlineLevel="1">
      <c r="A126" s="2" t="s">
        <v>16</v>
      </c>
      <c r="B126" s="17">
        <v>8.6</v>
      </c>
      <c r="C126" s="6"/>
      <c r="D126" s="2" t="s">
        <v>16</v>
      </c>
      <c r="E126" s="17">
        <v>0.9</v>
      </c>
      <c r="F126" s="18"/>
      <c r="G126" s="2" t="s">
        <v>16</v>
      </c>
      <c r="H126" s="17">
        <v>4.75</v>
      </c>
      <c r="I126" s="18"/>
      <c r="J126" s="2" t="s">
        <v>16</v>
      </c>
      <c r="K126" s="17">
        <v>3.12</v>
      </c>
      <c r="L126" s="18"/>
      <c r="M126" s="2" t="s">
        <v>16</v>
      </c>
      <c r="N126" s="17">
        <v>3.33</v>
      </c>
      <c r="O126" s="18"/>
      <c r="P126" s="2" t="s">
        <v>16</v>
      </c>
      <c r="Q126" s="17">
        <v>1.87</v>
      </c>
      <c r="R126" s="18"/>
    </row>
    <row r="127" hidden="1" outlineLevel="1">
      <c r="A127" s="2" t="s">
        <v>17</v>
      </c>
      <c r="B127" s="17">
        <v>0.7</v>
      </c>
      <c r="C127" s="20">
        <f>(SUM(B119:B127)/9)/100</f>
        <v>0.05011111111</v>
      </c>
      <c r="D127" s="2" t="s">
        <v>17</v>
      </c>
      <c r="E127" s="17">
        <v>0.3</v>
      </c>
      <c r="F127" s="20">
        <f>(SUM(E119:E127)/9)/100</f>
        <v>0.01166666667</v>
      </c>
      <c r="G127" s="2" t="s">
        <v>17</v>
      </c>
      <c r="H127" s="17">
        <v>1.87</v>
      </c>
      <c r="I127" s="20">
        <f>(SUM(H119:H127)/9)/100</f>
        <v>0.02274444444</v>
      </c>
      <c r="J127" s="2" t="s">
        <v>17</v>
      </c>
      <c r="K127" s="17">
        <v>1.24</v>
      </c>
      <c r="L127" s="20">
        <f>(SUM(K119:K127)/9)/100</f>
        <v>0.03502222222</v>
      </c>
      <c r="M127" s="2" t="s">
        <v>17</v>
      </c>
      <c r="N127" s="17">
        <v>1.32</v>
      </c>
      <c r="O127" s="20">
        <f>(SUM(N119:N127)/9)/100</f>
        <v>0.01826666667</v>
      </c>
      <c r="P127" s="2" t="s">
        <v>17</v>
      </c>
      <c r="Q127" s="17">
        <v>1.12</v>
      </c>
      <c r="R127" s="20">
        <f>(SUM(Q119:Q127)/9)/100</f>
        <v>0.01867777778</v>
      </c>
    </row>
    <row r="128" hidden="1" outlineLevel="1">
      <c r="A128" s="3" t="s">
        <v>18</v>
      </c>
      <c r="B128" s="17">
        <v>12.8</v>
      </c>
      <c r="C128" s="6"/>
      <c r="D128" s="3" t="s">
        <v>18</v>
      </c>
      <c r="E128" s="17">
        <v>0.1</v>
      </c>
      <c r="F128" s="18"/>
      <c r="G128" s="3" t="s">
        <v>18</v>
      </c>
      <c r="H128" s="17">
        <v>8.0</v>
      </c>
      <c r="I128" s="18"/>
      <c r="J128" s="3" t="s">
        <v>18</v>
      </c>
      <c r="K128" s="17">
        <v>8.26</v>
      </c>
      <c r="L128" s="18"/>
      <c r="M128" s="3" t="s">
        <v>18</v>
      </c>
      <c r="N128" s="17">
        <v>3.02</v>
      </c>
      <c r="O128" s="18"/>
      <c r="P128" s="3" t="s">
        <v>18</v>
      </c>
      <c r="Q128" s="17">
        <v>5.27</v>
      </c>
      <c r="R128" s="18"/>
    </row>
    <row r="129" hidden="1" outlineLevel="1">
      <c r="A129" s="3" t="s">
        <v>19</v>
      </c>
      <c r="B129" s="17">
        <v>15.3</v>
      </c>
      <c r="C129" s="6"/>
      <c r="D129" s="3" t="s">
        <v>19</v>
      </c>
      <c r="E129" s="17">
        <v>5.4</v>
      </c>
      <c r="F129" s="18"/>
      <c r="G129" s="3" t="s">
        <v>19</v>
      </c>
      <c r="H129" s="17">
        <v>4.15</v>
      </c>
      <c r="I129" s="18"/>
      <c r="J129" s="3" t="s">
        <v>19</v>
      </c>
      <c r="K129" s="17">
        <v>8.26</v>
      </c>
      <c r="L129" s="18"/>
      <c r="M129" s="3" t="s">
        <v>19</v>
      </c>
      <c r="N129" s="17">
        <v>3.35</v>
      </c>
      <c r="O129" s="18"/>
      <c r="P129" s="3" t="s">
        <v>19</v>
      </c>
      <c r="Q129" s="17">
        <v>3.1</v>
      </c>
      <c r="R129" s="18"/>
    </row>
    <row r="130" hidden="1" outlineLevel="1">
      <c r="A130" s="3" t="s">
        <v>20</v>
      </c>
      <c r="B130" s="17">
        <v>8.9</v>
      </c>
      <c r="C130" s="6"/>
      <c r="D130" s="3" t="s">
        <v>20</v>
      </c>
      <c r="E130" s="17">
        <v>1.4</v>
      </c>
      <c r="F130" s="18"/>
      <c r="G130" s="3" t="s">
        <v>20</v>
      </c>
      <c r="H130" s="17">
        <v>1.2</v>
      </c>
      <c r="I130" s="18"/>
      <c r="J130" s="3" t="s">
        <v>20</v>
      </c>
      <c r="K130" s="17">
        <v>7.32</v>
      </c>
      <c r="L130" s="18"/>
      <c r="M130" s="3" t="s">
        <v>20</v>
      </c>
      <c r="N130" s="17">
        <v>2.53</v>
      </c>
      <c r="O130" s="18"/>
      <c r="P130" s="3" t="s">
        <v>20</v>
      </c>
      <c r="Q130" s="17">
        <v>2.5</v>
      </c>
      <c r="R130" s="18"/>
    </row>
    <row r="131" hidden="1" outlineLevel="1">
      <c r="A131" s="21">
        <v>44066.0</v>
      </c>
      <c r="B131" s="17">
        <v>8.9</v>
      </c>
      <c r="C131" s="20">
        <f>(SUM(B128:B131)/4)/100</f>
        <v>0.11475</v>
      </c>
      <c r="D131" s="21">
        <v>44066.0</v>
      </c>
      <c r="E131" s="17">
        <v>1.4</v>
      </c>
      <c r="F131" s="20">
        <f>(SUM(E128:E131)/4)/100</f>
        <v>0.02075</v>
      </c>
      <c r="G131" s="21">
        <v>44066.0</v>
      </c>
      <c r="H131" s="17">
        <v>1.2</v>
      </c>
      <c r="I131" s="20">
        <f>(SUM(H128:H131)/4)/100</f>
        <v>0.036375</v>
      </c>
      <c r="J131" s="21">
        <v>44066.0</v>
      </c>
      <c r="K131" s="17">
        <v>7.32</v>
      </c>
      <c r="L131" s="20">
        <f>(SUM(K128:K131)/4)/100</f>
        <v>0.0779</v>
      </c>
      <c r="M131" s="21">
        <v>44066.0</v>
      </c>
      <c r="N131" s="17">
        <v>2.53</v>
      </c>
      <c r="O131" s="20">
        <f>(SUM(N128:N131)/4)/100</f>
        <v>0.028575</v>
      </c>
      <c r="P131" s="21">
        <v>44066.0</v>
      </c>
      <c r="Q131" s="17">
        <v>2.5</v>
      </c>
      <c r="R131" s="20">
        <f>(SUM(Q128:Q131)/4)/100</f>
        <v>0.033425</v>
      </c>
    </row>
    <row r="132" hidden="1" outlineLevel="1">
      <c r="A132" s="4" t="s">
        <v>21</v>
      </c>
      <c r="B132" s="17">
        <v>12.8</v>
      </c>
      <c r="C132" s="6"/>
      <c r="D132" s="4" t="s">
        <v>21</v>
      </c>
      <c r="E132" s="17">
        <v>0.1</v>
      </c>
      <c r="F132" s="18"/>
      <c r="G132" s="4" t="s">
        <v>21</v>
      </c>
      <c r="H132" s="17">
        <v>8.0</v>
      </c>
      <c r="I132" s="18"/>
      <c r="J132" s="4" t="s">
        <v>21</v>
      </c>
      <c r="K132" s="17">
        <v>8.26</v>
      </c>
      <c r="L132" s="18"/>
      <c r="M132" s="4" t="s">
        <v>21</v>
      </c>
      <c r="N132" s="17">
        <v>3.02</v>
      </c>
      <c r="O132" s="18"/>
      <c r="P132" s="4" t="s">
        <v>21</v>
      </c>
      <c r="Q132" s="17">
        <v>5.27</v>
      </c>
      <c r="R132" s="18"/>
    </row>
    <row r="133" hidden="1" outlineLevel="1">
      <c r="A133" s="4" t="s">
        <v>22</v>
      </c>
      <c r="B133" s="17">
        <v>15.3</v>
      </c>
      <c r="C133" s="6"/>
      <c r="D133" s="4" t="s">
        <v>22</v>
      </c>
      <c r="E133" s="17">
        <v>5.4</v>
      </c>
      <c r="F133" s="18"/>
      <c r="G133" s="4" t="s">
        <v>22</v>
      </c>
      <c r="H133" s="17">
        <v>4.15</v>
      </c>
      <c r="I133" s="18"/>
      <c r="J133" s="4" t="s">
        <v>22</v>
      </c>
      <c r="K133" s="17">
        <v>8.26</v>
      </c>
      <c r="L133" s="18"/>
      <c r="M133" s="4" t="s">
        <v>22</v>
      </c>
      <c r="N133" s="17">
        <v>3.35</v>
      </c>
      <c r="O133" s="18"/>
      <c r="P133" s="4" t="s">
        <v>22</v>
      </c>
      <c r="Q133" s="17">
        <v>3.1</v>
      </c>
      <c r="R133" s="18"/>
    </row>
    <row r="134" hidden="1" outlineLevel="1">
      <c r="A134" s="4" t="s">
        <v>23</v>
      </c>
      <c r="B134" s="17">
        <v>0.6</v>
      </c>
      <c r="C134" s="20">
        <f>(SUM(B132:B134)/3)/100</f>
        <v>0.09566666667</v>
      </c>
      <c r="D134" s="4" t="s">
        <v>23</v>
      </c>
      <c r="E134" s="17">
        <v>1.0</v>
      </c>
      <c r="F134" s="20">
        <f>(SUM(E132:E134)/3)/100</f>
        <v>0.02166666667</v>
      </c>
      <c r="G134" s="4" t="s">
        <v>23</v>
      </c>
      <c r="H134" s="17">
        <v>0.98</v>
      </c>
      <c r="I134" s="20">
        <f>(SUM(H132:H134)/3)/100</f>
        <v>0.04376666667</v>
      </c>
      <c r="J134" s="4" t="s">
        <v>23</v>
      </c>
      <c r="K134" s="17">
        <v>1.22</v>
      </c>
      <c r="L134" s="20">
        <f>(SUM(K132:K134)/3)/100</f>
        <v>0.05913333333</v>
      </c>
      <c r="M134" s="4" t="s">
        <v>23</v>
      </c>
      <c r="N134" s="17">
        <v>1.15</v>
      </c>
      <c r="O134" s="20">
        <f>(SUM(N132:N134)/3)/100</f>
        <v>0.02506666667</v>
      </c>
      <c r="P134" s="4" t="s">
        <v>23</v>
      </c>
      <c r="Q134" s="17">
        <v>1.23</v>
      </c>
      <c r="R134" s="20">
        <f>(SUM(Q132:Q134)/3)/100</f>
        <v>0.032</v>
      </c>
    </row>
    <row r="135" hidden="1" outlineLevel="1">
      <c r="A135" s="5" t="s">
        <v>24</v>
      </c>
      <c r="B135" s="17">
        <v>11.7</v>
      </c>
      <c r="C135" s="6"/>
      <c r="D135" s="5" t="s">
        <v>24</v>
      </c>
      <c r="E135" s="17">
        <v>0.7</v>
      </c>
      <c r="F135" s="18"/>
      <c r="G135" s="5" t="s">
        <v>24</v>
      </c>
      <c r="H135" s="17">
        <v>5.83</v>
      </c>
      <c r="I135" s="18"/>
      <c r="J135" s="5" t="s">
        <v>24</v>
      </c>
      <c r="K135" s="17">
        <v>6.86</v>
      </c>
      <c r="L135" s="18"/>
      <c r="M135" s="5" t="s">
        <v>24</v>
      </c>
      <c r="N135" s="17">
        <v>3.28</v>
      </c>
      <c r="O135" s="18"/>
      <c r="P135" s="5" t="s">
        <v>24</v>
      </c>
      <c r="Q135" s="17">
        <v>3.63</v>
      </c>
      <c r="R135" s="18"/>
    </row>
    <row r="136" hidden="1" outlineLevel="1">
      <c r="A136" s="5" t="s">
        <v>25</v>
      </c>
      <c r="B136" s="17">
        <v>8.9</v>
      </c>
      <c r="C136" s="20">
        <f>(SUM(B135:B136)/2)/100</f>
        <v>0.103</v>
      </c>
      <c r="D136" s="5" t="s">
        <v>25</v>
      </c>
      <c r="E136" s="17">
        <v>1.4</v>
      </c>
      <c r="F136" s="20">
        <f>(SUM(E135:E136)/2)/100</f>
        <v>0.0105</v>
      </c>
      <c r="G136" s="5" t="s">
        <v>25</v>
      </c>
      <c r="H136" s="17">
        <v>1.2</v>
      </c>
      <c r="I136" s="20">
        <f>(SUM(H135:H136)/2)/100</f>
        <v>0.03515</v>
      </c>
      <c r="J136" s="5" t="s">
        <v>25</v>
      </c>
      <c r="K136" s="17">
        <v>7.32</v>
      </c>
      <c r="L136" s="20">
        <f>(SUM(K135:K136)/2)/100</f>
        <v>0.0709</v>
      </c>
      <c r="M136" s="5" t="s">
        <v>25</v>
      </c>
      <c r="N136" s="17">
        <v>2.53</v>
      </c>
      <c r="O136" s="20">
        <f>(SUM(N135:N136)/2)/100</f>
        <v>0.02905</v>
      </c>
      <c r="P136" s="5" t="s">
        <v>25</v>
      </c>
      <c r="Q136" s="17">
        <v>2.5</v>
      </c>
      <c r="R136" s="20">
        <f>(SUM(Q135:Q136)/2)/100</f>
        <v>0.03065</v>
      </c>
    </row>
    <row r="137">
      <c r="A137" s="26"/>
      <c r="B137" s="26"/>
      <c r="C137" s="26"/>
      <c r="D137" s="26"/>
      <c r="E137" s="26"/>
      <c r="F137" s="26"/>
    </row>
    <row r="138">
      <c r="A138" s="26"/>
      <c r="B138" s="26"/>
      <c r="C138" s="26"/>
      <c r="D138" s="26"/>
      <c r="E138" s="26"/>
      <c r="F138" s="26"/>
    </row>
    <row r="139" collapsed="1">
      <c r="A139" s="1" t="s">
        <v>31</v>
      </c>
      <c r="C139" s="2" t="str">
        <f t="array" ref="C139">INDEX(A140:P140, 1, MATCH(MIN(C150,F150,I150,L150,O150,R150), C150:R150, 0))</f>
        <v>SPIRE</v>
      </c>
      <c r="D139" s="3" t="str">
        <f t="array" ref="D139">INDEX(A140:P140, 1, (MATCH(MIN(C154,F154,I154,L154,O154,R154), C154:R154, 0)))</f>
        <v>SPIRE</v>
      </c>
      <c r="E139" s="4" t="str">
        <f t="array" ref="E139">INDEX(A140:P140, 1, MATCH(MIN(F157,I157,L157,O157,R157,C157),C157:R157,0))</f>
        <v>SPIRE</v>
      </c>
      <c r="F139" s="5" t="str">
        <f t="array" ref="F139">INDEX(A140:P140, 1, MATCH(MIN(F159,I159,L159,O159,R159,C159),C159:R159,0))</f>
        <v>SPIRE</v>
      </c>
      <c r="G139" s="6"/>
      <c r="H139" s="28"/>
      <c r="J139" s="6"/>
      <c r="K139" s="6"/>
      <c r="L139" s="6"/>
      <c r="M139" s="6"/>
      <c r="N139" s="6"/>
      <c r="O139" s="6"/>
      <c r="P139" s="6"/>
      <c r="Q139" s="6"/>
      <c r="R139" s="6"/>
    </row>
    <row r="140" hidden="1" outlineLevel="1">
      <c r="A140" s="7" t="s">
        <v>1</v>
      </c>
      <c r="B140" s="8" t="s">
        <v>2</v>
      </c>
      <c r="C140" s="9"/>
      <c r="D140" s="10" t="s">
        <v>3</v>
      </c>
      <c r="E140" s="11" t="s">
        <v>2</v>
      </c>
      <c r="F140" s="9"/>
      <c r="G140" s="12" t="s">
        <v>4</v>
      </c>
      <c r="H140" s="8" t="s">
        <v>2</v>
      </c>
      <c r="I140" s="9"/>
      <c r="J140" s="12" t="s">
        <v>5</v>
      </c>
      <c r="K140" s="8" t="s">
        <v>2</v>
      </c>
      <c r="L140" s="9"/>
      <c r="M140" s="12" t="s">
        <v>6</v>
      </c>
      <c r="N140" s="8" t="s">
        <v>2</v>
      </c>
      <c r="O140" s="9"/>
      <c r="P140" s="12" t="s">
        <v>7</v>
      </c>
      <c r="Q140" s="8" t="s">
        <v>2</v>
      </c>
    </row>
    <row r="141" hidden="1" outlineLevel="1">
      <c r="A141" s="13" t="s">
        <v>8</v>
      </c>
      <c r="C141" s="14"/>
      <c r="D141" s="6" t="s">
        <v>8</v>
      </c>
      <c r="F141" s="14"/>
      <c r="G141" s="13" t="s">
        <v>8</v>
      </c>
      <c r="I141" s="15"/>
      <c r="J141" s="13" t="s">
        <v>8</v>
      </c>
      <c r="L141" s="15"/>
      <c r="M141" s="13" t="s">
        <v>8</v>
      </c>
      <c r="O141" s="15"/>
      <c r="P141" s="13" t="s">
        <v>8</v>
      </c>
    </row>
    <row r="142" hidden="1" outlineLevel="1">
      <c r="A142" s="2" t="s">
        <v>9</v>
      </c>
      <c r="B142" s="17">
        <v>5.3</v>
      </c>
      <c r="C142" s="18"/>
      <c r="D142" s="2" t="s">
        <v>9</v>
      </c>
      <c r="E142" s="17">
        <v>9.52</v>
      </c>
      <c r="F142" s="18"/>
      <c r="G142" s="2" t="s">
        <v>9</v>
      </c>
      <c r="H142" s="17">
        <v>3.77</v>
      </c>
      <c r="I142" s="18"/>
      <c r="J142" s="6" t="s">
        <v>9</v>
      </c>
      <c r="K142" s="17">
        <v>4.1</v>
      </c>
      <c r="L142" s="18"/>
      <c r="M142" s="6" t="s">
        <v>9</v>
      </c>
      <c r="N142" s="17">
        <v>1.33</v>
      </c>
      <c r="O142" s="18"/>
      <c r="P142" s="2" t="s">
        <v>9</v>
      </c>
      <c r="Q142" s="17">
        <v>4.0</v>
      </c>
      <c r="R142" s="18"/>
    </row>
    <row r="143" hidden="1" outlineLevel="1">
      <c r="A143" s="2" t="s">
        <v>10</v>
      </c>
      <c r="B143" s="17">
        <v>1.17</v>
      </c>
      <c r="C143" s="18"/>
      <c r="D143" s="2" t="s">
        <v>10</v>
      </c>
      <c r="E143" s="17">
        <v>3.2</v>
      </c>
      <c r="F143" s="18"/>
      <c r="G143" s="2" t="s">
        <v>10</v>
      </c>
      <c r="H143" s="17">
        <v>3.18</v>
      </c>
      <c r="I143" s="18"/>
      <c r="J143" s="6" t="s">
        <v>10</v>
      </c>
      <c r="K143" s="17">
        <v>2.32</v>
      </c>
      <c r="L143" s="18"/>
      <c r="M143" s="6" t="s">
        <v>10</v>
      </c>
      <c r="N143" s="17">
        <v>0.57</v>
      </c>
      <c r="O143" s="18"/>
      <c r="P143" s="2" t="s">
        <v>10</v>
      </c>
      <c r="Q143" s="17">
        <v>1.13</v>
      </c>
      <c r="R143" s="18"/>
    </row>
    <row r="144" hidden="1" outlineLevel="1">
      <c r="A144" s="2" t="s">
        <v>11</v>
      </c>
      <c r="B144" s="17">
        <v>1.3</v>
      </c>
      <c r="C144" s="18"/>
      <c r="D144" s="2" t="s">
        <v>11</v>
      </c>
      <c r="E144" s="17">
        <v>1.76</v>
      </c>
      <c r="F144" s="18"/>
      <c r="G144" s="2" t="s">
        <v>11</v>
      </c>
      <c r="H144" s="17">
        <v>1.45</v>
      </c>
      <c r="I144" s="18"/>
      <c r="J144" s="6" t="s">
        <v>11</v>
      </c>
      <c r="K144" s="17">
        <v>1.23</v>
      </c>
      <c r="L144" s="18"/>
      <c r="M144" s="6" t="s">
        <v>11</v>
      </c>
      <c r="N144" s="17">
        <v>1.45</v>
      </c>
      <c r="O144" s="18"/>
      <c r="P144" s="2" t="s">
        <v>11</v>
      </c>
      <c r="Q144" s="17">
        <v>1.5</v>
      </c>
      <c r="R144" s="18"/>
    </row>
    <row r="145" hidden="1" outlineLevel="1">
      <c r="A145" s="2" t="s">
        <v>12</v>
      </c>
      <c r="B145" s="17">
        <v>2.43</v>
      </c>
      <c r="C145" s="18"/>
      <c r="D145" s="2" t="s">
        <v>12</v>
      </c>
      <c r="E145" s="17">
        <v>7.12</v>
      </c>
      <c r="F145" s="18"/>
      <c r="G145" s="2" t="s">
        <v>12</v>
      </c>
      <c r="H145" s="17">
        <v>1.0</v>
      </c>
      <c r="I145" s="18"/>
      <c r="J145" s="6" t="s">
        <v>12</v>
      </c>
      <c r="K145" s="17">
        <v>6.53</v>
      </c>
      <c r="L145" s="18"/>
      <c r="M145" s="6" t="s">
        <v>12</v>
      </c>
      <c r="N145" s="17">
        <v>2.15</v>
      </c>
      <c r="O145" s="18"/>
      <c r="P145" s="2" t="s">
        <v>12</v>
      </c>
      <c r="Q145" s="17">
        <v>1.37</v>
      </c>
      <c r="R145" s="18"/>
    </row>
    <row r="146" hidden="1" outlineLevel="1">
      <c r="A146" s="2" t="s">
        <v>13</v>
      </c>
      <c r="B146" s="17">
        <v>1.17</v>
      </c>
      <c r="C146" s="18"/>
      <c r="D146" s="2" t="s">
        <v>13</v>
      </c>
      <c r="E146" s="17">
        <v>3.2</v>
      </c>
      <c r="F146" s="18"/>
      <c r="G146" s="2" t="s">
        <v>13</v>
      </c>
      <c r="H146" s="17">
        <v>3.18</v>
      </c>
      <c r="I146" s="18"/>
      <c r="J146" s="6" t="s">
        <v>13</v>
      </c>
      <c r="K146" s="17">
        <v>2.32</v>
      </c>
      <c r="L146" s="18"/>
      <c r="M146" s="6" t="s">
        <v>13</v>
      </c>
      <c r="N146" s="17">
        <v>0.57</v>
      </c>
      <c r="O146" s="18"/>
      <c r="P146" s="2" t="s">
        <v>13</v>
      </c>
      <c r="Q146" s="17">
        <v>1.13</v>
      </c>
      <c r="R146" s="18"/>
    </row>
    <row r="147" hidden="1" outlineLevel="1">
      <c r="A147" s="2" t="s">
        <v>14</v>
      </c>
      <c r="B147" s="17">
        <v>2.48</v>
      </c>
      <c r="C147" s="18"/>
      <c r="D147" s="2" t="s">
        <v>14</v>
      </c>
      <c r="E147" s="17">
        <v>0.74</v>
      </c>
      <c r="F147" s="18"/>
      <c r="G147" s="2" t="s">
        <v>14</v>
      </c>
      <c r="H147" s="17">
        <v>4.95</v>
      </c>
      <c r="I147" s="18"/>
      <c r="J147" s="6" t="s">
        <v>14</v>
      </c>
      <c r="K147" s="17">
        <v>2.53</v>
      </c>
      <c r="L147" s="18"/>
      <c r="M147" s="6" t="s">
        <v>14</v>
      </c>
      <c r="N147" s="17">
        <v>4.78</v>
      </c>
      <c r="O147" s="18"/>
      <c r="P147" s="2" t="s">
        <v>14</v>
      </c>
      <c r="Q147" s="17">
        <v>5.8</v>
      </c>
      <c r="R147" s="18"/>
    </row>
    <row r="148" hidden="1" outlineLevel="1">
      <c r="A148" s="2" t="s">
        <v>15</v>
      </c>
      <c r="B148" s="17">
        <v>2.02</v>
      </c>
      <c r="C148" s="18"/>
      <c r="D148" s="2" t="s">
        <v>15</v>
      </c>
      <c r="E148" s="17">
        <v>0.96</v>
      </c>
      <c r="F148" s="18"/>
      <c r="G148" s="2" t="s">
        <v>15</v>
      </c>
      <c r="H148" s="17">
        <v>2.72</v>
      </c>
      <c r="I148" s="18"/>
      <c r="J148" s="6" t="s">
        <v>15</v>
      </c>
      <c r="K148" s="17">
        <v>1.78</v>
      </c>
      <c r="L148" s="18"/>
      <c r="M148" s="6" t="s">
        <v>15</v>
      </c>
      <c r="N148" s="17">
        <v>4.13</v>
      </c>
      <c r="O148" s="18"/>
      <c r="P148" s="2" t="s">
        <v>15</v>
      </c>
      <c r="Q148" s="17">
        <v>4.27</v>
      </c>
      <c r="R148" s="18"/>
    </row>
    <row r="149" hidden="1" outlineLevel="1">
      <c r="A149" s="2" t="s">
        <v>16</v>
      </c>
      <c r="B149" s="17">
        <v>8.78</v>
      </c>
      <c r="C149" s="18"/>
      <c r="D149" s="2" t="s">
        <v>16</v>
      </c>
      <c r="E149" s="17">
        <v>11.42</v>
      </c>
      <c r="F149" s="18"/>
      <c r="G149" s="2" t="s">
        <v>16</v>
      </c>
      <c r="H149" s="17">
        <v>9.18</v>
      </c>
      <c r="I149" s="18"/>
      <c r="J149" s="6" t="s">
        <v>16</v>
      </c>
      <c r="K149" s="17">
        <v>7.35</v>
      </c>
      <c r="L149" s="18"/>
      <c r="M149" s="6" t="s">
        <v>16</v>
      </c>
      <c r="N149" s="17">
        <v>7.33</v>
      </c>
      <c r="O149" s="18"/>
      <c r="P149" s="2" t="s">
        <v>16</v>
      </c>
      <c r="Q149" s="17">
        <v>7.43</v>
      </c>
      <c r="R149" s="18"/>
    </row>
    <row r="150" hidden="1" outlineLevel="1">
      <c r="A150" s="2" t="s">
        <v>17</v>
      </c>
      <c r="B150" s="17">
        <v>6.68</v>
      </c>
      <c r="C150" s="20">
        <f>(SUM(B142:B150)/9)/100</f>
        <v>0.03481111111</v>
      </c>
      <c r="D150" s="2" t="s">
        <v>17</v>
      </c>
      <c r="E150" s="17">
        <v>11.44</v>
      </c>
      <c r="F150" s="20">
        <f>(SUM(E142:E150)/9)/100</f>
        <v>0.05484444444</v>
      </c>
      <c r="G150" s="2" t="s">
        <v>17</v>
      </c>
      <c r="H150" s="17">
        <v>1.73</v>
      </c>
      <c r="I150" s="20">
        <f>(SUM(H142:H150)/9)/100</f>
        <v>0.03462222222</v>
      </c>
      <c r="J150" s="6" t="s">
        <v>17</v>
      </c>
      <c r="K150" s="17">
        <v>7.33</v>
      </c>
      <c r="L150" s="20">
        <f>(SUM(K142:K150)/9)/100</f>
        <v>0.03943333333</v>
      </c>
      <c r="M150" s="6" t="s">
        <v>17</v>
      </c>
      <c r="N150" s="17">
        <v>5.78</v>
      </c>
      <c r="O150" s="20">
        <f>(SUM(N142:N150)/9)/100</f>
        <v>0.03121111111</v>
      </c>
      <c r="P150" s="2" t="s">
        <v>17</v>
      </c>
      <c r="Q150" s="17">
        <v>5.97</v>
      </c>
      <c r="R150" s="20">
        <f>(SUM(Q142:Q150)/9)/100</f>
        <v>0.03622222222</v>
      </c>
    </row>
    <row r="151" hidden="1" outlineLevel="1">
      <c r="A151" s="3" t="s">
        <v>18</v>
      </c>
      <c r="B151" s="17">
        <v>5.3</v>
      </c>
      <c r="C151" s="18"/>
      <c r="D151" s="3" t="s">
        <v>18</v>
      </c>
      <c r="E151" s="17">
        <v>9.52</v>
      </c>
      <c r="F151" s="18"/>
      <c r="G151" s="3" t="s">
        <v>18</v>
      </c>
      <c r="H151" s="17">
        <v>3.77</v>
      </c>
      <c r="I151" s="18"/>
      <c r="J151" s="6" t="s">
        <v>18</v>
      </c>
      <c r="K151" s="17">
        <v>4.1</v>
      </c>
      <c r="L151" s="18"/>
      <c r="M151" s="6" t="s">
        <v>18</v>
      </c>
      <c r="N151" s="17">
        <v>1.33</v>
      </c>
      <c r="O151" s="18"/>
      <c r="P151" s="3" t="s">
        <v>18</v>
      </c>
      <c r="Q151" s="17">
        <v>4.0</v>
      </c>
      <c r="R151" s="18"/>
    </row>
    <row r="152" hidden="1" outlineLevel="1">
      <c r="A152" s="3" t="s">
        <v>19</v>
      </c>
      <c r="B152" s="17">
        <v>1.43</v>
      </c>
      <c r="C152" s="18"/>
      <c r="D152" s="3" t="s">
        <v>19</v>
      </c>
      <c r="E152" s="17">
        <v>3.28</v>
      </c>
      <c r="F152" s="18"/>
      <c r="G152" s="3" t="s">
        <v>19</v>
      </c>
      <c r="H152" s="17">
        <v>8.53</v>
      </c>
      <c r="I152" s="18"/>
      <c r="J152" s="6" t="s">
        <v>19</v>
      </c>
      <c r="K152" s="17">
        <v>6.17</v>
      </c>
      <c r="L152" s="18"/>
      <c r="M152" s="6" t="s">
        <v>19</v>
      </c>
      <c r="N152" s="17">
        <v>3.25</v>
      </c>
      <c r="O152" s="18"/>
      <c r="P152" s="3" t="s">
        <v>19</v>
      </c>
      <c r="Q152" s="17">
        <v>3.23</v>
      </c>
      <c r="R152" s="18"/>
    </row>
    <row r="153" hidden="1" outlineLevel="1">
      <c r="A153" s="3" t="s">
        <v>20</v>
      </c>
      <c r="B153" s="17">
        <v>1.17</v>
      </c>
      <c r="C153" s="18"/>
      <c r="D153" s="3" t="s">
        <v>20</v>
      </c>
      <c r="E153" s="17">
        <v>3.2</v>
      </c>
      <c r="F153" s="18"/>
      <c r="G153" s="3" t="s">
        <v>20</v>
      </c>
      <c r="H153" s="17">
        <v>3.18</v>
      </c>
      <c r="I153" s="18"/>
      <c r="J153" s="6" t="s">
        <v>20</v>
      </c>
      <c r="K153" s="17">
        <v>2.32</v>
      </c>
      <c r="L153" s="18"/>
      <c r="M153" s="6" t="s">
        <v>20</v>
      </c>
      <c r="N153" s="17">
        <v>0.57</v>
      </c>
      <c r="O153" s="18"/>
      <c r="P153" s="3" t="s">
        <v>20</v>
      </c>
      <c r="Q153" s="17">
        <v>1.13</v>
      </c>
      <c r="R153" s="18"/>
    </row>
    <row r="154" hidden="1" outlineLevel="1">
      <c r="A154" s="21">
        <v>44066.0</v>
      </c>
      <c r="B154" s="17">
        <v>1.17</v>
      </c>
      <c r="C154" s="20">
        <f>(SUM(B151:B154)/4)/100</f>
        <v>0.022675</v>
      </c>
      <c r="D154" s="21">
        <v>44066.0</v>
      </c>
      <c r="E154" s="17">
        <v>3.2</v>
      </c>
      <c r="F154" s="20">
        <f>(SUM(E151:E154)/4)/100</f>
        <v>0.048</v>
      </c>
      <c r="G154" s="21">
        <v>44066.0</v>
      </c>
      <c r="H154" s="17">
        <v>3.18</v>
      </c>
      <c r="I154" s="20">
        <f>(SUM(H151:H154)/4)/100</f>
        <v>0.04665</v>
      </c>
      <c r="J154" s="22">
        <v>44066.0</v>
      </c>
      <c r="K154" s="17">
        <v>2.32</v>
      </c>
      <c r="L154" s="20">
        <f>(SUM(K151:K154)/4)/100</f>
        <v>0.037275</v>
      </c>
      <c r="M154" s="22">
        <v>44066.0</v>
      </c>
      <c r="N154" s="17">
        <v>0.57</v>
      </c>
      <c r="O154" s="20">
        <f>(SUM(N151:N154)/4)/100</f>
        <v>0.0143</v>
      </c>
      <c r="P154" s="21">
        <v>44066.0</v>
      </c>
      <c r="Q154" s="17">
        <v>1.13</v>
      </c>
      <c r="R154" s="20">
        <f>(SUM(Q151:Q154)/4)/100</f>
        <v>0.023725</v>
      </c>
    </row>
    <row r="155" hidden="1" outlineLevel="1">
      <c r="A155" s="4" t="s">
        <v>21</v>
      </c>
      <c r="B155" s="17">
        <v>5.3</v>
      </c>
      <c r="C155" s="18"/>
      <c r="D155" s="4" t="s">
        <v>21</v>
      </c>
      <c r="E155" s="17">
        <v>9.52</v>
      </c>
      <c r="F155" s="18"/>
      <c r="G155" s="4" t="s">
        <v>21</v>
      </c>
      <c r="H155" s="17">
        <v>3.77</v>
      </c>
      <c r="I155" s="18"/>
      <c r="J155" s="6" t="s">
        <v>21</v>
      </c>
      <c r="K155" s="17">
        <v>4.1</v>
      </c>
      <c r="L155" s="18"/>
      <c r="M155" s="6" t="s">
        <v>21</v>
      </c>
      <c r="N155" s="17">
        <v>1.33</v>
      </c>
      <c r="O155" s="18"/>
      <c r="P155" s="4" t="s">
        <v>21</v>
      </c>
      <c r="Q155" s="17">
        <v>4.0</v>
      </c>
      <c r="R155" s="18"/>
    </row>
    <row r="156" hidden="1" outlineLevel="1">
      <c r="A156" s="4" t="s">
        <v>22</v>
      </c>
      <c r="B156" s="17">
        <v>1.43</v>
      </c>
      <c r="C156" s="18"/>
      <c r="D156" s="4" t="s">
        <v>22</v>
      </c>
      <c r="E156" s="17">
        <v>3.28</v>
      </c>
      <c r="F156" s="18"/>
      <c r="G156" s="4" t="s">
        <v>22</v>
      </c>
      <c r="H156" s="17">
        <v>8.53</v>
      </c>
      <c r="I156" s="18"/>
      <c r="J156" s="6" t="s">
        <v>22</v>
      </c>
      <c r="K156" s="17">
        <v>6.17</v>
      </c>
      <c r="L156" s="18"/>
      <c r="M156" s="6" t="s">
        <v>22</v>
      </c>
      <c r="N156" s="17">
        <v>3.25</v>
      </c>
      <c r="O156" s="18"/>
      <c r="P156" s="4" t="s">
        <v>22</v>
      </c>
      <c r="Q156" s="17">
        <v>3.23</v>
      </c>
      <c r="R156" s="18"/>
    </row>
    <row r="157" hidden="1" outlineLevel="1">
      <c r="A157" s="4" t="s">
        <v>23</v>
      </c>
      <c r="B157" s="17">
        <v>5.9</v>
      </c>
      <c r="C157" s="20">
        <f>(SUM(B155:B157)/3)/100</f>
        <v>0.0421</v>
      </c>
      <c r="D157" s="4" t="s">
        <v>23</v>
      </c>
      <c r="E157" s="17">
        <v>1.38</v>
      </c>
      <c r="F157" s="20">
        <f>(SUM(E155:E157)/3)/100</f>
        <v>0.04726666667</v>
      </c>
      <c r="G157" s="4" t="s">
        <v>23</v>
      </c>
      <c r="H157" s="17">
        <v>4.02</v>
      </c>
      <c r="I157" s="20">
        <f>(SUM(H155:H157)/3)/100</f>
        <v>0.0544</v>
      </c>
      <c r="J157" s="6" t="s">
        <v>23</v>
      </c>
      <c r="K157" s="17">
        <v>4.92</v>
      </c>
      <c r="L157" s="20">
        <f>(SUM(K155:K157)/3)/100</f>
        <v>0.05063333333</v>
      </c>
      <c r="M157" s="6" t="s">
        <v>23</v>
      </c>
      <c r="N157" s="17">
        <v>2.88</v>
      </c>
      <c r="O157" s="20">
        <f>(SUM(N155:N157)/3)/100</f>
        <v>0.02486666667</v>
      </c>
      <c r="P157" s="4" t="s">
        <v>23</v>
      </c>
      <c r="Q157" s="17">
        <v>5.73</v>
      </c>
      <c r="R157" s="20">
        <f>(SUM(Q155:Q157)/3)/100</f>
        <v>0.0432</v>
      </c>
    </row>
    <row r="158" hidden="1" outlineLevel="1">
      <c r="A158" s="5" t="s">
        <v>24</v>
      </c>
      <c r="B158" s="17">
        <v>5.83</v>
      </c>
      <c r="C158" s="18"/>
      <c r="D158" s="5" t="s">
        <v>24</v>
      </c>
      <c r="E158" s="17">
        <v>9.1</v>
      </c>
      <c r="F158" s="18"/>
      <c r="G158" s="5" t="s">
        <v>24</v>
      </c>
      <c r="H158" s="17">
        <v>4.45</v>
      </c>
      <c r="I158" s="18"/>
      <c r="J158" s="6" t="s">
        <v>24</v>
      </c>
      <c r="K158" s="17">
        <v>4.8</v>
      </c>
      <c r="L158" s="18"/>
      <c r="M158" s="6" t="s">
        <v>24</v>
      </c>
      <c r="N158" s="17">
        <v>0.83</v>
      </c>
      <c r="O158" s="18"/>
      <c r="P158" s="5" t="s">
        <v>24</v>
      </c>
      <c r="Q158" s="17">
        <v>4.07</v>
      </c>
      <c r="R158" s="18"/>
    </row>
    <row r="159" hidden="1" outlineLevel="1">
      <c r="A159" s="5" t="s">
        <v>25</v>
      </c>
      <c r="B159" s="17">
        <v>1.17</v>
      </c>
      <c r="C159" s="20">
        <f>(SUM(B158:B159)/2)/100</f>
        <v>0.035</v>
      </c>
      <c r="D159" s="5" t="s">
        <v>25</v>
      </c>
      <c r="E159" s="17">
        <v>3.2</v>
      </c>
      <c r="F159" s="20">
        <f>(SUM(E158:E159)/2)/100</f>
        <v>0.0615</v>
      </c>
      <c r="G159" s="5" t="s">
        <v>25</v>
      </c>
      <c r="H159" s="17">
        <v>3.18</v>
      </c>
      <c r="I159" s="20">
        <f>(SUM(H158:H159)/2)/100</f>
        <v>0.03815</v>
      </c>
      <c r="J159" s="6" t="s">
        <v>25</v>
      </c>
      <c r="K159" s="17">
        <v>2.32</v>
      </c>
      <c r="L159" s="20">
        <f>(SUM(K158:K159)/2)/100</f>
        <v>0.0356</v>
      </c>
      <c r="M159" s="6" t="s">
        <v>25</v>
      </c>
      <c r="N159" s="17">
        <v>0.57</v>
      </c>
      <c r="O159" s="20">
        <f>(SUM(N158:N159)/2)/100</f>
        <v>0.007</v>
      </c>
      <c r="P159" s="5" t="s">
        <v>25</v>
      </c>
      <c r="Q159" s="17">
        <v>1.13</v>
      </c>
      <c r="R159" s="20">
        <f>(SUM(Q158:Q159)/2)/100</f>
        <v>0.026</v>
      </c>
    </row>
    <row r="160">
      <c r="A160" s="29"/>
      <c r="B160" s="29"/>
      <c r="C160" s="29"/>
      <c r="D160" s="29"/>
      <c r="E160" s="29"/>
      <c r="F160" s="2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29"/>
      <c r="B161" s="29"/>
      <c r="C161" s="29"/>
      <c r="D161" s="29"/>
      <c r="E161" s="29"/>
      <c r="F161" s="2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collapsed="1">
      <c r="A162" s="1" t="s">
        <v>57</v>
      </c>
      <c r="C162" s="2" t="str">
        <f t="array" ref="C162">INDEX(A163:P163, 1, MATCH(MIN(C173,F173,I173,L173,O173,R173), C173:R173, 0))</f>
        <v>PWG</v>
      </c>
      <c r="D162" s="3" t="str">
        <f t="array" ref="D162">INDEX(A163:P163, 1, (MATCH(MIN(C177,F177,I177,L177,O177,R177), C177:R177, 0)))</f>
        <v>PWG</v>
      </c>
      <c r="E162" s="4" t="str">
        <f t="array" ref="E162">INDEX(A163:P163, 1, MATCH(MIN(F180,I180,L180,O180,R180,C180),C180:R180,0))</f>
        <v>PWG</v>
      </c>
      <c r="F162" s="5" t="str">
        <f t="array" ref="F162">INDEX(A163:P163, 1, MATCH(MIN(F182,I182,L182,O182,R182,C182),C182:R182,0))</f>
        <v>PWG</v>
      </c>
      <c r="G162" s="6"/>
      <c r="H162" s="28"/>
      <c r="J162" s="6"/>
      <c r="K162" s="6"/>
      <c r="L162" s="6"/>
      <c r="M162" s="6"/>
      <c r="N162" s="6"/>
      <c r="O162" s="6"/>
      <c r="P162" s="6"/>
      <c r="Q162" s="6"/>
      <c r="R162" s="6"/>
    </row>
    <row r="163" hidden="1" outlineLevel="1">
      <c r="A163" s="7" t="s">
        <v>1</v>
      </c>
      <c r="B163" s="8" t="s">
        <v>2</v>
      </c>
      <c r="C163" s="9"/>
      <c r="D163" s="10" t="s">
        <v>3</v>
      </c>
      <c r="E163" s="11" t="s">
        <v>2</v>
      </c>
      <c r="F163" s="9"/>
      <c r="G163" s="12" t="s">
        <v>4</v>
      </c>
      <c r="H163" s="8" t="s">
        <v>2</v>
      </c>
      <c r="I163" s="9"/>
      <c r="J163" s="12" t="s">
        <v>5</v>
      </c>
      <c r="K163" s="8" t="s">
        <v>2</v>
      </c>
      <c r="L163" s="9"/>
      <c r="M163" s="12" t="s">
        <v>6</v>
      </c>
      <c r="N163" s="8" t="s">
        <v>2</v>
      </c>
      <c r="O163" s="9"/>
      <c r="P163" s="12" t="s">
        <v>7</v>
      </c>
      <c r="Q163" s="8" t="s">
        <v>2</v>
      </c>
    </row>
    <row r="164" hidden="1" outlineLevel="1">
      <c r="A164" s="13" t="s">
        <v>8</v>
      </c>
      <c r="C164" s="14"/>
      <c r="D164" s="6" t="s">
        <v>8</v>
      </c>
      <c r="F164" s="14"/>
      <c r="G164" s="13" t="s">
        <v>8</v>
      </c>
      <c r="I164" s="15"/>
      <c r="J164" s="13" t="s">
        <v>8</v>
      </c>
      <c r="L164" s="15"/>
      <c r="M164" s="13" t="s">
        <v>8</v>
      </c>
      <c r="O164" s="15"/>
      <c r="P164" s="13" t="s">
        <v>8</v>
      </c>
    </row>
    <row r="165" hidden="1" outlineLevel="1">
      <c r="A165" s="2" t="s">
        <v>9</v>
      </c>
      <c r="B165" s="17">
        <v>3.22</v>
      </c>
      <c r="C165" s="18"/>
      <c r="D165" s="2" t="s">
        <v>9</v>
      </c>
      <c r="E165" s="17">
        <v>17.6</v>
      </c>
      <c r="F165" s="18"/>
      <c r="G165" s="2" t="s">
        <v>9</v>
      </c>
      <c r="H165" s="17">
        <v>100.0</v>
      </c>
      <c r="I165" s="18"/>
      <c r="J165" s="6" t="s">
        <v>9</v>
      </c>
      <c r="K165" s="17">
        <v>3.4</v>
      </c>
      <c r="L165" s="18"/>
      <c r="M165" s="6" t="s">
        <v>9</v>
      </c>
      <c r="N165" s="17">
        <v>16.72</v>
      </c>
      <c r="O165" s="18"/>
      <c r="P165" s="2" t="s">
        <v>9</v>
      </c>
      <c r="Q165" s="17">
        <v>6.4</v>
      </c>
      <c r="R165" s="18"/>
    </row>
    <row r="166" hidden="1" outlineLevel="1">
      <c r="A166" s="2" t="s">
        <v>10</v>
      </c>
      <c r="B166" s="17">
        <v>8.98</v>
      </c>
      <c r="C166" s="18"/>
      <c r="D166" s="2" t="s">
        <v>10</v>
      </c>
      <c r="E166" s="17">
        <v>5.35</v>
      </c>
      <c r="F166" s="18"/>
      <c r="G166" s="2" t="s">
        <v>10</v>
      </c>
      <c r="H166" s="17">
        <v>100.0</v>
      </c>
      <c r="I166" s="18"/>
      <c r="J166" s="6" t="s">
        <v>10</v>
      </c>
      <c r="K166" s="17">
        <v>14.6</v>
      </c>
      <c r="L166" s="18"/>
      <c r="M166" s="6" t="s">
        <v>10</v>
      </c>
      <c r="N166" s="17">
        <v>9.46</v>
      </c>
      <c r="O166" s="18"/>
      <c r="P166" s="2" t="s">
        <v>10</v>
      </c>
      <c r="Q166" s="17">
        <v>9.3</v>
      </c>
      <c r="R166" s="18"/>
    </row>
    <row r="167" hidden="1" outlineLevel="1">
      <c r="A167" s="2" t="s">
        <v>11</v>
      </c>
      <c r="B167" s="17">
        <v>0.34</v>
      </c>
      <c r="C167" s="18"/>
      <c r="D167" s="2" t="s">
        <v>11</v>
      </c>
      <c r="E167" s="17">
        <v>2.3</v>
      </c>
      <c r="F167" s="18"/>
      <c r="G167" s="2" t="s">
        <v>11</v>
      </c>
      <c r="H167" s="17">
        <v>100.0</v>
      </c>
      <c r="I167" s="18"/>
      <c r="J167" s="6" t="s">
        <v>11</v>
      </c>
      <c r="K167" s="17">
        <v>0.44</v>
      </c>
      <c r="L167" s="18"/>
      <c r="M167" s="6" t="s">
        <v>11</v>
      </c>
      <c r="N167" s="17">
        <v>0.46</v>
      </c>
      <c r="O167" s="18"/>
      <c r="P167" s="2" t="s">
        <v>11</v>
      </c>
      <c r="Q167" s="17">
        <v>0.6</v>
      </c>
      <c r="R167" s="18"/>
    </row>
    <row r="168" hidden="1" outlineLevel="1">
      <c r="A168" s="2" t="s">
        <v>12</v>
      </c>
      <c r="B168" s="17">
        <v>3.9</v>
      </c>
      <c r="C168" s="18"/>
      <c r="D168" s="2" t="s">
        <v>12</v>
      </c>
      <c r="E168" s="17">
        <v>10.85</v>
      </c>
      <c r="F168" s="18"/>
      <c r="G168" s="2" t="s">
        <v>12</v>
      </c>
      <c r="H168" s="17">
        <v>100.0</v>
      </c>
      <c r="I168" s="18"/>
      <c r="J168" s="6" t="s">
        <v>12</v>
      </c>
      <c r="K168" s="17">
        <v>1.4</v>
      </c>
      <c r="L168" s="18"/>
      <c r="M168" s="6" t="s">
        <v>12</v>
      </c>
      <c r="N168" s="17">
        <v>6.26</v>
      </c>
      <c r="O168" s="18"/>
      <c r="P168" s="2" t="s">
        <v>12</v>
      </c>
      <c r="Q168" s="17">
        <v>17.3</v>
      </c>
      <c r="R168" s="18"/>
    </row>
    <row r="169" hidden="1" outlineLevel="1">
      <c r="A169" s="2" t="s">
        <v>13</v>
      </c>
      <c r="B169" s="17">
        <v>8.98</v>
      </c>
      <c r="C169" s="18"/>
      <c r="D169" s="2" t="s">
        <v>13</v>
      </c>
      <c r="E169" s="17">
        <v>5.35</v>
      </c>
      <c r="F169" s="18"/>
      <c r="G169" s="2" t="s">
        <v>13</v>
      </c>
      <c r="H169" s="17">
        <v>100.0</v>
      </c>
      <c r="I169" s="18"/>
      <c r="J169" s="6" t="s">
        <v>13</v>
      </c>
      <c r="K169" s="17">
        <v>14.6</v>
      </c>
      <c r="L169" s="18"/>
      <c r="M169" s="6" t="s">
        <v>13</v>
      </c>
      <c r="N169" s="17">
        <v>9.46</v>
      </c>
      <c r="O169" s="18"/>
      <c r="P169" s="2" t="s">
        <v>13</v>
      </c>
      <c r="Q169" s="17">
        <v>9.3</v>
      </c>
      <c r="R169" s="18"/>
    </row>
    <row r="170" hidden="1" outlineLevel="1">
      <c r="A170" s="2" t="s">
        <v>14</v>
      </c>
      <c r="B170" s="17">
        <v>1.48</v>
      </c>
      <c r="C170" s="18"/>
      <c r="D170" s="2" t="s">
        <v>14</v>
      </c>
      <c r="E170" s="17">
        <v>2.3</v>
      </c>
      <c r="F170" s="18"/>
      <c r="G170" s="2" t="s">
        <v>14</v>
      </c>
      <c r="H170" s="17">
        <v>100.0</v>
      </c>
      <c r="I170" s="18"/>
      <c r="J170" s="6" t="s">
        <v>14</v>
      </c>
      <c r="K170" s="17">
        <v>2.58</v>
      </c>
      <c r="L170" s="18"/>
      <c r="M170" s="6" t="s">
        <v>14</v>
      </c>
      <c r="N170" s="17">
        <v>1.0</v>
      </c>
      <c r="O170" s="18"/>
      <c r="P170" s="2" t="s">
        <v>14</v>
      </c>
      <c r="Q170" s="17">
        <v>0.2</v>
      </c>
      <c r="R170" s="18"/>
    </row>
    <row r="171" hidden="1" outlineLevel="1">
      <c r="A171" s="2" t="s">
        <v>15</v>
      </c>
      <c r="B171" s="17">
        <v>1.78</v>
      </c>
      <c r="C171" s="18"/>
      <c r="D171" s="2" t="s">
        <v>15</v>
      </c>
      <c r="E171" s="17">
        <v>1.9</v>
      </c>
      <c r="F171" s="18"/>
      <c r="G171" s="2" t="s">
        <v>15</v>
      </c>
      <c r="H171" s="17">
        <v>100.0</v>
      </c>
      <c r="I171" s="18"/>
      <c r="J171" s="6" t="s">
        <v>15</v>
      </c>
      <c r="K171" s="17">
        <v>1.78</v>
      </c>
      <c r="L171" s="18"/>
      <c r="M171" s="6" t="s">
        <v>15</v>
      </c>
      <c r="N171" s="17">
        <v>1.0</v>
      </c>
      <c r="O171" s="18"/>
      <c r="P171" s="2" t="s">
        <v>15</v>
      </c>
      <c r="Q171" s="17">
        <v>0.9</v>
      </c>
      <c r="R171" s="18"/>
    </row>
    <row r="172" hidden="1" outlineLevel="1">
      <c r="A172" s="2" t="s">
        <v>16</v>
      </c>
      <c r="B172" s="17">
        <v>4.34</v>
      </c>
      <c r="C172" s="18"/>
      <c r="D172" s="2" t="s">
        <v>16</v>
      </c>
      <c r="E172" s="17">
        <v>14.65</v>
      </c>
      <c r="F172" s="18"/>
      <c r="G172" s="2" t="s">
        <v>16</v>
      </c>
      <c r="H172" s="17">
        <v>100.0</v>
      </c>
      <c r="I172" s="18"/>
      <c r="J172" s="6" t="s">
        <v>16</v>
      </c>
      <c r="K172" s="17">
        <v>2.94</v>
      </c>
      <c r="L172" s="18"/>
      <c r="M172" s="6" t="s">
        <v>16</v>
      </c>
      <c r="N172" s="17">
        <v>8.3</v>
      </c>
      <c r="O172" s="18"/>
      <c r="P172" s="2" t="s">
        <v>16</v>
      </c>
      <c r="Q172" s="17">
        <v>7.7</v>
      </c>
      <c r="R172" s="18"/>
    </row>
    <row r="173" hidden="1" outlineLevel="1">
      <c r="A173" s="2" t="s">
        <v>17</v>
      </c>
      <c r="B173" s="17">
        <v>3.42</v>
      </c>
      <c r="C173" s="20">
        <f>(SUM(B165:B173)/9)/100</f>
        <v>0.04048888889</v>
      </c>
      <c r="D173" s="2" t="s">
        <v>17</v>
      </c>
      <c r="E173" s="17">
        <v>6.05</v>
      </c>
      <c r="F173" s="20">
        <f>(SUM(E165:E173)/9)/100</f>
        <v>0.07372222222</v>
      </c>
      <c r="G173" s="2" t="s">
        <v>17</v>
      </c>
      <c r="H173" s="17">
        <v>100.0</v>
      </c>
      <c r="I173" s="20">
        <f>(SUM(H165:H173)/9)/100</f>
        <v>1</v>
      </c>
      <c r="J173" s="6" t="s">
        <v>17</v>
      </c>
      <c r="K173" s="17">
        <v>2.66</v>
      </c>
      <c r="L173" s="20">
        <f>(SUM(K165:K173)/9)/100</f>
        <v>0.04933333333</v>
      </c>
      <c r="M173" s="6" t="s">
        <v>17</v>
      </c>
      <c r="N173" s="17">
        <v>5.36</v>
      </c>
      <c r="O173" s="20">
        <f>(SUM(N165:N173)/9)/100</f>
        <v>0.06446666667</v>
      </c>
      <c r="P173" s="2" t="s">
        <v>17</v>
      </c>
      <c r="Q173" s="17">
        <v>10.6</v>
      </c>
      <c r="R173" s="20">
        <f>(SUM(Q165:Q173)/9)/100</f>
        <v>0.06922222222</v>
      </c>
    </row>
    <row r="174" hidden="1" outlineLevel="1">
      <c r="A174" s="3" t="s">
        <v>18</v>
      </c>
      <c r="B174" s="17">
        <v>3.22</v>
      </c>
      <c r="C174" s="18"/>
      <c r="D174" s="3" t="s">
        <v>18</v>
      </c>
      <c r="E174" s="17">
        <v>17.6</v>
      </c>
      <c r="F174" s="18"/>
      <c r="G174" s="3" t="s">
        <v>18</v>
      </c>
      <c r="H174" s="17">
        <v>100.0</v>
      </c>
      <c r="I174" s="18"/>
      <c r="J174" s="6" t="s">
        <v>18</v>
      </c>
      <c r="K174" s="17">
        <v>3.4</v>
      </c>
      <c r="L174" s="18"/>
      <c r="M174" s="6" t="s">
        <v>18</v>
      </c>
      <c r="N174" s="17">
        <v>16.72</v>
      </c>
      <c r="O174" s="18"/>
      <c r="P174" s="3" t="s">
        <v>18</v>
      </c>
      <c r="Q174" s="17">
        <v>6.4</v>
      </c>
      <c r="R174" s="18"/>
    </row>
    <row r="175" hidden="1" outlineLevel="1">
      <c r="A175" s="3" t="s">
        <v>19</v>
      </c>
      <c r="B175" s="17">
        <v>7.56</v>
      </c>
      <c r="C175" s="18"/>
      <c r="D175" s="3" t="s">
        <v>19</v>
      </c>
      <c r="E175" s="17">
        <v>10.35</v>
      </c>
      <c r="F175" s="18"/>
      <c r="G175" s="3" t="s">
        <v>19</v>
      </c>
      <c r="H175" s="17">
        <v>100.0</v>
      </c>
      <c r="I175" s="18"/>
      <c r="J175" s="6" t="s">
        <v>19</v>
      </c>
      <c r="K175" s="17">
        <v>9.66</v>
      </c>
      <c r="L175" s="18"/>
      <c r="M175" s="6" t="s">
        <v>19</v>
      </c>
      <c r="N175" s="17">
        <v>13.16</v>
      </c>
      <c r="O175" s="18"/>
      <c r="P175" s="3" t="s">
        <v>19</v>
      </c>
      <c r="Q175" s="17">
        <v>10.8</v>
      </c>
      <c r="R175" s="18"/>
    </row>
    <row r="176" hidden="1" outlineLevel="1">
      <c r="A176" s="3" t="s">
        <v>20</v>
      </c>
      <c r="B176" s="17">
        <v>8.98</v>
      </c>
      <c r="C176" s="18"/>
      <c r="D176" s="3" t="s">
        <v>20</v>
      </c>
      <c r="E176" s="17">
        <v>5.35</v>
      </c>
      <c r="F176" s="18"/>
      <c r="G176" s="3" t="s">
        <v>20</v>
      </c>
      <c r="H176" s="17">
        <v>100.0</v>
      </c>
      <c r="I176" s="18"/>
      <c r="J176" s="6" t="s">
        <v>20</v>
      </c>
      <c r="K176" s="17">
        <v>14.6</v>
      </c>
      <c r="L176" s="18"/>
      <c r="M176" s="6" t="s">
        <v>20</v>
      </c>
      <c r="N176" s="17">
        <v>9.46</v>
      </c>
      <c r="O176" s="18"/>
      <c r="P176" s="3" t="s">
        <v>20</v>
      </c>
      <c r="Q176" s="17">
        <v>9.3</v>
      </c>
      <c r="R176" s="18"/>
    </row>
    <row r="177" hidden="1" outlineLevel="1">
      <c r="A177" s="21">
        <v>44066.0</v>
      </c>
      <c r="B177" s="17">
        <v>8.98</v>
      </c>
      <c r="C177" s="20">
        <f>(SUM(B174:B177)/4)/100</f>
        <v>0.07185</v>
      </c>
      <c r="D177" s="21">
        <v>44066.0</v>
      </c>
      <c r="E177" s="17">
        <v>5.35</v>
      </c>
      <c r="F177" s="20">
        <f>(SUM(E174:E177)/4)/100</f>
        <v>0.096625</v>
      </c>
      <c r="G177" s="21">
        <v>44066.0</v>
      </c>
      <c r="H177" s="17">
        <v>100.0</v>
      </c>
      <c r="I177" s="20">
        <f>(SUM(H174:H177)/4)/100</f>
        <v>1</v>
      </c>
      <c r="J177" s="22">
        <v>44066.0</v>
      </c>
      <c r="K177" s="17">
        <v>14.6</v>
      </c>
      <c r="L177" s="20">
        <f>(SUM(K174:K177)/4)/100</f>
        <v>0.10565</v>
      </c>
      <c r="M177" s="22">
        <v>44066.0</v>
      </c>
      <c r="N177" s="17">
        <v>9.46</v>
      </c>
      <c r="O177" s="20">
        <f>(SUM(N174:N177)/4)/100</f>
        <v>0.122</v>
      </c>
      <c r="P177" s="21">
        <v>44066.0</v>
      </c>
      <c r="Q177" s="17">
        <v>9.3</v>
      </c>
      <c r="R177" s="20">
        <f>(SUM(Q174:Q177)/4)/100</f>
        <v>0.0895</v>
      </c>
    </row>
    <row r="178" hidden="1" outlineLevel="1">
      <c r="A178" s="4" t="s">
        <v>21</v>
      </c>
      <c r="B178" s="17">
        <v>3.22</v>
      </c>
      <c r="C178" s="18"/>
      <c r="D178" s="4" t="s">
        <v>21</v>
      </c>
      <c r="E178" s="17">
        <v>17.6</v>
      </c>
      <c r="F178" s="18"/>
      <c r="G178" s="4" t="s">
        <v>21</v>
      </c>
      <c r="H178" s="17">
        <v>100.0</v>
      </c>
      <c r="I178" s="18"/>
      <c r="J178" s="6" t="s">
        <v>21</v>
      </c>
      <c r="K178" s="17">
        <v>3.4</v>
      </c>
      <c r="L178" s="18"/>
      <c r="M178" s="6" t="s">
        <v>21</v>
      </c>
      <c r="N178" s="17">
        <v>16.72</v>
      </c>
      <c r="O178" s="18"/>
      <c r="P178" s="4" t="s">
        <v>21</v>
      </c>
      <c r="Q178" s="17">
        <v>6.4</v>
      </c>
      <c r="R178" s="18"/>
    </row>
    <row r="179" hidden="1" outlineLevel="1">
      <c r="A179" s="4" t="s">
        <v>22</v>
      </c>
      <c r="B179" s="17">
        <v>7.56</v>
      </c>
      <c r="C179" s="18"/>
      <c r="D179" s="4" t="s">
        <v>22</v>
      </c>
      <c r="E179" s="17">
        <v>10.35</v>
      </c>
      <c r="F179" s="18"/>
      <c r="G179" s="4" t="s">
        <v>22</v>
      </c>
      <c r="H179" s="17">
        <v>100.0</v>
      </c>
      <c r="I179" s="18"/>
      <c r="J179" s="6" t="s">
        <v>22</v>
      </c>
      <c r="K179" s="17">
        <v>9.66</v>
      </c>
      <c r="L179" s="18"/>
      <c r="M179" s="6" t="s">
        <v>22</v>
      </c>
      <c r="N179" s="17">
        <v>13.16</v>
      </c>
      <c r="O179" s="18"/>
      <c r="P179" s="4" t="s">
        <v>22</v>
      </c>
      <c r="Q179" s="17">
        <v>10.8</v>
      </c>
      <c r="R179" s="18"/>
    </row>
    <row r="180" hidden="1" outlineLevel="1">
      <c r="A180" s="4" t="s">
        <v>23</v>
      </c>
      <c r="B180" s="17">
        <v>3.46</v>
      </c>
      <c r="C180" s="20">
        <f>(SUM(B178:B180)/3)/100</f>
        <v>0.04746666667</v>
      </c>
      <c r="D180" s="4" t="s">
        <v>23</v>
      </c>
      <c r="E180" s="17">
        <v>1.4</v>
      </c>
      <c r="F180" s="20">
        <f>(SUM(E178:E180)/3)/100</f>
        <v>0.09783333333</v>
      </c>
      <c r="G180" s="4" t="s">
        <v>23</v>
      </c>
      <c r="H180" s="17">
        <v>100.0</v>
      </c>
      <c r="I180" s="20">
        <f>(SUM(H178:H180)/3)/100</f>
        <v>1</v>
      </c>
      <c r="J180" s="6" t="s">
        <v>23</v>
      </c>
      <c r="K180" s="17">
        <v>2.54</v>
      </c>
      <c r="L180" s="20">
        <f>(SUM(K178:K180)/3)/100</f>
        <v>0.052</v>
      </c>
      <c r="M180" s="6" t="s">
        <v>23</v>
      </c>
      <c r="N180" s="17">
        <v>2.4</v>
      </c>
      <c r="O180" s="20">
        <f>(SUM(N178:N180)/3)/100</f>
        <v>0.1076</v>
      </c>
      <c r="P180" s="4" t="s">
        <v>23</v>
      </c>
      <c r="Q180" s="17">
        <v>4.4</v>
      </c>
      <c r="R180" s="20">
        <f>(SUM(Q178:Q180)/3)/100</f>
        <v>0.072</v>
      </c>
    </row>
    <row r="181" hidden="1" outlineLevel="1">
      <c r="A181" s="5" t="s">
        <v>24</v>
      </c>
      <c r="B181" s="17">
        <v>2.32</v>
      </c>
      <c r="C181" s="18"/>
      <c r="D181" s="5" t="s">
        <v>24</v>
      </c>
      <c r="E181" s="17">
        <v>15.25</v>
      </c>
      <c r="F181" s="18"/>
      <c r="G181" s="5" t="s">
        <v>24</v>
      </c>
      <c r="H181" s="17">
        <v>100.0</v>
      </c>
      <c r="I181" s="18"/>
      <c r="J181" s="6" t="s">
        <v>24</v>
      </c>
      <c r="K181" s="17">
        <v>4.6</v>
      </c>
      <c r="L181" s="18"/>
      <c r="M181" s="6" t="s">
        <v>24</v>
      </c>
      <c r="N181" s="17">
        <v>11.12</v>
      </c>
      <c r="O181" s="18"/>
      <c r="P181" s="5" t="s">
        <v>24</v>
      </c>
      <c r="Q181" s="17">
        <v>2.8</v>
      </c>
      <c r="R181" s="18"/>
    </row>
    <row r="182" hidden="1" outlineLevel="1">
      <c r="A182" s="5" t="s">
        <v>25</v>
      </c>
      <c r="B182" s="17">
        <v>8.98</v>
      </c>
      <c r="C182" s="20">
        <f>(SUM(B181:B182)/2)/100</f>
        <v>0.0565</v>
      </c>
      <c r="D182" s="5" t="s">
        <v>25</v>
      </c>
      <c r="E182" s="17">
        <v>5.35</v>
      </c>
      <c r="F182" s="20">
        <f>(SUM(E181:E182)/2)/100</f>
        <v>0.103</v>
      </c>
      <c r="G182" s="5" t="s">
        <v>25</v>
      </c>
      <c r="H182" s="17">
        <v>100.0</v>
      </c>
      <c r="I182" s="20">
        <f>(SUM(H181:H182)/2)/100</f>
        <v>1</v>
      </c>
      <c r="J182" s="6" t="s">
        <v>25</v>
      </c>
      <c r="K182" s="17">
        <v>14.6</v>
      </c>
      <c r="L182" s="20">
        <f>(SUM(K181:K182)/2)/100</f>
        <v>0.096</v>
      </c>
      <c r="M182" s="6" t="s">
        <v>25</v>
      </c>
      <c r="N182" s="17">
        <v>9.46</v>
      </c>
      <c r="O182" s="20">
        <f>(SUM(N181:N182)/2)/100</f>
        <v>0.1029</v>
      </c>
      <c r="P182" s="5" t="s">
        <v>25</v>
      </c>
      <c r="Q182" s="17">
        <v>9.3</v>
      </c>
      <c r="R182" s="20">
        <f>(SUM(Q181:Q182)/2)/100</f>
        <v>0.0605</v>
      </c>
    </row>
    <row r="183">
      <c r="A183" s="29"/>
      <c r="B183" s="29"/>
      <c r="C183" s="29"/>
      <c r="D183" s="29"/>
      <c r="E183" s="29"/>
      <c r="F183" s="2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29"/>
      <c r="B184" s="29"/>
      <c r="C184" s="29"/>
      <c r="D184" s="29"/>
      <c r="E184" s="29"/>
      <c r="F184" s="2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collapsed="1">
      <c r="A185" s="1" t="s">
        <v>58</v>
      </c>
      <c r="C185" s="2" t="str">
        <f t="array" ref="C185">INDEX(A186:P186, 1, MATCH(MIN(C196,F196,I196,L196,O196,R196), C196:R196, 0))</f>
        <v>UKMO</v>
      </c>
      <c r="D185" s="3" t="str">
        <f t="array" ref="D185">INDEX(A186:P186, 1, (MATCH(MIN(C200,F200,I200,L200,O200,R200), C200:R200, 0)))</f>
        <v>GFS</v>
      </c>
      <c r="E185" s="4" t="str">
        <f t="array" ref="E185">INDEX(A186:P186, 1, MATCH(MIN(F203,I203,L203,O203,R203,C203),C203:R203,0))</f>
        <v>UKMO</v>
      </c>
      <c r="F185" s="5" t="str">
        <f t="array" ref="F185">INDEX(A186:P186, 1, MATCH(MIN(F205,I205,L205,O205,R205,C205),C205:R205,0))</f>
        <v>GFS</v>
      </c>
      <c r="G185" s="6"/>
      <c r="H185" s="28"/>
      <c r="J185" s="6"/>
      <c r="K185" s="6"/>
      <c r="L185" s="6"/>
      <c r="M185" s="6"/>
      <c r="N185" s="6"/>
      <c r="O185" s="6"/>
      <c r="P185" s="6"/>
      <c r="Q185" s="6"/>
      <c r="R185" s="6"/>
    </row>
    <row r="186" hidden="1" outlineLevel="1">
      <c r="A186" s="7" t="s">
        <v>1</v>
      </c>
      <c r="B186" s="8" t="s">
        <v>2</v>
      </c>
      <c r="C186" s="9"/>
      <c r="D186" s="10" t="s">
        <v>3</v>
      </c>
      <c r="E186" s="11" t="s">
        <v>2</v>
      </c>
      <c r="F186" s="9"/>
      <c r="G186" s="12" t="s">
        <v>4</v>
      </c>
      <c r="H186" s="8" t="s">
        <v>2</v>
      </c>
      <c r="I186" s="9"/>
      <c r="J186" s="12" t="s">
        <v>5</v>
      </c>
      <c r="K186" s="8" t="s">
        <v>2</v>
      </c>
      <c r="L186" s="9"/>
      <c r="M186" s="12" t="s">
        <v>6</v>
      </c>
      <c r="N186" s="8" t="s">
        <v>2</v>
      </c>
      <c r="O186" s="9"/>
      <c r="P186" s="12" t="s">
        <v>7</v>
      </c>
      <c r="Q186" s="8" t="s">
        <v>2</v>
      </c>
    </row>
    <row r="187" hidden="1" outlineLevel="1">
      <c r="A187" s="13" t="s">
        <v>8</v>
      </c>
      <c r="C187" s="14"/>
      <c r="D187" s="6" t="s">
        <v>8</v>
      </c>
      <c r="F187" s="14"/>
      <c r="G187" s="13" t="s">
        <v>8</v>
      </c>
      <c r="I187" s="15"/>
      <c r="J187" s="13" t="s">
        <v>8</v>
      </c>
      <c r="L187" s="15"/>
      <c r="M187" s="13" t="s">
        <v>8</v>
      </c>
      <c r="O187" s="15"/>
      <c r="P187" s="13" t="s">
        <v>8</v>
      </c>
    </row>
    <row r="188" hidden="1" outlineLevel="1">
      <c r="A188" s="2" t="s">
        <v>9</v>
      </c>
      <c r="B188" s="17">
        <v>13.28</v>
      </c>
      <c r="C188" s="18"/>
      <c r="D188" s="2" t="s">
        <v>9</v>
      </c>
      <c r="E188" s="17">
        <v>10.52</v>
      </c>
      <c r="F188" s="18"/>
      <c r="G188" s="2" t="s">
        <v>9</v>
      </c>
      <c r="H188" s="17">
        <v>10.48</v>
      </c>
      <c r="I188" s="18"/>
      <c r="J188" s="6" t="s">
        <v>9</v>
      </c>
      <c r="K188" s="17">
        <v>6.57</v>
      </c>
      <c r="L188" s="18"/>
      <c r="M188" s="6" t="s">
        <v>9</v>
      </c>
      <c r="N188" s="17">
        <v>12.23</v>
      </c>
      <c r="O188" s="18"/>
      <c r="P188" s="2" t="s">
        <v>9</v>
      </c>
      <c r="Q188" s="17">
        <v>7.7</v>
      </c>
      <c r="R188" s="18"/>
    </row>
    <row r="189" hidden="1" outlineLevel="1">
      <c r="A189" s="2" t="s">
        <v>10</v>
      </c>
      <c r="B189" s="17">
        <v>4.68</v>
      </c>
      <c r="C189" s="18"/>
      <c r="D189" s="2" t="s">
        <v>10</v>
      </c>
      <c r="E189" s="17">
        <v>2.38</v>
      </c>
      <c r="F189" s="18"/>
      <c r="G189" s="2" t="s">
        <v>10</v>
      </c>
      <c r="H189" s="17">
        <v>5.33</v>
      </c>
      <c r="I189" s="18"/>
      <c r="J189" s="6" t="s">
        <v>10</v>
      </c>
      <c r="K189" s="17">
        <v>2.22</v>
      </c>
      <c r="L189" s="18"/>
      <c r="M189" s="6" t="s">
        <v>10</v>
      </c>
      <c r="N189" s="17">
        <v>7.6</v>
      </c>
      <c r="O189" s="18"/>
      <c r="P189" s="2" t="s">
        <v>10</v>
      </c>
      <c r="Q189" s="17">
        <v>3.37</v>
      </c>
      <c r="R189" s="18"/>
    </row>
    <row r="190" hidden="1" outlineLevel="1">
      <c r="A190" s="2" t="s">
        <v>11</v>
      </c>
      <c r="B190" s="17">
        <v>1.05</v>
      </c>
      <c r="C190" s="18"/>
      <c r="D190" s="2" t="s">
        <v>11</v>
      </c>
      <c r="E190" s="17">
        <v>0.5</v>
      </c>
      <c r="F190" s="18"/>
      <c r="G190" s="2" t="s">
        <v>11</v>
      </c>
      <c r="H190" s="17">
        <v>0.8</v>
      </c>
      <c r="I190" s="18"/>
      <c r="J190" s="6" t="s">
        <v>11</v>
      </c>
      <c r="K190" s="17">
        <v>0.37</v>
      </c>
      <c r="L190" s="18"/>
      <c r="M190" s="6" t="s">
        <v>11</v>
      </c>
      <c r="N190" s="17">
        <v>0.8</v>
      </c>
      <c r="O190" s="18"/>
      <c r="P190" s="2" t="s">
        <v>11</v>
      </c>
      <c r="Q190" s="17">
        <v>0.87</v>
      </c>
      <c r="R190" s="18"/>
    </row>
    <row r="191" hidden="1" outlineLevel="1">
      <c r="A191" s="2" t="s">
        <v>12</v>
      </c>
      <c r="B191" s="17">
        <v>0.62</v>
      </c>
      <c r="C191" s="18"/>
      <c r="D191" s="2" t="s">
        <v>12</v>
      </c>
      <c r="E191" s="17">
        <v>7.4</v>
      </c>
      <c r="F191" s="18"/>
      <c r="G191" s="2" t="s">
        <v>12</v>
      </c>
      <c r="H191" s="17">
        <v>1.03</v>
      </c>
      <c r="I191" s="18"/>
      <c r="J191" s="6" t="s">
        <v>12</v>
      </c>
      <c r="K191" s="17">
        <v>2.77</v>
      </c>
      <c r="L191" s="18"/>
      <c r="M191" s="6" t="s">
        <v>12</v>
      </c>
      <c r="N191" s="17">
        <v>0.95</v>
      </c>
      <c r="O191" s="18"/>
      <c r="P191" s="2" t="s">
        <v>12</v>
      </c>
      <c r="Q191" s="17">
        <v>2.0</v>
      </c>
      <c r="R191" s="18"/>
    </row>
    <row r="192" hidden="1" outlineLevel="1">
      <c r="A192" s="2" t="s">
        <v>13</v>
      </c>
      <c r="B192" s="17">
        <v>4.68</v>
      </c>
      <c r="C192" s="18"/>
      <c r="D192" s="2" t="s">
        <v>13</v>
      </c>
      <c r="E192" s="17">
        <v>2.38</v>
      </c>
      <c r="F192" s="18"/>
      <c r="G192" s="2" t="s">
        <v>13</v>
      </c>
      <c r="H192" s="17">
        <v>5.33</v>
      </c>
      <c r="I192" s="18"/>
      <c r="J192" s="6" t="s">
        <v>13</v>
      </c>
      <c r="K192" s="17">
        <v>2.22</v>
      </c>
      <c r="L192" s="18"/>
      <c r="M192" s="6" t="s">
        <v>13</v>
      </c>
      <c r="N192" s="17">
        <v>7.6</v>
      </c>
      <c r="O192" s="18"/>
      <c r="P192" s="2" t="s">
        <v>13</v>
      </c>
      <c r="Q192" s="17">
        <v>3.37</v>
      </c>
      <c r="R192" s="18"/>
    </row>
    <row r="193" hidden="1" outlineLevel="1">
      <c r="A193" s="2" t="s">
        <v>14</v>
      </c>
      <c r="B193" s="17">
        <v>2.5</v>
      </c>
      <c r="C193" s="18"/>
      <c r="D193" s="2" t="s">
        <v>14</v>
      </c>
      <c r="E193" s="17">
        <v>0.67</v>
      </c>
      <c r="F193" s="18"/>
      <c r="G193" s="2" t="s">
        <v>14</v>
      </c>
      <c r="H193" s="17">
        <v>1.87</v>
      </c>
      <c r="I193" s="18"/>
      <c r="J193" s="6" t="s">
        <v>14</v>
      </c>
      <c r="K193" s="17">
        <v>2.2</v>
      </c>
      <c r="L193" s="18"/>
      <c r="M193" s="6" t="s">
        <v>14</v>
      </c>
      <c r="N193" s="17">
        <v>1.18</v>
      </c>
      <c r="O193" s="18"/>
      <c r="P193" s="2" t="s">
        <v>14</v>
      </c>
      <c r="Q193" s="17">
        <v>0.9</v>
      </c>
      <c r="R193" s="18"/>
    </row>
    <row r="194" hidden="1" outlineLevel="1">
      <c r="A194" s="2" t="s">
        <v>15</v>
      </c>
      <c r="B194" s="17">
        <v>2.13</v>
      </c>
      <c r="C194" s="18"/>
      <c r="D194" s="2" t="s">
        <v>15</v>
      </c>
      <c r="E194" s="17">
        <v>1.5</v>
      </c>
      <c r="F194" s="18"/>
      <c r="G194" s="2" t="s">
        <v>15</v>
      </c>
      <c r="H194" s="17">
        <v>1.58</v>
      </c>
      <c r="I194" s="18"/>
      <c r="J194" s="6" t="s">
        <v>15</v>
      </c>
      <c r="K194" s="17">
        <v>2.23</v>
      </c>
      <c r="L194" s="18"/>
      <c r="M194" s="6" t="s">
        <v>15</v>
      </c>
      <c r="N194" s="17">
        <v>1.5</v>
      </c>
      <c r="O194" s="18"/>
      <c r="P194" s="2" t="s">
        <v>15</v>
      </c>
      <c r="Q194" s="17">
        <v>2.33</v>
      </c>
      <c r="R194" s="18"/>
    </row>
    <row r="195" hidden="1" outlineLevel="1">
      <c r="A195" s="2" t="s">
        <v>16</v>
      </c>
      <c r="B195" s="17">
        <v>9.53</v>
      </c>
      <c r="C195" s="18"/>
      <c r="D195" s="2" t="s">
        <v>16</v>
      </c>
      <c r="E195" s="17">
        <v>12.47</v>
      </c>
      <c r="F195" s="18"/>
      <c r="G195" s="2" t="s">
        <v>16</v>
      </c>
      <c r="H195" s="17">
        <v>7.45</v>
      </c>
      <c r="I195" s="18"/>
      <c r="J195" s="6" t="s">
        <v>16</v>
      </c>
      <c r="K195" s="17">
        <v>14.88</v>
      </c>
      <c r="L195" s="18"/>
      <c r="M195" s="6" t="s">
        <v>16</v>
      </c>
      <c r="N195" s="17">
        <v>9.15</v>
      </c>
      <c r="O195" s="18"/>
      <c r="P195" s="2" t="s">
        <v>16</v>
      </c>
      <c r="Q195" s="17">
        <v>7.57</v>
      </c>
      <c r="R195" s="18"/>
    </row>
    <row r="196" hidden="1" outlineLevel="1">
      <c r="A196" s="2" t="s">
        <v>17</v>
      </c>
      <c r="B196" s="17">
        <v>1.63</v>
      </c>
      <c r="C196" s="20">
        <f>(SUM(B188:B196)/9)/100</f>
        <v>0.04455555556</v>
      </c>
      <c r="D196" s="2" t="s">
        <v>17</v>
      </c>
      <c r="E196" s="17">
        <v>11.4</v>
      </c>
      <c r="F196" s="20">
        <f>(SUM(E188:E196)/9)/100</f>
        <v>0.05468888889</v>
      </c>
      <c r="G196" s="2" t="s">
        <v>17</v>
      </c>
      <c r="H196" s="17">
        <v>2.13</v>
      </c>
      <c r="I196" s="20">
        <f>(SUM(H188:H196)/9)/100</f>
        <v>0.04</v>
      </c>
      <c r="J196" s="6" t="s">
        <v>17</v>
      </c>
      <c r="K196" s="17">
        <v>3.63</v>
      </c>
      <c r="L196" s="20">
        <f>(SUM(K188:K196)/9)/100</f>
        <v>0.04121111111</v>
      </c>
      <c r="M196" s="6" t="s">
        <v>17</v>
      </c>
      <c r="N196" s="17">
        <v>4.18</v>
      </c>
      <c r="O196" s="20">
        <f>(SUM(N188:N196)/9)/100</f>
        <v>0.05021111111</v>
      </c>
      <c r="P196" s="2" t="s">
        <v>17</v>
      </c>
      <c r="Q196" s="17">
        <v>4.2</v>
      </c>
      <c r="R196" s="20">
        <f>(SUM(Q188:Q196)/9)/100</f>
        <v>0.0359</v>
      </c>
    </row>
    <row r="197" hidden="1" outlineLevel="1">
      <c r="A197" s="3" t="s">
        <v>18</v>
      </c>
      <c r="B197" s="17">
        <v>13.28</v>
      </c>
      <c r="C197" s="18"/>
      <c r="D197" s="3" t="s">
        <v>18</v>
      </c>
      <c r="E197" s="17">
        <v>10.52</v>
      </c>
      <c r="F197" s="18"/>
      <c r="G197" s="3" t="s">
        <v>18</v>
      </c>
      <c r="H197" s="17">
        <v>10.48</v>
      </c>
      <c r="I197" s="18"/>
      <c r="J197" s="6" t="s">
        <v>18</v>
      </c>
      <c r="K197" s="17">
        <v>6.57</v>
      </c>
      <c r="L197" s="18"/>
      <c r="M197" s="6" t="s">
        <v>18</v>
      </c>
      <c r="N197" s="17">
        <v>12.23</v>
      </c>
      <c r="O197" s="18"/>
      <c r="P197" s="3" t="s">
        <v>18</v>
      </c>
      <c r="Q197" s="17">
        <v>7.7</v>
      </c>
      <c r="R197" s="18"/>
    </row>
    <row r="198" hidden="1" outlineLevel="1">
      <c r="A198" s="3" t="s">
        <v>19</v>
      </c>
      <c r="B198" s="17">
        <v>5.48</v>
      </c>
      <c r="C198" s="18"/>
      <c r="D198" s="3" t="s">
        <v>19</v>
      </c>
      <c r="E198" s="17">
        <v>8.23</v>
      </c>
      <c r="F198" s="18"/>
      <c r="G198" s="3" t="s">
        <v>19</v>
      </c>
      <c r="H198" s="17">
        <v>3.5</v>
      </c>
      <c r="I198" s="18"/>
      <c r="J198" s="6" t="s">
        <v>19</v>
      </c>
      <c r="K198" s="17">
        <v>2.9</v>
      </c>
      <c r="L198" s="18"/>
      <c r="M198" s="6" t="s">
        <v>19</v>
      </c>
      <c r="N198" s="17">
        <v>10.15</v>
      </c>
      <c r="O198" s="18"/>
      <c r="P198" s="3" t="s">
        <v>19</v>
      </c>
      <c r="Q198" s="17">
        <v>0.5</v>
      </c>
      <c r="R198" s="18"/>
    </row>
    <row r="199" hidden="1" outlineLevel="1">
      <c r="A199" s="3" t="s">
        <v>20</v>
      </c>
      <c r="B199" s="17">
        <v>4.68</v>
      </c>
      <c r="C199" s="18"/>
      <c r="D199" s="3" t="s">
        <v>20</v>
      </c>
      <c r="E199" s="17">
        <v>2.38</v>
      </c>
      <c r="F199" s="18"/>
      <c r="G199" s="3" t="s">
        <v>20</v>
      </c>
      <c r="H199" s="17">
        <v>5.33</v>
      </c>
      <c r="I199" s="18"/>
      <c r="J199" s="6" t="s">
        <v>20</v>
      </c>
      <c r="K199" s="17">
        <v>2.22</v>
      </c>
      <c r="L199" s="18"/>
      <c r="M199" s="6" t="s">
        <v>20</v>
      </c>
      <c r="N199" s="17">
        <v>7.6</v>
      </c>
      <c r="O199" s="18"/>
      <c r="P199" s="3" t="s">
        <v>20</v>
      </c>
      <c r="Q199" s="17">
        <v>3.37</v>
      </c>
      <c r="R199" s="18"/>
    </row>
    <row r="200" hidden="1" outlineLevel="1">
      <c r="A200" s="21">
        <v>44066.0</v>
      </c>
      <c r="B200" s="17">
        <v>4.68</v>
      </c>
      <c r="C200" s="20">
        <f>(SUM(B197:B200)/4)/100</f>
        <v>0.0703</v>
      </c>
      <c r="D200" s="21">
        <v>44066.0</v>
      </c>
      <c r="E200" s="17">
        <v>2.38</v>
      </c>
      <c r="F200" s="20">
        <f>(SUM(E197:E200)/4)/100</f>
        <v>0.058775</v>
      </c>
      <c r="G200" s="21">
        <v>44066.0</v>
      </c>
      <c r="H200" s="17">
        <v>5.33</v>
      </c>
      <c r="I200" s="20">
        <f>(SUM(H197:H200)/4)/100</f>
        <v>0.0616</v>
      </c>
      <c r="J200" s="22">
        <v>44066.0</v>
      </c>
      <c r="K200" s="17">
        <v>2.22</v>
      </c>
      <c r="L200" s="20">
        <f>(SUM(K197:K200)/4)/100</f>
        <v>0.034775</v>
      </c>
      <c r="M200" s="22">
        <v>44066.0</v>
      </c>
      <c r="N200" s="17">
        <v>7.6</v>
      </c>
      <c r="O200" s="20">
        <f>(SUM(N197:N200)/4)/100</f>
        <v>0.09395</v>
      </c>
      <c r="P200" s="21">
        <v>44066.0</v>
      </c>
      <c r="Q200" s="17">
        <v>3.37</v>
      </c>
      <c r="R200" s="20">
        <f>(SUM(Q197:Q200)/4)/100</f>
        <v>0.03735</v>
      </c>
    </row>
    <row r="201" hidden="1" outlineLevel="1">
      <c r="A201" s="4" t="s">
        <v>21</v>
      </c>
      <c r="B201" s="17">
        <v>13.28</v>
      </c>
      <c r="C201" s="18"/>
      <c r="D201" s="4" t="s">
        <v>21</v>
      </c>
      <c r="E201" s="17">
        <v>10.52</v>
      </c>
      <c r="F201" s="18"/>
      <c r="G201" s="4" t="s">
        <v>21</v>
      </c>
      <c r="H201" s="17">
        <v>10.48</v>
      </c>
      <c r="I201" s="18"/>
      <c r="J201" s="6" t="s">
        <v>21</v>
      </c>
      <c r="K201" s="17">
        <v>6.57</v>
      </c>
      <c r="L201" s="18"/>
      <c r="M201" s="6" t="s">
        <v>21</v>
      </c>
      <c r="N201" s="17">
        <v>12.23</v>
      </c>
      <c r="O201" s="18"/>
      <c r="P201" s="4" t="s">
        <v>21</v>
      </c>
      <c r="Q201" s="17">
        <v>7.7</v>
      </c>
      <c r="R201" s="18"/>
    </row>
    <row r="202" hidden="1" outlineLevel="1">
      <c r="A202" s="4" t="s">
        <v>22</v>
      </c>
      <c r="B202" s="17">
        <v>5.48</v>
      </c>
      <c r="C202" s="18"/>
      <c r="D202" s="4" t="s">
        <v>22</v>
      </c>
      <c r="E202" s="17">
        <v>8.23</v>
      </c>
      <c r="F202" s="18"/>
      <c r="G202" s="4" t="s">
        <v>22</v>
      </c>
      <c r="H202" s="17">
        <v>3.5</v>
      </c>
      <c r="I202" s="18"/>
      <c r="J202" s="6" t="s">
        <v>22</v>
      </c>
      <c r="K202" s="17">
        <v>2.9</v>
      </c>
      <c r="L202" s="18"/>
      <c r="M202" s="6" t="s">
        <v>22</v>
      </c>
      <c r="N202" s="17">
        <v>10.15</v>
      </c>
      <c r="O202" s="18"/>
      <c r="P202" s="4" t="s">
        <v>22</v>
      </c>
      <c r="Q202" s="17">
        <v>0.5</v>
      </c>
      <c r="R202" s="18"/>
    </row>
    <row r="203" hidden="1" outlineLevel="1">
      <c r="A203" s="4" t="s">
        <v>23</v>
      </c>
      <c r="B203" s="17">
        <v>3.85</v>
      </c>
      <c r="C203" s="20">
        <f>(SUM(B201:B203)/3)/100</f>
        <v>0.07536666667</v>
      </c>
      <c r="D203" s="4" t="s">
        <v>23</v>
      </c>
      <c r="E203" s="17">
        <v>1.12</v>
      </c>
      <c r="F203" s="20">
        <f>(SUM(E201:E203)/3)/100</f>
        <v>0.06623333333</v>
      </c>
      <c r="G203" s="4" t="s">
        <v>23</v>
      </c>
      <c r="H203" s="17">
        <v>1.58</v>
      </c>
      <c r="I203" s="20">
        <f>(SUM(H201:H203)/3)/100</f>
        <v>0.05186666667</v>
      </c>
      <c r="J203" s="6" t="s">
        <v>23</v>
      </c>
      <c r="K203" s="17">
        <v>2.27</v>
      </c>
      <c r="L203" s="20">
        <f>(SUM(K201:K203)/3)/100</f>
        <v>0.03913333333</v>
      </c>
      <c r="M203" s="6" t="s">
        <v>23</v>
      </c>
      <c r="N203" s="17">
        <v>3.35</v>
      </c>
      <c r="O203" s="20">
        <f>(SUM(N201:N203)/3)/100</f>
        <v>0.08576666667</v>
      </c>
      <c r="P203" s="4" t="s">
        <v>23</v>
      </c>
      <c r="Q203" s="17">
        <v>0.43</v>
      </c>
      <c r="R203" s="20">
        <f>(SUM(Q201:Q203)/3)/100</f>
        <v>0.02876666667</v>
      </c>
    </row>
    <row r="204" hidden="1" outlineLevel="1">
      <c r="A204" s="5" t="s">
        <v>24</v>
      </c>
      <c r="B204" s="17">
        <v>11.62</v>
      </c>
      <c r="C204" s="18"/>
      <c r="D204" s="5" t="s">
        <v>24</v>
      </c>
      <c r="E204" s="17">
        <v>11.55</v>
      </c>
      <c r="F204" s="18"/>
      <c r="G204" s="5" t="s">
        <v>24</v>
      </c>
      <c r="H204" s="17">
        <v>11.93</v>
      </c>
      <c r="I204" s="18"/>
      <c r="J204" s="6" t="s">
        <v>24</v>
      </c>
      <c r="K204" s="17">
        <v>9.38</v>
      </c>
      <c r="L204" s="18"/>
      <c r="M204" s="6" t="s">
        <v>24</v>
      </c>
      <c r="N204" s="17">
        <v>8.67</v>
      </c>
      <c r="O204" s="18"/>
      <c r="P204" s="5" t="s">
        <v>24</v>
      </c>
      <c r="Q204" s="17">
        <v>8.6</v>
      </c>
      <c r="R204" s="18"/>
    </row>
    <row r="205" hidden="1" outlineLevel="1">
      <c r="A205" s="5" t="s">
        <v>25</v>
      </c>
      <c r="B205" s="17">
        <v>4.68</v>
      </c>
      <c r="C205" s="20">
        <f>(SUM(B204:B205)/2)/100</f>
        <v>0.0815</v>
      </c>
      <c r="D205" s="5" t="s">
        <v>25</v>
      </c>
      <c r="E205" s="17">
        <v>2.38</v>
      </c>
      <c r="F205" s="20">
        <f>(SUM(E204:E205)/2)/100</f>
        <v>0.06965</v>
      </c>
      <c r="G205" s="5" t="s">
        <v>25</v>
      </c>
      <c r="H205" s="17">
        <v>5.33</v>
      </c>
      <c r="I205" s="20">
        <f>(SUM(H204:H205)/2)/100</f>
        <v>0.0863</v>
      </c>
      <c r="J205" s="6" t="s">
        <v>25</v>
      </c>
      <c r="K205" s="17">
        <v>2.22</v>
      </c>
      <c r="L205" s="20">
        <f>(SUM(K204:K205)/2)/100</f>
        <v>0.058</v>
      </c>
      <c r="M205" s="6" t="s">
        <v>25</v>
      </c>
      <c r="N205" s="17">
        <v>7.6</v>
      </c>
      <c r="O205" s="20">
        <f>(SUM(N204:N205)/2)/100</f>
        <v>0.08135</v>
      </c>
      <c r="P205" s="5" t="s">
        <v>25</v>
      </c>
      <c r="Q205" s="17">
        <v>3.37</v>
      </c>
      <c r="R205" s="20">
        <f>(SUM(Q204:Q205)/2)/100</f>
        <v>0.05985</v>
      </c>
    </row>
    <row r="206">
      <c r="A206" s="29"/>
      <c r="B206" s="29"/>
      <c r="C206" s="29"/>
      <c r="D206" s="29"/>
      <c r="E206" s="29"/>
      <c r="F206" s="2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29"/>
      <c r="B207" s="29"/>
      <c r="C207" s="29"/>
      <c r="D207" s="29"/>
      <c r="E207" s="29"/>
      <c r="F207" s="2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collapsed="1">
      <c r="A208" s="1" t="s">
        <v>34</v>
      </c>
      <c r="C208" s="2" t="str">
        <f t="array" ref="C208">INDEX(A209:P209, 1, MATCH(MIN(C219,F219,I219,L219,O219,R219), C219:R219, 0))</f>
        <v>GFS</v>
      </c>
      <c r="D208" s="3" t="str">
        <f t="array" ref="D208">INDEX(A209:P209, 1, (MATCH(MIN(C223,F223,I223,L223,O223,R223), C223:R223, 0)))</f>
        <v>ECMWF</v>
      </c>
      <c r="E208" s="4" t="str">
        <f t="array" ref="E208">INDEX(A209:P209, 1, MATCH(MIN(F226,I226,L226,O226,R226,C226),C226:R226,0))</f>
        <v>ECMWF</v>
      </c>
      <c r="F208" s="5" t="str">
        <f t="array" ref="F208">INDEX(A209:P209, 1, MATCH(MIN(F228,I228,L228,O228,R228,C228),C228:R228,0))</f>
        <v>UKMO</v>
      </c>
      <c r="G208" s="6"/>
      <c r="H208" s="28"/>
      <c r="J208" s="6"/>
      <c r="K208" s="6"/>
      <c r="L208" s="6"/>
      <c r="M208" s="6"/>
      <c r="N208" s="6"/>
      <c r="O208" s="6"/>
      <c r="P208" s="6"/>
      <c r="Q208" s="6"/>
    </row>
    <row r="209" hidden="1" outlineLevel="1">
      <c r="A209" s="7" t="s">
        <v>1</v>
      </c>
      <c r="B209" s="8" t="s">
        <v>2</v>
      </c>
      <c r="C209" s="9"/>
      <c r="D209" s="10" t="s">
        <v>3</v>
      </c>
      <c r="E209" s="11" t="s">
        <v>2</v>
      </c>
      <c r="F209" s="9"/>
      <c r="G209" s="12" t="s">
        <v>4</v>
      </c>
      <c r="H209" s="8" t="s">
        <v>2</v>
      </c>
      <c r="I209" s="9"/>
      <c r="J209" s="12" t="s">
        <v>5</v>
      </c>
      <c r="K209" s="8" t="s">
        <v>2</v>
      </c>
      <c r="L209" s="9"/>
      <c r="M209" s="12" t="s">
        <v>6</v>
      </c>
      <c r="N209" s="8" t="s">
        <v>2</v>
      </c>
      <c r="O209" s="9"/>
      <c r="P209" s="12" t="s">
        <v>7</v>
      </c>
      <c r="Q209" s="8" t="s">
        <v>2</v>
      </c>
    </row>
    <row r="210" hidden="1" outlineLevel="1">
      <c r="A210" s="13" t="s">
        <v>8</v>
      </c>
      <c r="C210" s="14"/>
      <c r="D210" s="6" t="s">
        <v>8</v>
      </c>
      <c r="F210" s="14"/>
      <c r="G210" s="13" t="s">
        <v>8</v>
      </c>
      <c r="I210" s="15"/>
      <c r="J210" s="13" t="s">
        <v>8</v>
      </c>
      <c r="L210" s="15"/>
      <c r="M210" s="13" t="s">
        <v>8</v>
      </c>
      <c r="O210" s="15"/>
      <c r="P210" s="13" t="s">
        <v>8</v>
      </c>
    </row>
    <row r="211" hidden="1" outlineLevel="1">
      <c r="A211" s="2" t="s">
        <v>9</v>
      </c>
      <c r="B211" s="17">
        <v>10.05</v>
      </c>
      <c r="C211" s="18"/>
      <c r="D211" s="2" t="s">
        <v>9</v>
      </c>
      <c r="E211" s="17">
        <v>16.85</v>
      </c>
      <c r="F211" s="18"/>
      <c r="G211" s="2" t="s">
        <v>9</v>
      </c>
      <c r="H211" s="17">
        <v>5.8</v>
      </c>
      <c r="I211" s="18"/>
      <c r="J211" s="6" t="s">
        <v>9</v>
      </c>
      <c r="K211" s="17">
        <v>7.65</v>
      </c>
      <c r="L211" s="18"/>
      <c r="M211" s="6" t="s">
        <v>9</v>
      </c>
      <c r="N211" s="17">
        <v>17.03</v>
      </c>
      <c r="O211" s="18"/>
      <c r="P211" s="2" t="s">
        <v>9</v>
      </c>
      <c r="Q211" s="17">
        <v>15.14</v>
      </c>
      <c r="R211" s="18"/>
    </row>
    <row r="212" hidden="1" outlineLevel="1">
      <c r="A212" s="2" t="s">
        <v>10</v>
      </c>
      <c r="B212" s="17">
        <v>10.43</v>
      </c>
      <c r="C212" s="18"/>
      <c r="D212" s="2" t="s">
        <v>10</v>
      </c>
      <c r="E212" s="17">
        <v>12.9</v>
      </c>
      <c r="F212" s="18"/>
      <c r="G212" s="2" t="s">
        <v>10</v>
      </c>
      <c r="H212" s="17">
        <v>3.78</v>
      </c>
      <c r="I212" s="18"/>
      <c r="J212" s="6" t="s">
        <v>10</v>
      </c>
      <c r="K212" s="17">
        <v>6.8</v>
      </c>
      <c r="L212" s="18"/>
      <c r="M212" s="6" t="s">
        <v>10</v>
      </c>
      <c r="N212" s="17">
        <v>4.23</v>
      </c>
      <c r="O212" s="18"/>
      <c r="P212" s="2" t="s">
        <v>10</v>
      </c>
      <c r="Q212" s="17">
        <v>4.2</v>
      </c>
      <c r="R212" s="18"/>
    </row>
    <row r="213" hidden="1" outlineLevel="1">
      <c r="A213" s="2" t="s">
        <v>11</v>
      </c>
      <c r="B213" s="17">
        <v>3.33</v>
      </c>
      <c r="C213" s="18"/>
      <c r="D213" s="2" t="s">
        <v>11</v>
      </c>
      <c r="E213" s="17">
        <v>3.73</v>
      </c>
      <c r="F213" s="18"/>
      <c r="G213" s="2" t="s">
        <v>11</v>
      </c>
      <c r="H213" s="17">
        <v>3.66</v>
      </c>
      <c r="I213" s="18"/>
      <c r="J213" s="6" t="s">
        <v>11</v>
      </c>
      <c r="K213" s="17">
        <v>4.13</v>
      </c>
      <c r="L213" s="18"/>
      <c r="M213" s="6" t="s">
        <v>11</v>
      </c>
      <c r="N213" s="17">
        <v>3.2</v>
      </c>
      <c r="O213" s="18"/>
      <c r="P213" s="2" t="s">
        <v>11</v>
      </c>
      <c r="Q213" s="17">
        <v>3.66</v>
      </c>
      <c r="R213" s="18"/>
    </row>
    <row r="214" hidden="1" outlineLevel="1">
      <c r="A214" s="2" t="s">
        <v>12</v>
      </c>
      <c r="B214" s="17">
        <v>3.82</v>
      </c>
      <c r="C214" s="18"/>
      <c r="D214" s="2" t="s">
        <v>12</v>
      </c>
      <c r="E214" s="17">
        <v>17.15</v>
      </c>
      <c r="F214" s="18"/>
      <c r="G214" s="2" t="s">
        <v>12</v>
      </c>
      <c r="H214" s="17">
        <v>9.96</v>
      </c>
      <c r="I214" s="18"/>
      <c r="J214" s="6" t="s">
        <v>12</v>
      </c>
      <c r="K214" s="17">
        <v>3.28</v>
      </c>
      <c r="L214" s="18"/>
      <c r="M214" s="6" t="s">
        <v>12</v>
      </c>
      <c r="N214" s="17">
        <v>8.58</v>
      </c>
      <c r="O214" s="18"/>
      <c r="P214" s="2" t="s">
        <v>12</v>
      </c>
      <c r="Q214" s="17">
        <v>9.2</v>
      </c>
      <c r="R214" s="18"/>
    </row>
    <row r="215" hidden="1" outlineLevel="1">
      <c r="A215" s="2" t="s">
        <v>13</v>
      </c>
      <c r="B215" s="17">
        <v>10.43</v>
      </c>
      <c r="C215" s="18"/>
      <c r="D215" s="2" t="s">
        <v>13</v>
      </c>
      <c r="E215" s="17">
        <v>12.9</v>
      </c>
      <c r="F215" s="18"/>
      <c r="G215" s="2" t="s">
        <v>13</v>
      </c>
      <c r="H215" s="17">
        <v>3.78</v>
      </c>
      <c r="I215" s="18"/>
      <c r="J215" s="6" t="s">
        <v>13</v>
      </c>
      <c r="K215" s="17">
        <v>6.8</v>
      </c>
      <c r="L215" s="18"/>
      <c r="M215" s="6" t="s">
        <v>13</v>
      </c>
      <c r="N215" s="17">
        <v>4.23</v>
      </c>
      <c r="O215" s="18"/>
      <c r="P215" s="2" t="s">
        <v>13</v>
      </c>
      <c r="Q215" s="17">
        <v>4.2</v>
      </c>
      <c r="R215" s="18"/>
    </row>
    <row r="216" hidden="1" outlineLevel="1">
      <c r="A216" s="2" t="s">
        <v>14</v>
      </c>
      <c r="B216" s="17">
        <v>1.05</v>
      </c>
      <c r="C216" s="18"/>
      <c r="D216" s="2" t="s">
        <v>14</v>
      </c>
      <c r="E216" s="17">
        <v>7.35</v>
      </c>
      <c r="F216" s="18"/>
      <c r="G216" s="2" t="s">
        <v>14</v>
      </c>
      <c r="H216" s="17">
        <v>6.24</v>
      </c>
      <c r="I216" s="18"/>
      <c r="J216" s="6" t="s">
        <v>14</v>
      </c>
      <c r="K216" s="17">
        <v>5.27</v>
      </c>
      <c r="L216" s="18"/>
      <c r="M216" s="6" t="s">
        <v>14</v>
      </c>
      <c r="N216" s="17">
        <v>8.85</v>
      </c>
      <c r="O216" s="18"/>
      <c r="P216" s="2" t="s">
        <v>14</v>
      </c>
      <c r="Q216" s="17">
        <v>9.24</v>
      </c>
      <c r="R216" s="18"/>
    </row>
    <row r="217" hidden="1" outlineLevel="1">
      <c r="A217" s="2" t="s">
        <v>15</v>
      </c>
      <c r="B217" s="17">
        <v>10.9</v>
      </c>
      <c r="C217" s="18"/>
      <c r="D217" s="2" t="s">
        <v>15</v>
      </c>
      <c r="E217" s="17">
        <v>2.83</v>
      </c>
      <c r="F217" s="18"/>
      <c r="G217" s="2" t="s">
        <v>15</v>
      </c>
      <c r="H217" s="17">
        <v>4.72</v>
      </c>
      <c r="I217" s="18"/>
      <c r="J217" s="6" t="s">
        <v>15</v>
      </c>
      <c r="K217" s="17">
        <v>8.82</v>
      </c>
      <c r="L217" s="18"/>
      <c r="M217" s="6" t="s">
        <v>15</v>
      </c>
      <c r="N217" s="17">
        <v>7.92</v>
      </c>
      <c r="O217" s="18"/>
      <c r="P217" s="2" t="s">
        <v>15</v>
      </c>
      <c r="Q217" s="17">
        <v>8.5</v>
      </c>
      <c r="R217" s="18"/>
    </row>
    <row r="218" hidden="1" outlineLevel="1">
      <c r="A218" s="2" t="s">
        <v>16</v>
      </c>
      <c r="B218" s="17">
        <v>5.58</v>
      </c>
      <c r="C218" s="18"/>
      <c r="D218" s="2" t="s">
        <v>16</v>
      </c>
      <c r="E218" s="17">
        <v>12.65</v>
      </c>
      <c r="F218" s="18"/>
      <c r="G218" s="2" t="s">
        <v>16</v>
      </c>
      <c r="H218" s="17">
        <v>7.94</v>
      </c>
      <c r="I218" s="18"/>
      <c r="J218" s="6" t="s">
        <v>16</v>
      </c>
      <c r="K218" s="17">
        <v>9.02</v>
      </c>
      <c r="L218" s="18"/>
      <c r="M218" s="6" t="s">
        <v>16</v>
      </c>
      <c r="N218" s="17">
        <v>15.87</v>
      </c>
      <c r="O218" s="18"/>
      <c r="P218" s="2" t="s">
        <v>16</v>
      </c>
      <c r="Q218" s="17">
        <v>4.14</v>
      </c>
      <c r="R218" s="18"/>
    </row>
    <row r="219" hidden="1" outlineLevel="1">
      <c r="A219" s="2" t="s">
        <v>17</v>
      </c>
      <c r="B219" s="17">
        <v>1.58</v>
      </c>
      <c r="C219" s="20">
        <f>(SUM(B211:B219)/9)/100</f>
        <v>0.06352222222</v>
      </c>
      <c r="D219" s="2" t="s">
        <v>17</v>
      </c>
      <c r="E219" s="17">
        <v>10.68</v>
      </c>
      <c r="F219" s="20">
        <f>(SUM(E211:E219)/9)/100</f>
        <v>0.1078222222</v>
      </c>
      <c r="G219" s="2" t="s">
        <v>17</v>
      </c>
      <c r="H219" s="17">
        <v>10.88</v>
      </c>
      <c r="I219" s="20">
        <f>(SUM(H211:H219)/9)/100</f>
        <v>0.06306666667</v>
      </c>
      <c r="J219" s="6" t="s">
        <v>17</v>
      </c>
      <c r="K219" s="17">
        <v>1.77</v>
      </c>
      <c r="L219" s="20">
        <f>(SUM(K211:K219)/9)/100</f>
        <v>0.05948888889</v>
      </c>
      <c r="M219" s="6" t="s">
        <v>17</v>
      </c>
      <c r="N219" s="17">
        <v>12.57</v>
      </c>
      <c r="O219" s="20">
        <f>(SUM(N211:N219)/9)/100</f>
        <v>0.09164444444</v>
      </c>
      <c r="P219" s="2" t="s">
        <v>17</v>
      </c>
      <c r="Q219" s="17">
        <v>8.36</v>
      </c>
      <c r="R219" s="20">
        <f>(SUM(Q211:Q219)/9)/100</f>
        <v>0.07404444444</v>
      </c>
    </row>
    <row r="220" hidden="1" outlineLevel="1">
      <c r="A220" s="3" t="s">
        <v>18</v>
      </c>
      <c r="B220" s="17">
        <v>10.05</v>
      </c>
      <c r="C220" s="18"/>
      <c r="D220" s="3" t="s">
        <v>18</v>
      </c>
      <c r="E220" s="17">
        <v>16.85</v>
      </c>
      <c r="F220" s="18"/>
      <c r="G220" s="3" t="s">
        <v>18</v>
      </c>
      <c r="H220" s="17">
        <v>5.8</v>
      </c>
      <c r="I220" s="18"/>
      <c r="J220" s="6" t="s">
        <v>18</v>
      </c>
      <c r="K220" s="17">
        <v>7.65</v>
      </c>
      <c r="L220" s="18"/>
      <c r="M220" s="6" t="s">
        <v>18</v>
      </c>
      <c r="N220" s="17">
        <v>17.03</v>
      </c>
      <c r="O220" s="18"/>
      <c r="P220" s="3" t="s">
        <v>18</v>
      </c>
      <c r="Q220" s="17">
        <v>15.14</v>
      </c>
      <c r="R220" s="18"/>
    </row>
    <row r="221" hidden="1" outlineLevel="1">
      <c r="A221" s="3" t="s">
        <v>19</v>
      </c>
      <c r="B221" s="17">
        <v>11.83</v>
      </c>
      <c r="C221" s="18"/>
      <c r="D221" s="3" t="s">
        <v>19</v>
      </c>
      <c r="E221" s="17">
        <v>14.67</v>
      </c>
      <c r="F221" s="18"/>
      <c r="G221" s="3" t="s">
        <v>19</v>
      </c>
      <c r="H221" s="17">
        <v>7.62</v>
      </c>
      <c r="I221" s="18"/>
      <c r="J221" s="6" t="s">
        <v>19</v>
      </c>
      <c r="K221" s="17">
        <v>17.58</v>
      </c>
      <c r="L221" s="18"/>
      <c r="M221" s="6" t="s">
        <v>19</v>
      </c>
      <c r="N221" s="17">
        <v>2.78</v>
      </c>
      <c r="O221" s="18"/>
      <c r="P221" s="3" t="s">
        <v>19</v>
      </c>
      <c r="Q221" s="17">
        <v>8.04</v>
      </c>
      <c r="R221" s="18"/>
    </row>
    <row r="222" hidden="1" outlineLevel="1">
      <c r="A222" s="3" t="s">
        <v>20</v>
      </c>
      <c r="B222" s="17">
        <v>10.43</v>
      </c>
      <c r="C222" s="18"/>
      <c r="D222" s="3" t="s">
        <v>20</v>
      </c>
      <c r="E222" s="17">
        <v>12.9</v>
      </c>
      <c r="F222" s="18"/>
      <c r="G222" s="3" t="s">
        <v>20</v>
      </c>
      <c r="H222" s="17">
        <v>3.78</v>
      </c>
      <c r="I222" s="18"/>
      <c r="J222" s="6" t="s">
        <v>20</v>
      </c>
      <c r="K222" s="17">
        <v>6.8</v>
      </c>
      <c r="L222" s="18"/>
      <c r="M222" s="6" t="s">
        <v>20</v>
      </c>
      <c r="N222" s="17">
        <v>4.23</v>
      </c>
      <c r="O222" s="18"/>
      <c r="P222" s="3" t="s">
        <v>20</v>
      </c>
      <c r="Q222" s="17">
        <v>4.2</v>
      </c>
      <c r="R222" s="18"/>
    </row>
    <row r="223" hidden="1" outlineLevel="1">
      <c r="A223" s="21">
        <v>44066.0</v>
      </c>
      <c r="B223" s="17">
        <v>10.43</v>
      </c>
      <c r="C223" s="20">
        <f>(SUM(B220:B223)/4)/100</f>
        <v>0.10685</v>
      </c>
      <c r="D223" s="21">
        <v>44066.0</v>
      </c>
      <c r="E223" s="17">
        <v>12.9</v>
      </c>
      <c r="F223" s="20">
        <f>(SUM(E220:E223)/4)/100</f>
        <v>0.1433</v>
      </c>
      <c r="G223" s="21">
        <v>44066.0</v>
      </c>
      <c r="H223" s="17">
        <v>3.78</v>
      </c>
      <c r="I223" s="20">
        <f>(SUM(H220:H223)/4)/100</f>
        <v>0.05245</v>
      </c>
      <c r="J223" s="22">
        <v>44066.0</v>
      </c>
      <c r="K223" s="17">
        <v>6.8</v>
      </c>
      <c r="L223" s="20">
        <f>(SUM(K220:K223)/4)/100</f>
        <v>0.097075</v>
      </c>
      <c r="M223" s="22">
        <v>44066.0</v>
      </c>
      <c r="N223" s="17">
        <v>4.23</v>
      </c>
      <c r="O223" s="20">
        <f>(SUM(N220:N223)/4)/100</f>
        <v>0.070675</v>
      </c>
      <c r="P223" s="21">
        <v>44066.0</v>
      </c>
      <c r="Q223" s="17">
        <v>4.2</v>
      </c>
      <c r="R223" s="20">
        <f>(SUM(Q220:Q223)/4)/100</f>
        <v>0.07895</v>
      </c>
    </row>
    <row r="224" hidden="1" outlineLevel="1">
      <c r="A224" s="4" t="s">
        <v>21</v>
      </c>
      <c r="B224" s="17">
        <v>10.05</v>
      </c>
      <c r="C224" s="18"/>
      <c r="D224" s="4" t="s">
        <v>21</v>
      </c>
      <c r="E224" s="17">
        <v>16.85</v>
      </c>
      <c r="F224" s="18"/>
      <c r="G224" s="4" t="s">
        <v>21</v>
      </c>
      <c r="H224" s="17">
        <v>5.8</v>
      </c>
      <c r="I224" s="18"/>
      <c r="J224" s="6" t="s">
        <v>21</v>
      </c>
      <c r="K224" s="17">
        <v>7.65</v>
      </c>
      <c r="L224" s="18"/>
      <c r="M224" s="6" t="s">
        <v>21</v>
      </c>
      <c r="N224" s="17">
        <v>17.03</v>
      </c>
      <c r="O224" s="18"/>
      <c r="P224" s="4" t="s">
        <v>21</v>
      </c>
      <c r="Q224" s="17">
        <v>15.14</v>
      </c>
      <c r="R224" s="18"/>
    </row>
    <row r="225" hidden="1" outlineLevel="1">
      <c r="A225" s="4" t="s">
        <v>22</v>
      </c>
      <c r="B225" s="17">
        <v>11.83</v>
      </c>
      <c r="C225" s="18"/>
      <c r="D225" s="4" t="s">
        <v>22</v>
      </c>
      <c r="E225" s="17">
        <v>14.67</v>
      </c>
      <c r="F225" s="18"/>
      <c r="G225" s="4" t="s">
        <v>22</v>
      </c>
      <c r="H225" s="17">
        <v>7.62</v>
      </c>
      <c r="I225" s="18"/>
      <c r="J225" s="6" t="s">
        <v>22</v>
      </c>
      <c r="K225" s="17">
        <v>17.58</v>
      </c>
      <c r="L225" s="18"/>
      <c r="M225" s="6" t="s">
        <v>22</v>
      </c>
      <c r="N225" s="17">
        <v>2.78</v>
      </c>
      <c r="O225" s="18"/>
      <c r="P225" s="4" t="s">
        <v>22</v>
      </c>
      <c r="Q225" s="17">
        <v>8.04</v>
      </c>
      <c r="R225" s="18"/>
    </row>
    <row r="226" hidden="1" outlineLevel="1">
      <c r="A226" s="4" t="s">
        <v>23</v>
      </c>
      <c r="B226" s="17">
        <v>0.7</v>
      </c>
      <c r="C226" s="20">
        <f>(SUM(B224:B226)/3)/100</f>
        <v>0.07526666667</v>
      </c>
      <c r="D226" s="4" t="s">
        <v>23</v>
      </c>
      <c r="E226" s="17">
        <v>2.9</v>
      </c>
      <c r="F226" s="20">
        <f>(SUM(E224:E226)/3)/100</f>
        <v>0.1147333333</v>
      </c>
      <c r="G226" s="4" t="s">
        <v>23</v>
      </c>
      <c r="H226" s="17">
        <v>5.2</v>
      </c>
      <c r="I226" s="20">
        <f>(SUM(H224:H226)/3)/100</f>
        <v>0.06206666667</v>
      </c>
      <c r="J226" s="6" t="s">
        <v>23</v>
      </c>
      <c r="K226" s="17">
        <v>2.98</v>
      </c>
      <c r="L226" s="20">
        <f>(SUM(K224:K226)/3)/100</f>
        <v>0.09403333333</v>
      </c>
      <c r="M226" s="6" t="s">
        <v>23</v>
      </c>
      <c r="N226" s="17">
        <v>3.77</v>
      </c>
      <c r="O226" s="20">
        <f>(SUM(N224:N226)/3)/100</f>
        <v>0.0786</v>
      </c>
      <c r="P226" s="4" t="s">
        <v>23</v>
      </c>
      <c r="Q226" s="17">
        <v>3.12</v>
      </c>
      <c r="R226" s="20">
        <f>(SUM(Q224:Q226)/3)/100</f>
        <v>0.08766666667</v>
      </c>
    </row>
    <row r="227" hidden="1" outlineLevel="1">
      <c r="A227" s="5" t="s">
        <v>24</v>
      </c>
      <c r="B227" s="17">
        <v>11.82</v>
      </c>
      <c r="C227" s="18"/>
      <c r="D227" s="5" t="s">
        <v>24</v>
      </c>
      <c r="E227" s="17">
        <v>11.43</v>
      </c>
      <c r="F227" s="18"/>
      <c r="G227" s="5" t="s">
        <v>24</v>
      </c>
      <c r="H227" s="17">
        <v>7.88</v>
      </c>
      <c r="I227" s="18"/>
      <c r="J227" s="6" t="s">
        <v>24</v>
      </c>
      <c r="K227" s="17">
        <v>9.98</v>
      </c>
      <c r="L227" s="18"/>
      <c r="M227" s="6" t="s">
        <v>24</v>
      </c>
      <c r="N227" s="17">
        <v>14.63</v>
      </c>
      <c r="O227" s="18"/>
      <c r="P227" s="5" t="s">
        <v>24</v>
      </c>
      <c r="Q227" s="17">
        <v>5.94</v>
      </c>
      <c r="R227" s="18"/>
    </row>
    <row r="228" hidden="1" outlineLevel="1">
      <c r="A228" s="5" t="s">
        <v>25</v>
      </c>
      <c r="B228" s="17">
        <v>10.43</v>
      </c>
      <c r="C228" s="20">
        <f>(SUM(B227:B228)/2)/100</f>
        <v>0.11125</v>
      </c>
      <c r="D228" s="5" t="s">
        <v>25</v>
      </c>
      <c r="E228" s="17">
        <v>12.9</v>
      </c>
      <c r="F228" s="20">
        <f>(SUM(E227:E228)/2)/100</f>
        <v>0.12165</v>
      </c>
      <c r="G228" s="5" t="s">
        <v>25</v>
      </c>
      <c r="H228" s="17">
        <v>3.78</v>
      </c>
      <c r="I228" s="20">
        <f>(SUM(H227:H228)/2)/100</f>
        <v>0.0583</v>
      </c>
      <c r="J228" s="6" t="s">
        <v>25</v>
      </c>
      <c r="K228" s="17">
        <v>6.8</v>
      </c>
      <c r="L228" s="20">
        <f>(SUM(K227:K228)/2)/100</f>
        <v>0.0839</v>
      </c>
      <c r="M228" s="6" t="s">
        <v>25</v>
      </c>
      <c r="N228" s="17">
        <v>4.23</v>
      </c>
      <c r="O228" s="20">
        <f>(SUM(N227:N228)/2)/100</f>
        <v>0.0943</v>
      </c>
      <c r="P228" s="5" t="s">
        <v>25</v>
      </c>
      <c r="Q228" s="17">
        <v>4.2</v>
      </c>
      <c r="R228" s="20">
        <f>(SUM(Q227:Q228)/2)/100</f>
        <v>0.0507</v>
      </c>
    </row>
    <row r="229">
      <c r="A229" s="29"/>
      <c r="B229" s="29"/>
      <c r="C229" s="29"/>
      <c r="D229" s="29"/>
      <c r="E229" s="29"/>
      <c r="F229" s="2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>
      <c r="A230" s="29"/>
      <c r="B230" s="29"/>
      <c r="C230" s="29"/>
      <c r="D230" s="29"/>
      <c r="E230" s="29"/>
      <c r="F230" s="2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collapsed="1">
      <c r="A231" s="1" t="s">
        <v>35</v>
      </c>
      <c r="C231" s="2" t="str">
        <f t="array" ref="C231">INDEX(A232:P232, 1, MATCH(MIN(C242,F242,I242,L242,O242,R242), C242:R242, 0))</f>
        <v>GFS</v>
      </c>
      <c r="D231" s="3" t="str">
        <f t="array" ref="D231">INDEX(A232:P232, 1, (MATCH(MIN(C246,F246,I246,L246,O246,R246), C246:R246, 0)))</f>
        <v>GFS</v>
      </c>
      <c r="E231" s="4" t="str">
        <f t="array" ref="E231">INDEX(A232:P232, 1, MATCH(MIN(F249,I249,L249,O249,R249,C249),C249:R249,0))</f>
        <v>GFS</v>
      </c>
      <c r="F231" s="5" t="str">
        <f t="array" ref="F231">INDEX(A232:P232, 1, MATCH(MIN(F251,I251,L251,O251,R251,C251),C251:R251,0))</f>
        <v>PWG</v>
      </c>
      <c r="G231" s="6"/>
      <c r="H231" s="28"/>
      <c r="J231" s="6"/>
      <c r="K231" s="6"/>
      <c r="L231" s="6"/>
      <c r="M231" s="6"/>
      <c r="N231" s="6"/>
      <c r="O231" s="6"/>
      <c r="P231" s="6"/>
      <c r="Q231" s="6"/>
    </row>
    <row r="232" hidden="1" outlineLevel="1">
      <c r="A232" s="7" t="s">
        <v>1</v>
      </c>
      <c r="B232" s="8" t="s">
        <v>2</v>
      </c>
      <c r="C232" s="9"/>
      <c r="D232" s="10" t="s">
        <v>3</v>
      </c>
      <c r="E232" s="11" t="s">
        <v>2</v>
      </c>
      <c r="F232" s="9"/>
      <c r="G232" s="12" t="s">
        <v>4</v>
      </c>
      <c r="H232" s="8" t="s">
        <v>2</v>
      </c>
      <c r="I232" s="9"/>
      <c r="J232" s="12" t="s">
        <v>5</v>
      </c>
      <c r="K232" s="8" t="s">
        <v>2</v>
      </c>
      <c r="L232" s="9"/>
      <c r="M232" s="12" t="s">
        <v>6</v>
      </c>
      <c r="N232" s="8" t="s">
        <v>2</v>
      </c>
      <c r="O232" s="9"/>
      <c r="P232" s="12" t="s">
        <v>7</v>
      </c>
      <c r="Q232" s="8" t="s">
        <v>2</v>
      </c>
    </row>
    <row r="233" hidden="1" outlineLevel="1">
      <c r="A233" s="13" t="s">
        <v>8</v>
      </c>
      <c r="C233" s="14"/>
      <c r="D233" s="6" t="s">
        <v>8</v>
      </c>
      <c r="F233" s="14"/>
      <c r="G233" s="13" t="s">
        <v>8</v>
      </c>
      <c r="I233" s="15"/>
      <c r="J233" s="13" t="s">
        <v>8</v>
      </c>
      <c r="L233" s="15"/>
      <c r="M233" s="13" t="s">
        <v>8</v>
      </c>
      <c r="O233" s="15"/>
      <c r="P233" s="13" t="s">
        <v>8</v>
      </c>
    </row>
    <row r="234" hidden="1" outlineLevel="1">
      <c r="A234" s="2" t="s">
        <v>9</v>
      </c>
      <c r="B234" s="17">
        <v>0.62</v>
      </c>
      <c r="C234" s="18"/>
      <c r="D234" s="2" t="s">
        <v>9</v>
      </c>
      <c r="E234" s="17">
        <v>13.82</v>
      </c>
      <c r="F234" s="18"/>
      <c r="G234" s="2" t="s">
        <v>9</v>
      </c>
      <c r="H234" s="17">
        <v>9.6</v>
      </c>
      <c r="I234" s="18"/>
      <c r="J234" s="6" t="s">
        <v>9</v>
      </c>
      <c r="K234" s="17">
        <v>5.44</v>
      </c>
      <c r="L234" s="18"/>
      <c r="M234" s="6" t="s">
        <v>9</v>
      </c>
      <c r="N234" s="17">
        <v>7.92</v>
      </c>
      <c r="O234" s="18"/>
      <c r="P234" s="2" t="s">
        <v>9</v>
      </c>
      <c r="Q234" s="17">
        <v>10.5</v>
      </c>
      <c r="R234" s="18"/>
    </row>
    <row r="235" hidden="1" outlineLevel="1">
      <c r="A235" s="2" t="s">
        <v>10</v>
      </c>
      <c r="B235" s="17">
        <v>7.4</v>
      </c>
      <c r="C235" s="18"/>
      <c r="D235" s="2" t="s">
        <v>10</v>
      </c>
      <c r="E235" s="17">
        <v>7.25</v>
      </c>
      <c r="F235" s="18"/>
      <c r="G235" s="2" t="s">
        <v>10</v>
      </c>
      <c r="H235" s="17">
        <v>8.6</v>
      </c>
      <c r="I235" s="18"/>
      <c r="J235" s="6" t="s">
        <v>10</v>
      </c>
      <c r="K235" s="17">
        <v>3.76</v>
      </c>
      <c r="L235" s="18"/>
      <c r="M235" s="6" t="s">
        <v>10</v>
      </c>
      <c r="N235" s="17">
        <v>9.02</v>
      </c>
      <c r="O235" s="18"/>
      <c r="P235" s="2" t="s">
        <v>10</v>
      </c>
      <c r="Q235" s="17">
        <v>6.53</v>
      </c>
      <c r="R235" s="18"/>
    </row>
    <row r="236" hidden="1" outlineLevel="1">
      <c r="A236" s="2" t="s">
        <v>11</v>
      </c>
      <c r="B236" s="17">
        <v>2.62</v>
      </c>
      <c r="C236" s="18"/>
      <c r="D236" s="2" t="s">
        <v>11</v>
      </c>
      <c r="E236" s="17">
        <v>0.85</v>
      </c>
      <c r="F236" s="18"/>
      <c r="G236" s="2" t="s">
        <v>11</v>
      </c>
      <c r="H236" s="17">
        <v>3.32</v>
      </c>
      <c r="I236" s="18"/>
      <c r="J236" s="6" t="s">
        <v>11</v>
      </c>
      <c r="K236" s="17">
        <v>2.68</v>
      </c>
      <c r="L236" s="18"/>
      <c r="M236" s="6" t="s">
        <v>11</v>
      </c>
      <c r="N236" s="17">
        <v>3.32</v>
      </c>
      <c r="O236" s="18"/>
      <c r="P236" s="2" t="s">
        <v>11</v>
      </c>
      <c r="Q236" s="17">
        <v>3.7</v>
      </c>
      <c r="R236" s="18"/>
    </row>
    <row r="237" hidden="1" outlineLevel="1">
      <c r="A237" s="2" t="s">
        <v>12</v>
      </c>
      <c r="B237" s="17">
        <v>14.06</v>
      </c>
      <c r="C237" s="18"/>
      <c r="D237" s="2" t="s">
        <v>12</v>
      </c>
      <c r="E237" s="17">
        <v>16.05</v>
      </c>
      <c r="F237" s="18"/>
      <c r="G237" s="2" t="s">
        <v>12</v>
      </c>
      <c r="H237" s="17">
        <v>2.02</v>
      </c>
      <c r="I237" s="18"/>
      <c r="J237" s="6" t="s">
        <v>12</v>
      </c>
      <c r="K237" s="17">
        <v>15.86</v>
      </c>
      <c r="L237" s="18"/>
      <c r="M237" s="6" t="s">
        <v>12</v>
      </c>
      <c r="N237" s="17">
        <v>4.18</v>
      </c>
      <c r="O237" s="18"/>
      <c r="P237" s="2" t="s">
        <v>12</v>
      </c>
      <c r="Q237" s="17">
        <v>6.4</v>
      </c>
      <c r="R237" s="18"/>
    </row>
    <row r="238" hidden="1" outlineLevel="1">
      <c r="A238" s="2" t="s">
        <v>13</v>
      </c>
      <c r="B238" s="17">
        <v>7.4</v>
      </c>
      <c r="C238" s="18"/>
      <c r="D238" s="2" t="s">
        <v>13</v>
      </c>
      <c r="E238" s="17">
        <v>7.25</v>
      </c>
      <c r="F238" s="18"/>
      <c r="G238" s="2" t="s">
        <v>13</v>
      </c>
      <c r="H238" s="17">
        <v>8.6</v>
      </c>
      <c r="I238" s="18"/>
      <c r="J238" s="6" t="s">
        <v>13</v>
      </c>
      <c r="K238" s="17">
        <v>3.76</v>
      </c>
      <c r="L238" s="18"/>
      <c r="M238" s="6" t="s">
        <v>13</v>
      </c>
      <c r="N238" s="17">
        <v>9.02</v>
      </c>
      <c r="O238" s="18"/>
      <c r="P238" s="2" t="s">
        <v>13</v>
      </c>
      <c r="Q238" s="17">
        <v>6.53</v>
      </c>
      <c r="R238" s="18"/>
    </row>
    <row r="239" hidden="1" outlineLevel="1">
      <c r="A239" s="2" t="s">
        <v>14</v>
      </c>
      <c r="B239" s="17">
        <v>3.66</v>
      </c>
      <c r="C239" s="18"/>
      <c r="D239" s="2" t="s">
        <v>14</v>
      </c>
      <c r="E239" s="17">
        <v>7.98</v>
      </c>
      <c r="F239" s="18"/>
      <c r="G239" s="2" t="s">
        <v>14</v>
      </c>
      <c r="H239" s="17">
        <v>4.48</v>
      </c>
      <c r="I239" s="18"/>
      <c r="J239" s="6" t="s">
        <v>14</v>
      </c>
      <c r="K239" s="17">
        <v>2.68</v>
      </c>
      <c r="L239" s="18"/>
      <c r="M239" s="6" t="s">
        <v>14</v>
      </c>
      <c r="N239" s="17">
        <v>5.4</v>
      </c>
      <c r="O239" s="18"/>
      <c r="P239" s="2" t="s">
        <v>14</v>
      </c>
      <c r="Q239" s="17">
        <v>9.0</v>
      </c>
      <c r="R239" s="18"/>
    </row>
    <row r="240" hidden="1" outlineLevel="1">
      <c r="A240" s="2" t="s">
        <v>15</v>
      </c>
      <c r="B240" s="17">
        <v>10.1</v>
      </c>
      <c r="C240" s="18"/>
      <c r="D240" s="2" t="s">
        <v>15</v>
      </c>
      <c r="E240" s="17">
        <v>3.3</v>
      </c>
      <c r="F240" s="18"/>
      <c r="G240" s="2" t="s">
        <v>15</v>
      </c>
      <c r="H240" s="17">
        <v>5.48</v>
      </c>
      <c r="I240" s="18"/>
      <c r="J240" s="6" t="s">
        <v>15</v>
      </c>
      <c r="K240" s="17">
        <v>2.54</v>
      </c>
      <c r="L240" s="18"/>
      <c r="M240" s="6" t="s">
        <v>15</v>
      </c>
      <c r="N240" s="17">
        <v>5.03</v>
      </c>
      <c r="O240" s="18"/>
      <c r="P240" s="2" t="s">
        <v>15</v>
      </c>
      <c r="Q240" s="17">
        <v>6.08</v>
      </c>
      <c r="R240" s="18"/>
    </row>
    <row r="241" hidden="1" outlineLevel="1">
      <c r="A241" s="2" t="s">
        <v>16</v>
      </c>
      <c r="B241" s="17">
        <v>4.68</v>
      </c>
      <c r="C241" s="18"/>
      <c r="D241" s="2" t="s">
        <v>16</v>
      </c>
      <c r="E241" s="17">
        <v>10.47</v>
      </c>
      <c r="F241" s="18"/>
      <c r="G241" s="2" t="s">
        <v>16</v>
      </c>
      <c r="H241" s="17">
        <v>5.52</v>
      </c>
      <c r="I241" s="18"/>
      <c r="J241" s="6" t="s">
        <v>16</v>
      </c>
      <c r="K241" s="17">
        <v>1.72</v>
      </c>
      <c r="L241" s="18"/>
      <c r="M241" s="6" t="s">
        <v>16</v>
      </c>
      <c r="N241" s="17">
        <v>7.33</v>
      </c>
      <c r="O241" s="18"/>
      <c r="P241" s="2" t="s">
        <v>16</v>
      </c>
      <c r="Q241" s="17">
        <v>6.27</v>
      </c>
      <c r="R241" s="18"/>
    </row>
    <row r="242" hidden="1" outlineLevel="1">
      <c r="A242" s="2" t="s">
        <v>17</v>
      </c>
      <c r="B242" s="17">
        <v>5.88</v>
      </c>
      <c r="C242" s="20">
        <f>(SUM(B234:B242)/9)/100</f>
        <v>0.06268888889</v>
      </c>
      <c r="D242" s="2" t="s">
        <v>17</v>
      </c>
      <c r="E242" s="17">
        <v>11.62</v>
      </c>
      <c r="F242" s="20">
        <f>(SUM(E234:E242)/9)/100</f>
        <v>0.08732222222</v>
      </c>
      <c r="G242" s="2" t="s">
        <v>17</v>
      </c>
      <c r="H242" s="17">
        <v>4.83</v>
      </c>
      <c r="I242" s="20">
        <f>(SUM(H234:H242)/9)/100</f>
        <v>0.05827777778</v>
      </c>
      <c r="J242" s="6" t="s">
        <v>17</v>
      </c>
      <c r="K242" s="17">
        <v>4.58</v>
      </c>
      <c r="L242" s="20">
        <f>(SUM(K234:K242)/9)/100</f>
        <v>0.0478</v>
      </c>
      <c r="M242" s="6" t="s">
        <v>17</v>
      </c>
      <c r="N242" s="17">
        <v>4.4</v>
      </c>
      <c r="O242" s="20">
        <f>(SUM(N234:N242)/9)/100</f>
        <v>0.0618</v>
      </c>
      <c r="P242" s="2" t="s">
        <v>17</v>
      </c>
      <c r="Q242" s="17">
        <v>3.52</v>
      </c>
      <c r="R242" s="20">
        <f>(SUM(Q234:Q242)/9)/100</f>
        <v>0.06503333333</v>
      </c>
    </row>
    <row r="243" hidden="1" outlineLevel="1">
      <c r="A243" s="3" t="s">
        <v>18</v>
      </c>
      <c r="B243" s="17">
        <v>0.62</v>
      </c>
      <c r="C243" s="18"/>
      <c r="D243" s="3" t="s">
        <v>18</v>
      </c>
      <c r="E243" s="17">
        <v>13.82</v>
      </c>
      <c r="F243" s="18"/>
      <c r="G243" s="3" t="s">
        <v>18</v>
      </c>
      <c r="H243" s="17">
        <v>9.6</v>
      </c>
      <c r="I243" s="18"/>
      <c r="J243" s="6" t="s">
        <v>18</v>
      </c>
      <c r="K243" s="17">
        <v>5.44</v>
      </c>
      <c r="L243" s="18"/>
      <c r="M243" s="6" t="s">
        <v>18</v>
      </c>
      <c r="N243" s="17">
        <v>7.92</v>
      </c>
      <c r="O243" s="18"/>
      <c r="P243" s="3" t="s">
        <v>18</v>
      </c>
      <c r="Q243" s="17">
        <v>10.5</v>
      </c>
      <c r="R243" s="18"/>
    </row>
    <row r="244" hidden="1" outlineLevel="1">
      <c r="A244" s="3" t="s">
        <v>19</v>
      </c>
      <c r="B244" s="17">
        <v>14.28</v>
      </c>
      <c r="C244" s="18"/>
      <c r="D244" s="3" t="s">
        <v>19</v>
      </c>
      <c r="E244" s="17">
        <v>12.13</v>
      </c>
      <c r="F244" s="18"/>
      <c r="G244" s="3" t="s">
        <v>19</v>
      </c>
      <c r="H244" s="17">
        <v>1.58</v>
      </c>
      <c r="I244" s="18"/>
      <c r="J244" s="6" t="s">
        <v>19</v>
      </c>
      <c r="K244" s="17">
        <v>1.66</v>
      </c>
      <c r="L244" s="18"/>
      <c r="M244" s="6" t="s">
        <v>19</v>
      </c>
      <c r="N244" s="17">
        <v>7.88</v>
      </c>
      <c r="O244" s="18"/>
      <c r="P244" s="3" t="s">
        <v>19</v>
      </c>
      <c r="Q244" s="17">
        <v>9.6</v>
      </c>
      <c r="R244" s="18"/>
    </row>
    <row r="245" hidden="1" outlineLevel="1">
      <c r="A245" s="3" t="s">
        <v>20</v>
      </c>
      <c r="B245" s="17">
        <v>7.4</v>
      </c>
      <c r="C245" s="18"/>
      <c r="D245" s="3" t="s">
        <v>20</v>
      </c>
      <c r="E245" s="17">
        <v>7.25</v>
      </c>
      <c r="F245" s="18"/>
      <c r="G245" s="3" t="s">
        <v>20</v>
      </c>
      <c r="H245" s="17">
        <v>8.6</v>
      </c>
      <c r="I245" s="18"/>
      <c r="J245" s="6" t="s">
        <v>20</v>
      </c>
      <c r="K245" s="17">
        <v>3.76</v>
      </c>
      <c r="L245" s="18"/>
      <c r="M245" s="6" t="s">
        <v>20</v>
      </c>
      <c r="N245" s="17">
        <v>9.02</v>
      </c>
      <c r="O245" s="18"/>
      <c r="P245" s="3" t="s">
        <v>20</v>
      </c>
      <c r="Q245" s="17">
        <v>6.53</v>
      </c>
      <c r="R245" s="18"/>
    </row>
    <row r="246" hidden="1" outlineLevel="1">
      <c r="A246" s="21">
        <v>44066.0</v>
      </c>
      <c r="B246" s="17">
        <v>7.4</v>
      </c>
      <c r="C246" s="20">
        <f>(SUM(B243:B246)/4)/100</f>
        <v>0.07425</v>
      </c>
      <c r="D246" s="21">
        <v>44066.0</v>
      </c>
      <c r="E246" s="17">
        <v>7.25</v>
      </c>
      <c r="F246" s="20">
        <f>(SUM(E243:E246)/4)/100</f>
        <v>0.101125</v>
      </c>
      <c r="G246" s="21">
        <v>44066.0</v>
      </c>
      <c r="H246" s="17">
        <v>8.6</v>
      </c>
      <c r="I246" s="20">
        <f>(SUM(H243:H246)/4)/100</f>
        <v>0.07095</v>
      </c>
      <c r="J246" s="22">
        <v>44066.0</v>
      </c>
      <c r="K246" s="17">
        <v>3.76</v>
      </c>
      <c r="L246" s="20">
        <f>(SUM(K243:K246)/4)/100</f>
        <v>0.03655</v>
      </c>
      <c r="M246" s="22">
        <v>44066.0</v>
      </c>
      <c r="N246" s="17">
        <v>9.02</v>
      </c>
      <c r="O246" s="20">
        <f>(SUM(N243:N246)/4)/100</f>
        <v>0.0846</v>
      </c>
      <c r="P246" s="21">
        <v>44066.0</v>
      </c>
      <c r="Q246" s="17">
        <v>6.53</v>
      </c>
      <c r="R246" s="20">
        <f>(SUM(Q243:Q246)/4)/100</f>
        <v>0.0829</v>
      </c>
    </row>
    <row r="247" hidden="1" outlineLevel="1">
      <c r="A247" s="4" t="s">
        <v>21</v>
      </c>
      <c r="B247" s="17">
        <v>0.62</v>
      </c>
      <c r="C247" s="18"/>
      <c r="D247" s="4" t="s">
        <v>21</v>
      </c>
      <c r="E247" s="17">
        <v>13.82</v>
      </c>
      <c r="F247" s="18"/>
      <c r="G247" s="4" t="s">
        <v>21</v>
      </c>
      <c r="H247" s="17">
        <v>9.6</v>
      </c>
      <c r="I247" s="18"/>
      <c r="J247" s="6" t="s">
        <v>21</v>
      </c>
      <c r="K247" s="17">
        <v>5.44</v>
      </c>
      <c r="L247" s="18"/>
      <c r="M247" s="6" t="s">
        <v>21</v>
      </c>
      <c r="N247" s="17">
        <v>7.92</v>
      </c>
      <c r="O247" s="18"/>
      <c r="P247" s="4" t="s">
        <v>21</v>
      </c>
      <c r="Q247" s="17">
        <v>10.5</v>
      </c>
      <c r="R247" s="18"/>
    </row>
    <row r="248" hidden="1" outlineLevel="1">
      <c r="A248" s="4" t="s">
        <v>22</v>
      </c>
      <c r="B248" s="17">
        <v>14.28</v>
      </c>
      <c r="C248" s="18"/>
      <c r="D248" s="4" t="s">
        <v>22</v>
      </c>
      <c r="E248" s="17">
        <v>12.13</v>
      </c>
      <c r="F248" s="18"/>
      <c r="G248" s="4" t="s">
        <v>22</v>
      </c>
      <c r="H248" s="17">
        <v>1.58</v>
      </c>
      <c r="I248" s="18"/>
      <c r="J248" s="6" t="s">
        <v>22</v>
      </c>
      <c r="K248" s="17">
        <v>1.66</v>
      </c>
      <c r="L248" s="18"/>
      <c r="M248" s="6" t="s">
        <v>22</v>
      </c>
      <c r="N248" s="17">
        <v>7.88</v>
      </c>
      <c r="O248" s="18"/>
      <c r="P248" s="4" t="s">
        <v>22</v>
      </c>
      <c r="Q248" s="17">
        <v>9.6</v>
      </c>
      <c r="R248" s="18"/>
    </row>
    <row r="249" hidden="1" outlineLevel="1">
      <c r="A249" s="4" t="s">
        <v>23</v>
      </c>
      <c r="B249" s="17">
        <v>4.24</v>
      </c>
      <c r="C249" s="20">
        <f>(SUM(B247:B249)/3)/100</f>
        <v>0.0638</v>
      </c>
      <c r="D249" s="4" t="s">
        <v>23</v>
      </c>
      <c r="E249" s="17">
        <v>5.8</v>
      </c>
      <c r="F249" s="20">
        <f>(SUM(E247:E249)/3)/100</f>
        <v>0.1058333333</v>
      </c>
      <c r="G249" s="4" t="s">
        <v>23</v>
      </c>
      <c r="H249" s="17">
        <v>0.73</v>
      </c>
      <c r="I249" s="20">
        <f>(SUM(H247:H249)/3)/100</f>
        <v>0.0397</v>
      </c>
      <c r="J249" s="6" t="s">
        <v>23</v>
      </c>
      <c r="K249" s="17">
        <v>1.44</v>
      </c>
      <c r="L249" s="20">
        <f>(SUM(K247:K249)/3)/100</f>
        <v>0.02846666667</v>
      </c>
      <c r="M249" s="6" t="s">
        <v>23</v>
      </c>
      <c r="N249" s="17">
        <v>1.45</v>
      </c>
      <c r="O249" s="20">
        <f>(SUM(N247:N249)/3)/100</f>
        <v>0.0575</v>
      </c>
      <c r="P249" s="4" t="s">
        <v>23</v>
      </c>
      <c r="Q249" s="17">
        <v>3.4</v>
      </c>
      <c r="R249" s="20">
        <f>(SUM(Q247:Q249)/3)/100</f>
        <v>0.07833333333</v>
      </c>
    </row>
    <row r="250" hidden="1" outlineLevel="1">
      <c r="A250" s="5" t="s">
        <v>24</v>
      </c>
      <c r="B250" s="17">
        <v>0.18</v>
      </c>
      <c r="C250" s="18"/>
      <c r="D250" s="5" t="s">
        <v>24</v>
      </c>
      <c r="E250" s="17">
        <v>7.25</v>
      </c>
      <c r="F250" s="18"/>
      <c r="G250" s="5" t="s">
        <v>24</v>
      </c>
      <c r="H250" s="17">
        <v>11.68</v>
      </c>
      <c r="I250" s="18"/>
      <c r="J250" s="6" t="s">
        <v>24</v>
      </c>
      <c r="K250" s="17">
        <v>7.56</v>
      </c>
      <c r="L250" s="18"/>
      <c r="M250" s="6" t="s">
        <v>24</v>
      </c>
      <c r="N250" s="17">
        <v>5.65</v>
      </c>
      <c r="O250" s="18"/>
      <c r="P250" s="5" t="s">
        <v>24</v>
      </c>
      <c r="Q250" s="17">
        <v>5.5</v>
      </c>
      <c r="R250" s="18"/>
    </row>
    <row r="251" hidden="1" outlineLevel="1">
      <c r="A251" s="5" t="s">
        <v>25</v>
      </c>
      <c r="B251" s="17">
        <v>7.4</v>
      </c>
      <c r="C251" s="20">
        <f>(SUM(B250:B251)/2)/100</f>
        <v>0.0379</v>
      </c>
      <c r="D251" s="5" t="s">
        <v>25</v>
      </c>
      <c r="E251" s="17">
        <v>8.14</v>
      </c>
      <c r="F251" s="20">
        <f>(SUM(E250:E251)/2)/100</f>
        <v>0.07695</v>
      </c>
      <c r="G251" s="5" t="s">
        <v>25</v>
      </c>
      <c r="H251" s="17">
        <v>8.6</v>
      </c>
      <c r="I251" s="20">
        <f>(SUM(H250:H251)/2)/100</f>
        <v>0.1014</v>
      </c>
      <c r="J251" s="6" t="s">
        <v>25</v>
      </c>
      <c r="K251" s="17">
        <v>3.76</v>
      </c>
      <c r="L251" s="20">
        <f>(SUM(K250:K251)/2)/100</f>
        <v>0.0566</v>
      </c>
      <c r="M251" s="6" t="s">
        <v>25</v>
      </c>
      <c r="N251" s="17">
        <v>9.02</v>
      </c>
      <c r="O251" s="20">
        <f>(SUM(N250:N251)/2)/100</f>
        <v>0.07335</v>
      </c>
      <c r="P251" s="5" t="s">
        <v>25</v>
      </c>
      <c r="Q251" s="17">
        <v>6.53</v>
      </c>
      <c r="R251" s="20">
        <f>(SUM(Q250:Q251)/2)/100</f>
        <v>0.06015</v>
      </c>
    </row>
    <row r="252">
      <c r="A252" s="29"/>
      <c r="B252" s="29"/>
      <c r="C252" s="29"/>
      <c r="D252" s="29"/>
      <c r="E252" s="29"/>
      <c r="F252" s="2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>
      <c r="A253" s="29"/>
      <c r="B253" s="29"/>
      <c r="C253" s="29"/>
      <c r="D253" s="29"/>
      <c r="E253" s="29"/>
      <c r="F253" s="2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collapsed="1">
      <c r="A254" s="1" t="s">
        <v>36</v>
      </c>
      <c r="C254" s="2" t="str">
        <f t="array" ref="C254">INDEX(A255:P255, 1, MATCH(MIN(C265,F265,I265,L265,O265,R265), C265:R265, 0))</f>
        <v>ECMWF</v>
      </c>
      <c r="D254" s="3" t="str">
        <f t="array" ref="D254">INDEX(A255:P255, 1, (MATCH(MIN(C269,F269,I269,L269,O269,R269), C269:R269, 0)))</f>
        <v>ECMWF</v>
      </c>
      <c r="E254" s="4" t="str">
        <f t="array" ref="E254">INDEX(A255:P255, 1, MATCH(MIN(F272,I272,L272,O272,R272,C272),C272:R272,0))</f>
        <v>ECMWF</v>
      </c>
      <c r="F254" s="5" t="str">
        <f t="array" ref="F254">INDEX(A255:P255, 1, MATCH(MIN(F274,I274,L274,O274,R274,C274),C274:R274,0))</f>
        <v>ECMWF</v>
      </c>
      <c r="G254" s="6"/>
      <c r="H254" s="28"/>
      <c r="J254" s="6"/>
      <c r="K254" s="6"/>
      <c r="L254" s="6"/>
      <c r="M254" s="6"/>
      <c r="N254" s="6"/>
      <c r="O254" s="6"/>
      <c r="P254" s="6"/>
      <c r="Q254" s="6"/>
    </row>
    <row r="255" hidden="1" outlineLevel="1">
      <c r="A255" s="7" t="s">
        <v>1</v>
      </c>
      <c r="B255" s="8" t="s">
        <v>2</v>
      </c>
      <c r="C255" s="9"/>
      <c r="D255" s="10" t="s">
        <v>3</v>
      </c>
      <c r="E255" s="11" t="s">
        <v>2</v>
      </c>
      <c r="F255" s="9"/>
      <c r="G255" s="12" t="s">
        <v>4</v>
      </c>
      <c r="H255" s="8" t="s">
        <v>2</v>
      </c>
      <c r="I255" s="9"/>
      <c r="J255" s="12" t="s">
        <v>5</v>
      </c>
      <c r="K255" s="8" t="s">
        <v>2</v>
      </c>
      <c r="L255" s="9"/>
      <c r="M255" s="12" t="s">
        <v>6</v>
      </c>
      <c r="N255" s="8" t="s">
        <v>2</v>
      </c>
      <c r="O255" s="9"/>
      <c r="P255" s="12" t="s">
        <v>7</v>
      </c>
      <c r="Q255" s="8" t="s">
        <v>2</v>
      </c>
    </row>
    <row r="256" hidden="1" outlineLevel="1">
      <c r="A256" s="13" t="s">
        <v>8</v>
      </c>
      <c r="C256" s="14"/>
      <c r="D256" s="6" t="s">
        <v>8</v>
      </c>
      <c r="F256" s="14"/>
      <c r="G256" s="13" t="s">
        <v>8</v>
      </c>
      <c r="I256" s="15"/>
      <c r="J256" s="13" t="s">
        <v>8</v>
      </c>
      <c r="L256" s="15"/>
      <c r="M256" s="13" t="s">
        <v>8</v>
      </c>
      <c r="O256" s="15"/>
      <c r="P256" s="13" t="s">
        <v>8</v>
      </c>
    </row>
    <row r="257" hidden="1" outlineLevel="1">
      <c r="A257" s="2" t="s">
        <v>9</v>
      </c>
      <c r="B257" s="17">
        <v>6.42</v>
      </c>
      <c r="C257" s="18"/>
      <c r="D257" s="2" t="s">
        <v>9</v>
      </c>
      <c r="E257" s="17">
        <v>7.32</v>
      </c>
      <c r="F257" s="18"/>
      <c r="G257" s="2" t="s">
        <v>9</v>
      </c>
      <c r="H257" s="17">
        <v>0.9</v>
      </c>
      <c r="I257" s="18"/>
      <c r="J257" s="6" t="s">
        <v>9</v>
      </c>
      <c r="K257" s="17">
        <v>4.68</v>
      </c>
      <c r="L257" s="18"/>
      <c r="M257" s="6" t="s">
        <v>9</v>
      </c>
      <c r="N257" s="17">
        <v>3.78</v>
      </c>
      <c r="O257" s="18"/>
      <c r="P257" s="2" t="s">
        <v>9</v>
      </c>
      <c r="Q257" s="17">
        <v>1.2</v>
      </c>
      <c r="R257" s="18"/>
    </row>
    <row r="258" hidden="1" outlineLevel="1">
      <c r="A258" s="2" t="s">
        <v>10</v>
      </c>
      <c r="B258" s="17">
        <v>2.5</v>
      </c>
      <c r="C258" s="18"/>
      <c r="D258" s="2" t="s">
        <v>10</v>
      </c>
      <c r="E258" s="17">
        <v>2.8</v>
      </c>
      <c r="F258" s="18"/>
      <c r="G258" s="2" t="s">
        <v>10</v>
      </c>
      <c r="H258" s="17">
        <v>1.27</v>
      </c>
      <c r="I258" s="18"/>
      <c r="J258" s="6" t="s">
        <v>10</v>
      </c>
      <c r="K258" s="17">
        <v>3.18</v>
      </c>
      <c r="L258" s="18"/>
      <c r="M258" s="6" t="s">
        <v>10</v>
      </c>
      <c r="N258" s="17">
        <v>2.45</v>
      </c>
      <c r="O258" s="18"/>
      <c r="P258" s="2" t="s">
        <v>10</v>
      </c>
      <c r="Q258" s="17">
        <v>1.58</v>
      </c>
      <c r="R258" s="18"/>
    </row>
    <row r="259" hidden="1" outlineLevel="1">
      <c r="A259" s="2" t="s">
        <v>11</v>
      </c>
      <c r="B259" s="17">
        <v>1.75</v>
      </c>
      <c r="C259" s="18"/>
      <c r="D259" s="2" t="s">
        <v>11</v>
      </c>
      <c r="E259" s="17">
        <v>2.27</v>
      </c>
      <c r="F259" s="18"/>
      <c r="G259" s="2" t="s">
        <v>11</v>
      </c>
      <c r="H259" s="17">
        <v>2.03</v>
      </c>
      <c r="I259" s="18"/>
      <c r="J259" s="6" t="s">
        <v>11</v>
      </c>
      <c r="K259" s="17">
        <v>2.73</v>
      </c>
      <c r="L259" s="18"/>
      <c r="M259" s="6" t="s">
        <v>11</v>
      </c>
      <c r="N259" s="17">
        <v>2.03</v>
      </c>
      <c r="O259" s="18"/>
      <c r="P259" s="2" t="s">
        <v>11</v>
      </c>
      <c r="Q259" s="17">
        <v>2.03</v>
      </c>
      <c r="R259" s="18"/>
    </row>
    <row r="260" hidden="1" outlineLevel="1">
      <c r="A260" s="2" t="s">
        <v>12</v>
      </c>
      <c r="B260" s="17">
        <v>3.62</v>
      </c>
      <c r="C260" s="18"/>
      <c r="D260" s="2" t="s">
        <v>12</v>
      </c>
      <c r="E260" s="17">
        <v>7.62</v>
      </c>
      <c r="F260" s="18"/>
      <c r="G260" s="2" t="s">
        <v>12</v>
      </c>
      <c r="H260" s="17">
        <v>4.07</v>
      </c>
      <c r="I260" s="18"/>
      <c r="J260" s="6" t="s">
        <v>12</v>
      </c>
      <c r="K260" s="17">
        <v>3.43</v>
      </c>
      <c r="L260" s="18"/>
      <c r="M260" s="6" t="s">
        <v>12</v>
      </c>
      <c r="N260" s="17">
        <v>3.18</v>
      </c>
      <c r="O260" s="18"/>
      <c r="P260" s="2" t="s">
        <v>12</v>
      </c>
      <c r="Q260" s="17">
        <v>1.95</v>
      </c>
      <c r="R260" s="18"/>
    </row>
    <row r="261" hidden="1" outlineLevel="1">
      <c r="A261" s="2" t="s">
        <v>13</v>
      </c>
      <c r="B261" s="17">
        <v>2.5</v>
      </c>
      <c r="C261" s="18"/>
      <c r="D261" s="2" t="s">
        <v>13</v>
      </c>
      <c r="E261" s="17">
        <v>2.8</v>
      </c>
      <c r="F261" s="18"/>
      <c r="G261" s="2" t="s">
        <v>13</v>
      </c>
      <c r="H261" s="17">
        <v>1.27</v>
      </c>
      <c r="I261" s="18"/>
      <c r="J261" s="6" t="s">
        <v>13</v>
      </c>
      <c r="K261" s="17">
        <v>3.18</v>
      </c>
      <c r="L261" s="18"/>
      <c r="M261" s="6" t="s">
        <v>13</v>
      </c>
      <c r="N261" s="17">
        <v>2.45</v>
      </c>
      <c r="O261" s="18"/>
      <c r="P261" s="2" t="s">
        <v>13</v>
      </c>
      <c r="Q261" s="17">
        <v>1.58</v>
      </c>
      <c r="R261" s="18"/>
    </row>
    <row r="262" hidden="1" outlineLevel="1">
      <c r="A262" s="2" t="s">
        <v>14</v>
      </c>
      <c r="B262" s="17">
        <v>4.52</v>
      </c>
      <c r="C262" s="18"/>
      <c r="D262" s="2" t="s">
        <v>14</v>
      </c>
      <c r="E262" s="17">
        <v>9.93</v>
      </c>
      <c r="F262" s="18"/>
      <c r="G262" s="2" t="s">
        <v>14</v>
      </c>
      <c r="H262" s="17">
        <v>3.85</v>
      </c>
      <c r="I262" s="18"/>
      <c r="J262" s="6" t="s">
        <v>14</v>
      </c>
      <c r="K262" s="17">
        <v>1.77</v>
      </c>
      <c r="L262" s="18"/>
      <c r="M262" s="6" t="s">
        <v>14</v>
      </c>
      <c r="N262" s="17">
        <v>4.3</v>
      </c>
      <c r="O262" s="18"/>
      <c r="P262" s="2" t="s">
        <v>14</v>
      </c>
      <c r="Q262" s="17">
        <v>6.37</v>
      </c>
      <c r="R262" s="18"/>
    </row>
    <row r="263" hidden="1" outlineLevel="1">
      <c r="A263" s="2" t="s">
        <v>15</v>
      </c>
      <c r="B263" s="17">
        <v>8.02</v>
      </c>
      <c r="C263" s="18"/>
      <c r="D263" s="2" t="s">
        <v>15</v>
      </c>
      <c r="E263" s="17">
        <v>3.5</v>
      </c>
      <c r="F263" s="18"/>
      <c r="G263" s="2" t="s">
        <v>15</v>
      </c>
      <c r="H263" s="17">
        <v>4.72</v>
      </c>
      <c r="I263" s="18"/>
      <c r="J263" s="6" t="s">
        <v>15</v>
      </c>
      <c r="K263" s="17">
        <v>4.93</v>
      </c>
      <c r="L263" s="18"/>
      <c r="M263" s="6" t="s">
        <v>15</v>
      </c>
      <c r="N263" s="17">
        <v>6.37</v>
      </c>
      <c r="O263" s="18"/>
      <c r="P263" s="2" t="s">
        <v>15</v>
      </c>
      <c r="Q263" s="17">
        <v>7.47</v>
      </c>
      <c r="R263" s="18"/>
    </row>
    <row r="264" hidden="1" outlineLevel="1">
      <c r="A264" s="2" t="s">
        <v>16</v>
      </c>
      <c r="B264" s="17">
        <v>6.42</v>
      </c>
      <c r="C264" s="18"/>
      <c r="D264" s="2" t="s">
        <v>16</v>
      </c>
      <c r="E264" s="17">
        <v>0.68</v>
      </c>
      <c r="F264" s="18"/>
      <c r="G264" s="2" t="s">
        <v>16</v>
      </c>
      <c r="H264" s="17">
        <v>0.97</v>
      </c>
      <c r="I264" s="18"/>
      <c r="J264" s="6" t="s">
        <v>16</v>
      </c>
      <c r="K264" s="17">
        <v>4.52</v>
      </c>
      <c r="L264" s="18"/>
      <c r="M264" s="6" t="s">
        <v>16</v>
      </c>
      <c r="N264" s="17">
        <v>4.32</v>
      </c>
      <c r="O264" s="18"/>
      <c r="P264" s="2" t="s">
        <v>16</v>
      </c>
      <c r="Q264" s="17">
        <v>1.93</v>
      </c>
      <c r="R264" s="18"/>
    </row>
    <row r="265" hidden="1" outlineLevel="1">
      <c r="A265" s="2" t="s">
        <v>17</v>
      </c>
      <c r="B265" s="17">
        <v>3.73</v>
      </c>
      <c r="C265" s="20">
        <f>(SUM(B257:B265)/9)/100</f>
        <v>0.04386666667</v>
      </c>
      <c r="D265" s="2" t="s">
        <v>17</v>
      </c>
      <c r="E265" s="17">
        <v>1.67</v>
      </c>
      <c r="F265" s="20">
        <f>(SUM(E257:E265)/9)/100</f>
        <v>0.04287777778</v>
      </c>
      <c r="G265" s="2" t="s">
        <v>17</v>
      </c>
      <c r="H265" s="17">
        <v>1.47</v>
      </c>
      <c r="I265" s="20">
        <f>(SUM(H257:H265)/9)/100</f>
        <v>0.02283333333</v>
      </c>
      <c r="J265" s="6" t="s">
        <v>17</v>
      </c>
      <c r="K265" s="17">
        <v>4.67</v>
      </c>
      <c r="L265" s="20">
        <f>(SUM(K257:K265)/9)/100</f>
        <v>0.03676666667</v>
      </c>
      <c r="M265" s="6" t="s">
        <v>17</v>
      </c>
      <c r="N265" s="17">
        <v>1.82</v>
      </c>
      <c r="O265" s="20">
        <f>(SUM(N257:N265)/9)/100</f>
        <v>0.03411111111</v>
      </c>
      <c r="P265" s="2" t="s">
        <v>17</v>
      </c>
      <c r="Q265" s="17">
        <v>1.28</v>
      </c>
      <c r="R265" s="20">
        <f>(SUM(Q257:Q265)/9)/100</f>
        <v>0.02821111111</v>
      </c>
    </row>
    <row r="266" hidden="1" outlineLevel="1">
      <c r="A266" s="3" t="s">
        <v>18</v>
      </c>
      <c r="B266" s="17">
        <v>6.42</v>
      </c>
      <c r="C266" s="18"/>
      <c r="D266" s="3" t="s">
        <v>18</v>
      </c>
      <c r="E266" s="17">
        <v>7.32</v>
      </c>
      <c r="F266" s="18"/>
      <c r="G266" s="3" t="s">
        <v>18</v>
      </c>
      <c r="H266" s="17">
        <v>0.9</v>
      </c>
      <c r="I266" s="18"/>
      <c r="J266" s="6" t="s">
        <v>18</v>
      </c>
      <c r="K266" s="17">
        <v>4.68</v>
      </c>
      <c r="L266" s="18"/>
      <c r="M266" s="6" t="s">
        <v>18</v>
      </c>
      <c r="N266" s="17">
        <v>3.78</v>
      </c>
      <c r="O266" s="18"/>
      <c r="P266" s="3" t="s">
        <v>18</v>
      </c>
      <c r="Q266" s="17">
        <v>1.2</v>
      </c>
      <c r="R266" s="18"/>
    </row>
    <row r="267" hidden="1" outlineLevel="1">
      <c r="A267" s="3" t="s">
        <v>19</v>
      </c>
      <c r="B267" s="17">
        <v>2.13</v>
      </c>
      <c r="C267" s="18"/>
      <c r="D267" s="3" t="s">
        <v>19</v>
      </c>
      <c r="E267" s="17">
        <v>8.57</v>
      </c>
      <c r="F267" s="18"/>
      <c r="G267" s="3" t="s">
        <v>19</v>
      </c>
      <c r="H267" s="17">
        <v>1.82</v>
      </c>
      <c r="I267" s="18"/>
      <c r="J267" s="6" t="s">
        <v>19</v>
      </c>
      <c r="K267" s="17">
        <v>2.02</v>
      </c>
      <c r="L267" s="18"/>
      <c r="M267" s="6" t="s">
        <v>19</v>
      </c>
      <c r="N267" s="17">
        <v>6.87</v>
      </c>
      <c r="O267" s="18"/>
      <c r="P267" s="3" t="s">
        <v>19</v>
      </c>
      <c r="Q267" s="17">
        <v>2.13</v>
      </c>
      <c r="R267" s="18"/>
    </row>
    <row r="268" hidden="1" outlineLevel="1">
      <c r="A268" s="3" t="s">
        <v>20</v>
      </c>
      <c r="B268" s="17">
        <v>2.5</v>
      </c>
      <c r="C268" s="18"/>
      <c r="D268" s="3" t="s">
        <v>20</v>
      </c>
      <c r="E268" s="17">
        <v>2.8</v>
      </c>
      <c r="F268" s="18"/>
      <c r="G268" s="3" t="s">
        <v>20</v>
      </c>
      <c r="H268" s="17">
        <v>1.27</v>
      </c>
      <c r="I268" s="18"/>
      <c r="J268" s="6" t="s">
        <v>20</v>
      </c>
      <c r="K268" s="17">
        <v>3.18</v>
      </c>
      <c r="L268" s="18"/>
      <c r="M268" s="6" t="s">
        <v>20</v>
      </c>
      <c r="N268" s="17">
        <v>2.45</v>
      </c>
      <c r="O268" s="18"/>
      <c r="P268" s="3" t="s">
        <v>20</v>
      </c>
      <c r="Q268" s="17">
        <v>1.58</v>
      </c>
      <c r="R268" s="18"/>
    </row>
    <row r="269" hidden="1" outlineLevel="1">
      <c r="A269" s="21">
        <v>44066.0</v>
      </c>
      <c r="B269" s="17">
        <v>2.5</v>
      </c>
      <c r="C269" s="20">
        <f>(SUM(B266:B269)/4)/100</f>
        <v>0.033875</v>
      </c>
      <c r="D269" s="21">
        <v>44066.0</v>
      </c>
      <c r="E269" s="17">
        <v>2.8</v>
      </c>
      <c r="F269" s="20">
        <f>(SUM(E266:E269)/4)/100</f>
        <v>0.053725</v>
      </c>
      <c r="G269" s="21">
        <v>44066.0</v>
      </c>
      <c r="H269" s="17">
        <v>1.27</v>
      </c>
      <c r="I269" s="20">
        <f>(SUM(H266:H269)/4)/100</f>
        <v>0.01315</v>
      </c>
      <c r="J269" s="22">
        <v>44066.0</v>
      </c>
      <c r="K269" s="17">
        <v>3.18</v>
      </c>
      <c r="L269" s="20">
        <f>(SUM(K266:K269)/4)/100</f>
        <v>0.03265</v>
      </c>
      <c r="M269" s="22">
        <v>44066.0</v>
      </c>
      <c r="N269" s="17">
        <v>2.45</v>
      </c>
      <c r="O269" s="20">
        <f>(SUM(N266:N269)/4)/100</f>
        <v>0.038875</v>
      </c>
      <c r="P269" s="21">
        <v>44066.0</v>
      </c>
      <c r="Q269" s="17">
        <v>1.58</v>
      </c>
      <c r="R269" s="20">
        <f>(SUM(Q266:Q269)/4)/100</f>
        <v>0.016225</v>
      </c>
    </row>
    <row r="270" hidden="1" outlineLevel="1">
      <c r="A270" s="4" t="s">
        <v>21</v>
      </c>
      <c r="B270" s="17">
        <v>6.42</v>
      </c>
      <c r="C270" s="18"/>
      <c r="D270" s="4" t="s">
        <v>21</v>
      </c>
      <c r="E270" s="17">
        <v>7.32</v>
      </c>
      <c r="F270" s="18"/>
      <c r="G270" s="4" t="s">
        <v>21</v>
      </c>
      <c r="H270" s="17">
        <v>0.9</v>
      </c>
      <c r="I270" s="18"/>
      <c r="J270" s="6" t="s">
        <v>21</v>
      </c>
      <c r="K270" s="17">
        <v>4.68</v>
      </c>
      <c r="L270" s="18"/>
      <c r="M270" s="6" t="s">
        <v>21</v>
      </c>
      <c r="N270" s="17">
        <v>3.78</v>
      </c>
      <c r="O270" s="18"/>
      <c r="P270" s="4" t="s">
        <v>21</v>
      </c>
      <c r="Q270" s="17">
        <v>1.2</v>
      </c>
      <c r="R270" s="18"/>
    </row>
    <row r="271" hidden="1" outlineLevel="1">
      <c r="A271" s="4" t="s">
        <v>22</v>
      </c>
      <c r="B271" s="17">
        <v>2.13</v>
      </c>
      <c r="C271" s="18"/>
      <c r="D271" s="4" t="s">
        <v>22</v>
      </c>
      <c r="E271" s="17">
        <v>8.57</v>
      </c>
      <c r="F271" s="18"/>
      <c r="G271" s="4" t="s">
        <v>22</v>
      </c>
      <c r="H271" s="17">
        <v>1.82</v>
      </c>
      <c r="I271" s="18"/>
      <c r="J271" s="6" t="s">
        <v>22</v>
      </c>
      <c r="K271" s="17">
        <v>2.02</v>
      </c>
      <c r="L271" s="18"/>
      <c r="M271" s="6" t="s">
        <v>22</v>
      </c>
      <c r="N271" s="17">
        <v>6.87</v>
      </c>
      <c r="O271" s="18"/>
      <c r="P271" s="4" t="s">
        <v>22</v>
      </c>
      <c r="Q271" s="17">
        <v>2.13</v>
      </c>
      <c r="R271" s="18"/>
    </row>
    <row r="272" hidden="1" outlineLevel="1">
      <c r="A272" s="4" t="s">
        <v>23</v>
      </c>
      <c r="B272" s="17">
        <v>1.52</v>
      </c>
      <c r="C272" s="20">
        <f>(SUM(B270:B272)/3)/100</f>
        <v>0.03356666667</v>
      </c>
      <c r="D272" s="4" t="s">
        <v>23</v>
      </c>
      <c r="E272" s="17">
        <v>3.23</v>
      </c>
      <c r="F272" s="20">
        <f>(SUM(E270:E272)/3)/100</f>
        <v>0.06373333333</v>
      </c>
      <c r="G272" s="4" t="s">
        <v>23</v>
      </c>
      <c r="H272" s="17">
        <v>1.22</v>
      </c>
      <c r="I272" s="20">
        <f>(SUM(H270:H272)/3)/100</f>
        <v>0.01313333333</v>
      </c>
      <c r="J272" s="6" t="s">
        <v>23</v>
      </c>
      <c r="K272" s="17">
        <v>1.98</v>
      </c>
      <c r="L272" s="20">
        <f>(SUM(K270:K272)/3)/100</f>
        <v>0.02893333333</v>
      </c>
      <c r="M272" s="6" t="s">
        <v>23</v>
      </c>
      <c r="N272" s="17">
        <v>1.15</v>
      </c>
      <c r="O272" s="20">
        <f>(SUM(N270:N272)/3)/100</f>
        <v>0.03933333333</v>
      </c>
      <c r="P272" s="4" t="s">
        <v>23</v>
      </c>
      <c r="Q272" s="17">
        <v>1.03</v>
      </c>
      <c r="R272" s="20">
        <f>(SUM(Q270:Q272)/3)/100</f>
        <v>0.01453333333</v>
      </c>
    </row>
    <row r="273" hidden="1" outlineLevel="1">
      <c r="A273" s="5" t="s">
        <v>24</v>
      </c>
      <c r="B273" s="17">
        <v>5.55</v>
      </c>
      <c r="C273" s="18"/>
      <c r="D273" s="5" t="s">
        <v>24</v>
      </c>
      <c r="E273" s="17">
        <v>2.8</v>
      </c>
      <c r="F273" s="18"/>
      <c r="G273" s="5" t="s">
        <v>24</v>
      </c>
      <c r="H273" s="17">
        <v>1.42</v>
      </c>
      <c r="I273" s="18"/>
      <c r="J273" s="6" t="s">
        <v>24</v>
      </c>
      <c r="K273" s="17">
        <v>5.78</v>
      </c>
      <c r="L273" s="18"/>
      <c r="M273" s="6" t="s">
        <v>24</v>
      </c>
      <c r="N273" s="17">
        <v>2.08</v>
      </c>
      <c r="O273" s="18"/>
      <c r="P273" s="5" t="s">
        <v>24</v>
      </c>
      <c r="Q273" s="17">
        <v>2.28</v>
      </c>
      <c r="R273" s="18"/>
    </row>
    <row r="274" hidden="1" outlineLevel="1">
      <c r="A274" s="5" t="s">
        <v>25</v>
      </c>
      <c r="B274" s="17">
        <v>2.5</v>
      </c>
      <c r="C274" s="20">
        <f>(SUM(B273:B274)/2)/100</f>
        <v>0.04025</v>
      </c>
      <c r="D274" s="5" t="s">
        <v>25</v>
      </c>
      <c r="E274" s="17">
        <v>2.24</v>
      </c>
      <c r="F274" s="20">
        <f>(SUM(E273:E274)/2)/100</f>
        <v>0.0252</v>
      </c>
      <c r="G274" s="5" t="s">
        <v>25</v>
      </c>
      <c r="H274" s="17">
        <v>1.27</v>
      </c>
      <c r="I274" s="20">
        <f>(SUM(H273:H274)/2)/100</f>
        <v>0.01345</v>
      </c>
      <c r="J274" s="6" t="s">
        <v>25</v>
      </c>
      <c r="K274" s="17">
        <v>3.18</v>
      </c>
      <c r="L274" s="20">
        <f>(SUM(K273:K274)/2)/100</f>
        <v>0.0448</v>
      </c>
      <c r="M274" s="6" t="s">
        <v>25</v>
      </c>
      <c r="N274" s="17">
        <v>2.45</v>
      </c>
      <c r="O274" s="20">
        <f>(SUM(N273:N274)/2)/100</f>
        <v>0.02265</v>
      </c>
      <c r="P274" s="5" t="s">
        <v>25</v>
      </c>
      <c r="Q274" s="17">
        <v>1.58</v>
      </c>
      <c r="R274" s="20">
        <f>(SUM(Q273:Q274)/2)/100</f>
        <v>0.0193</v>
      </c>
    </row>
    <row r="275">
      <c r="A275" s="29"/>
      <c r="B275" s="29"/>
      <c r="C275" s="29"/>
      <c r="D275" s="29"/>
      <c r="E275" s="29"/>
      <c r="F275" s="2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>
      <c r="A276" s="29"/>
      <c r="B276" s="29"/>
      <c r="C276" s="29"/>
      <c r="D276" s="29"/>
      <c r="E276" s="29"/>
      <c r="F276" s="2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collapsed="1">
      <c r="A277" s="1" t="s">
        <v>37</v>
      </c>
      <c r="C277" s="2" t="str">
        <f t="array" ref="C277">INDEX(A278:P278, 1, MATCH(MIN(C288,F288,I288,L288,O288,R288), C288:R288, 0))</f>
        <v>PWG</v>
      </c>
      <c r="D277" s="3" t="str">
        <f t="array" ref="D277">INDEX(A278:P278, 1, (MATCH(MIN(C292,F292,I292,L292,O292,R292), C292:R292, 0)))</f>
        <v>PWG</v>
      </c>
      <c r="E277" s="4" t="str">
        <f t="array" ref="E277">INDEX(A278:P278, 1, MATCH(MIN(F295,I295,L295,O295,R295,C295),C295:R295,0))</f>
        <v>ECMWF</v>
      </c>
      <c r="F277" s="5" t="str">
        <f t="array" ref="F277">INDEX(A278:P278, 1, MATCH(MIN(F297,I297,L297,O297,R297,C297),C297:R297,0))</f>
        <v>ECMWF</v>
      </c>
      <c r="G277" s="6"/>
      <c r="H277" s="28"/>
      <c r="J277" s="6"/>
      <c r="K277" s="6"/>
      <c r="L277" s="6"/>
      <c r="M277" s="6"/>
      <c r="N277" s="6"/>
      <c r="O277" s="6"/>
      <c r="P277" s="6"/>
      <c r="Q277" s="6"/>
    </row>
    <row r="278" hidden="1" outlineLevel="1">
      <c r="A278" s="7" t="s">
        <v>1</v>
      </c>
      <c r="B278" s="8" t="s">
        <v>2</v>
      </c>
      <c r="C278" s="9"/>
      <c r="D278" s="10" t="s">
        <v>3</v>
      </c>
      <c r="E278" s="11" t="s">
        <v>2</v>
      </c>
      <c r="F278" s="9"/>
      <c r="G278" s="12" t="s">
        <v>4</v>
      </c>
      <c r="H278" s="8" t="s">
        <v>2</v>
      </c>
      <c r="I278" s="9"/>
      <c r="J278" s="12" t="s">
        <v>5</v>
      </c>
      <c r="K278" s="8" t="s">
        <v>2</v>
      </c>
      <c r="L278" s="9"/>
      <c r="M278" s="12" t="s">
        <v>6</v>
      </c>
      <c r="N278" s="8" t="s">
        <v>2</v>
      </c>
      <c r="O278" s="9"/>
      <c r="P278" s="12" t="s">
        <v>7</v>
      </c>
      <c r="Q278" s="8" t="s">
        <v>2</v>
      </c>
    </row>
    <row r="279" hidden="1" outlineLevel="1">
      <c r="A279" s="13" t="s">
        <v>8</v>
      </c>
      <c r="C279" s="14"/>
      <c r="D279" s="6" t="s">
        <v>8</v>
      </c>
      <c r="F279" s="14"/>
      <c r="G279" s="13" t="s">
        <v>8</v>
      </c>
      <c r="I279" s="15"/>
      <c r="J279" s="13" t="s">
        <v>8</v>
      </c>
      <c r="L279" s="15"/>
      <c r="M279" s="13" t="s">
        <v>8</v>
      </c>
      <c r="O279" s="15"/>
      <c r="P279" s="13" t="s">
        <v>8</v>
      </c>
    </row>
    <row r="280" hidden="1" outlineLevel="1">
      <c r="A280" s="2" t="s">
        <v>9</v>
      </c>
      <c r="B280" s="17">
        <v>3.48</v>
      </c>
      <c r="C280" s="18"/>
      <c r="D280" s="2" t="s">
        <v>9</v>
      </c>
      <c r="E280" s="17">
        <v>4.92</v>
      </c>
      <c r="F280" s="18"/>
      <c r="G280" s="2" t="s">
        <v>9</v>
      </c>
      <c r="H280" s="17">
        <v>9.35</v>
      </c>
      <c r="I280" s="18"/>
      <c r="J280" s="6" t="s">
        <v>9</v>
      </c>
      <c r="K280" s="17">
        <v>12.03</v>
      </c>
      <c r="L280" s="18"/>
      <c r="M280" s="6" t="s">
        <v>9</v>
      </c>
      <c r="N280" s="17">
        <v>9.02</v>
      </c>
      <c r="O280" s="18"/>
      <c r="P280" s="2" t="s">
        <v>9</v>
      </c>
      <c r="Q280" s="17">
        <v>7.88</v>
      </c>
      <c r="R280" s="18"/>
    </row>
    <row r="281" hidden="1" outlineLevel="1">
      <c r="A281" s="2" t="s">
        <v>10</v>
      </c>
      <c r="B281" s="17">
        <v>0.7</v>
      </c>
      <c r="C281" s="18"/>
      <c r="D281" s="2" t="s">
        <v>10</v>
      </c>
      <c r="E281" s="17">
        <v>5.67</v>
      </c>
      <c r="F281" s="18"/>
      <c r="G281" s="2" t="s">
        <v>10</v>
      </c>
      <c r="H281" s="17">
        <v>9.02</v>
      </c>
      <c r="I281" s="18"/>
      <c r="J281" s="6" t="s">
        <v>10</v>
      </c>
      <c r="K281" s="17">
        <v>5.22</v>
      </c>
      <c r="L281" s="18"/>
      <c r="M281" s="6" t="s">
        <v>10</v>
      </c>
      <c r="N281" s="17">
        <v>8.22</v>
      </c>
      <c r="O281" s="18"/>
      <c r="P281" s="2" t="s">
        <v>10</v>
      </c>
      <c r="Q281" s="17">
        <v>10.5</v>
      </c>
      <c r="R281" s="18"/>
    </row>
    <row r="282" hidden="1" outlineLevel="1">
      <c r="A282" s="2" t="s">
        <v>11</v>
      </c>
      <c r="B282" s="17">
        <v>8.2</v>
      </c>
      <c r="C282" s="18"/>
      <c r="D282" s="2" t="s">
        <v>11</v>
      </c>
      <c r="E282" s="17">
        <v>14.6</v>
      </c>
      <c r="F282" s="18"/>
      <c r="G282" s="2" t="s">
        <v>11</v>
      </c>
      <c r="H282" s="17">
        <v>8.73</v>
      </c>
      <c r="I282" s="18"/>
      <c r="J282" s="6" t="s">
        <v>11</v>
      </c>
      <c r="K282" s="17">
        <v>9.45</v>
      </c>
      <c r="L282" s="18"/>
      <c r="M282" s="6" t="s">
        <v>11</v>
      </c>
      <c r="N282" s="17">
        <v>2.77</v>
      </c>
      <c r="O282" s="18"/>
      <c r="P282" s="2" t="s">
        <v>11</v>
      </c>
      <c r="Q282" s="17">
        <v>8.85</v>
      </c>
      <c r="R282" s="18"/>
    </row>
    <row r="283" hidden="1" outlineLevel="1">
      <c r="A283" s="2" t="s">
        <v>12</v>
      </c>
      <c r="B283" s="17">
        <v>6.26</v>
      </c>
      <c r="C283" s="18"/>
      <c r="D283" s="2" t="s">
        <v>12</v>
      </c>
      <c r="E283" s="17">
        <v>8.3</v>
      </c>
      <c r="F283" s="18"/>
      <c r="G283" s="2" t="s">
        <v>12</v>
      </c>
      <c r="H283" s="17">
        <v>3.35</v>
      </c>
      <c r="I283" s="18"/>
      <c r="J283" s="6" t="s">
        <v>12</v>
      </c>
      <c r="K283" s="17">
        <v>3.1</v>
      </c>
      <c r="L283" s="18"/>
      <c r="M283" s="6" t="s">
        <v>12</v>
      </c>
      <c r="N283" s="17">
        <v>3.43</v>
      </c>
      <c r="O283" s="18"/>
      <c r="P283" s="2" t="s">
        <v>12</v>
      </c>
      <c r="Q283" s="17">
        <v>2.32</v>
      </c>
      <c r="R283" s="18"/>
    </row>
    <row r="284" hidden="1" outlineLevel="1">
      <c r="A284" s="2" t="s">
        <v>13</v>
      </c>
      <c r="B284" s="17">
        <v>0.7</v>
      </c>
      <c r="C284" s="18"/>
      <c r="D284" s="2" t="s">
        <v>13</v>
      </c>
      <c r="E284" s="17">
        <v>5.67</v>
      </c>
      <c r="F284" s="18"/>
      <c r="G284" s="2" t="s">
        <v>13</v>
      </c>
      <c r="H284" s="17">
        <v>4.05</v>
      </c>
      <c r="I284" s="18"/>
      <c r="J284" s="6" t="s">
        <v>13</v>
      </c>
      <c r="K284" s="17">
        <v>5.22</v>
      </c>
      <c r="L284" s="18"/>
      <c r="M284" s="6" t="s">
        <v>13</v>
      </c>
      <c r="N284" s="17">
        <v>5.83</v>
      </c>
      <c r="O284" s="18"/>
      <c r="P284" s="2" t="s">
        <v>13</v>
      </c>
      <c r="Q284" s="17">
        <v>10.5</v>
      </c>
      <c r="R284" s="18"/>
    </row>
    <row r="285" hidden="1" outlineLevel="1">
      <c r="A285" s="2" t="s">
        <v>14</v>
      </c>
      <c r="B285" s="17">
        <v>7.2</v>
      </c>
      <c r="C285" s="18"/>
      <c r="D285" s="2" t="s">
        <v>14</v>
      </c>
      <c r="E285" s="17">
        <v>14.27</v>
      </c>
      <c r="F285" s="18"/>
      <c r="G285" s="2" t="s">
        <v>14</v>
      </c>
      <c r="H285" s="17">
        <v>11.0</v>
      </c>
      <c r="I285" s="18"/>
      <c r="J285" s="6" t="s">
        <v>14</v>
      </c>
      <c r="K285" s="17">
        <v>7.77</v>
      </c>
      <c r="L285" s="18"/>
      <c r="M285" s="6" t="s">
        <v>14</v>
      </c>
      <c r="N285" s="17">
        <v>4.58</v>
      </c>
      <c r="O285" s="18"/>
      <c r="P285" s="2" t="s">
        <v>14</v>
      </c>
      <c r="Q285" s="17">
        <v>1.97</v>
      </c>
      <c r="R285" s="18"/>
    </row>
    <row r="286" hidden="1" outlineLevel="1">
      <c r="A286" s="2" t="s">
        <v>15</v>
      </c>
      <c r="B286" s="17">
        <v>8.36</v>
      </c>
      <c r="C286" s="18"/>
      <c r="D286" s="2" t="s">
        <v>15</v>
      </c>
      <c r="E286" s="17">
        <v>15.72</v>
      </c>
      <c r="F286" s="18"/>
      <c r="G286" s="2" t="s">
        <v>15</v>
      </c>
      <c r="H286" s="17">
        <v>9.4</v>
      </c>
      <c r="I286" s="18"/>
      <c r="J286" s="6" t="s">
        <v>15</v>
      </c>
      <c r="K286" s="17">
        <v>11.12</v>
      </c>
      <c r="L286" s="18"/>
      <c r="M286" s="6" t="s">
        <v>15</v>
      </c>
      <c r="N286" s="17">
        <v>4.37</v>
      </c>
      <c r="O286" s="18"/>
      <c r="P286" s="2" t="s">
        <v>15</v>
      </c>
      <c r="Q286" s="17">
        <v>3.97</v>
      </c>
      <c r="R286" s="18"/>
    </row>
    <row r="287" hidden="1" outlineLevel="1">
      <c r="A287" s="2" t="s">
        <v>16</v>
      </c>
      <c r="B287" s="17">
        <v>8.3</v>
      </c>
      <c r="C287" s="18"/>
      <c r="D287" s="2" t="s">
        <v>16</v>
      </c>
      <c r="E287" s="17">
        <v>11.93</v>
      </c>
      <c r="F287" s="18"/>
      <c r="G287" s="2" t="s">
        <v>16</v>
      </c>
      <c r="H287" s="17">
        <v>9.35</v>
      </c>
      <c r="I287" s="18"/>
      <c r="J287" s="6" t="s">
        <v>16</v>
      </c>
      <c r="K287" s="17">
        <v>12.77</v>
      </c>
      <c r="L287" s="18"/>
      <c r="M287" s="6" t="s">
        <v>16</v>
      </c>
      <c r="N287" s="17">
        <v>10.16</v>
      </c>
      <c r="O287" s="18"/>
      <c r="P287" s="2" t="s">
        <v>16</v>
      </c>
      <c r="Q287" s="17">
        <v>14.35</v>
      </c>
      <c r="R287" s="18"/>
    </row>
    <row r="288" hidden="1" outlineLevel="1">
      <c r="A288" s="2" t="s">
        <v>17</v>
      </c>
      <c r="B288" s="17">
        <v>2.04</v>
      </c>
      <c r="C288" s="20">
        <f>(SUM(B280:B288)/9)/100</f>
        <v>0.05026666667</v>
      </c>
      <c r="D288" s="2" t="s">
        <v>17</v>
      </c>
      <c r="E288" s="17">
        <v>10.12</v>
      </c>
      <c r="F288" s="20">
        <f>(SUM(E280:E288)/9)/100</f>
        <v>0.1013333333</v>
      </c>
      <c r="G288" s="2" t="s">
        <v>17</v>
      </c>
      <c r="H288" s="17">
        <v>17.25</v>
      </c>
      <c r="I288" s="20">
        <f>(SUM(H280:H288)/9)/100</f>
        <v>0.09055555556</v>
      </c>
      <c r="J288" s="6" t="s">
        <v>17</v>
      </c>
      <c r="K288" s="17">
        <v>2.88</v>
      </c>
      <c r="L288" s="20">
        <f>(SUM(K280:K288)/9)/100</f>
        <v>0.07728888889</v>
      </c>
      <c r="M288" s="6" t="s">
        <v>17</v>
      </c>
      <c r="N288" s="17">
        <v>7.97</v>
      </c>
      <c r="O288" s="20">
        <f>(SUM(N280:N288)/9)/100</f>
        <v>0.06261111111</v>
      </c>
      <c r="P288" s="2" t="s">
        <v>17</v>
      </c>
      <c r="Q288" s="17">
        <v>3.52</v>
      </c>
      <c r="R288" s="20">
        <f>(SUM(Q280:Q288)/9)/100</f>
        <v>0.07095555556</v>
      </c>
    </row>
    <row r="289" hidden="1" outlineLevel="1">
      <c r="A289" s="3" t="s">
        <v>18</v>
      </c>
      <c r="B289" s="17">
        <v>3.48</v>
      </c>
      <c r="C289" s="18"/>
      <c r="D289" s="3" t="s">
        <v>18</v>
      </c>
      <c r="E289" s="17">
        <v>4.92</v>
      </c>
      <c r="F289" s="18"/>
      <c r="G289" s="3" t="s">
        <v>18</v>
      </c>
      <c r="H289" s="17">
        <v>9.35</v>
      </c>
      <c r="I289" s="18"/>
      <c r="J289" s="6" t="s">
        <v>18</v>
      </c>
      <c r="K289" s="17">
        <v>12.03</v>
      </c>
      <c r="L289" s="18"/>
      <c r="M289" s="6" t="s">
        <v>18</v>
      </c>
      <c r="N289" s="17">
        <v>7.97</v>
      </c>
      <c r="O289" s="18"/>
      <c r="P289" s="3" t="s">
        <v>18</v>
      </c>
      <c r="Q289" s="17">
        <v>7.88</v>
      </c>
      <c r="R289" s="18"/>
    </row>
    <row r="290" hidden="1" outlineLevel="1">
      <c r="A290" s="3" t="s">
        <v>19</v>
      </c>
      <c r="B290" s="17">
        <v>9.38</v>
      </c>
      <c r="C290" s="18"/>
      <c r="D290" s="3" t="s">
        <v>19</v>
      </c>
      <c r="E290" s="17">
        <v>13.62</v>
      </c>
      <c r="F290" s="18"/>
      <c r="G290" s="3" t="s">
        <v>19</v>
      </c>
      <c r="H290" s="17">
        <v>17.25</v>
      </c>
      <c r="I290" s="18"/>
      <c r="J290" s="6" t="s">
        <v>19</v>
      </c>
      <c r="K290" s="17">
        <v>10.45</v>
      </c>
      <c r="L290" s="18"/>
      <c r="M290" s="6" t="s">
        <v>19</v>
      </c>
      <c r="N290" s="17">
        <v>7.97</v>
      </c>
      <c r="O290" s="18"/>
      <c r="P290" s="3" t="s">
        <v>19</v>
      </c>
      <c r="Q290" s="17">
        <v>2.87</v>
      </c>
      <c r="R290" s="18"/>
    </row>
    <row r="291" hidden="1" outlineLevel="1">
      <c r="A291" s="3" t="s">
        <v>20</v>
      </c>
      <c r="B291" s="17">
        <v>0.7</v>
      </c>
      <c r="C291" s="18"/>
      <c r="D291" s="3" t="s">
        <v>20</v>
      </c>
      <c r="E291" s="17">
        <v>5.67</v>
      </c>
      <c r="F291" s="18"/>
      <c r="G291" s="3" t="s">
        <v>20</v>
      </c>
      <c r="H291" s="17">
        <v>3.28</v>
      </c>
      <c r="I291" s="18"/>
      <c r="J291" s="6" t="s">
        <v>20</v>
      </c>
      <c r="K291" s="17">
        <v>5.22</v>
      </c>
      <c r="L291" s="18"/>
      <c r="M291" s="6" t="s">
        <v>20</v>
      </c>
      <c r="N291" s="17">
        <v>19.2</v>
      </c>
      <c r="O291" s="18"/>
      <c r="P291" s="3" t="s">
        <v>20</v>
      </c>
      <c r="Q291" s="17">
        <v>10.5</v>
      </c>
      <c r="R291" s="18"/>
    </row>
    <row r="292" hidden="1" outlineLevel="1">
      <c r="A292" s="21">
        <v>44066.0</v>
      </c>
      <c r="B292" s="17">
        <v>0.7</v>
      </c>
      <c r="C292" s="20">
        <f>(SUM(B289:B292)/4)/100</f>
        <v>0.03565</v>
      </c>
      <c r="D292" s="21">
        <v>44066.0</v>
      </c>
      <c r="E292" s="17">
        <v>5.67</v>
      </c>
      <c r="F292" s="20">
        <f>(SUM(E289:E292)/4)/100</f>
        <v>0.0747</v>
      </c>
      <c r="G292" s="21">
        <v>44066.0</v>
      </c>
      <c r="H292" s="17">
        <v>8.93</v>
      </c>
      <c r="I292" s="20">
        <f>(SUM(H289:H292)/4)/100</f>
        <v>0.097025</v>
      </c>
      <c r="J292" s="22">
        <v>44066.0</v>
      </c>
      <c r="K292" s="17">
        <v>5.22</v>
      </c>
      <c r="L292" s="20">
        <f>(SUM(K289:K292)/4)/100</f>
        <v>0.0823</v>
      </c>
      <c r="M292" s="22">
        <v>44066.0</v>
      </c>
      <c r="N292" s="17">
        <v>19.2</v>
      </c>
      <c r="O292" s="20">
        <f>(SUM(N289:N292)/4)/100</f>
        <v>0.13585</v>
      </c>
      <c r="P292" s="21">
        <v>44066.0</v>
      </c>
      <c r="Q292" s="17">
        <v>10.5</v>
      </c>
      <c r="R292" s="20">
        <f>(SUM(Q289:Q292)/4)/100</f>
        <v>0.079375</v>
      </c>
    </row>
    <row r="293" hidden="1" outlineLevel="1">
      <c r="A293" s="4" t="s">
        <v>21</v>
      </c>
      <c r="B293" s="17">
        <v>3.48</v>
      </c>
      <c r="C293" s="18"/>
      <c r="D293" s="4" t="s">
        <v>21</v>
      </c>
      <c r="E293" s="17">
        <v>4.92</v>
      </c>
      <c r="F293" s="18"/>
      <c r="G293" s="4" t="s">
        <v>21</v>
      </c>
      <c r="H293" s="17">
        <v>1.37</v>
      </c>
      <c r="I293" s="18"/>
      <c r="J293" s="6" t="s">
        <v>21</v>
      </c>
      <c r="K293" s="17">
        <v>12.03</v>
      </c>
      <c r="L293" s="18"/>
      <c r="M293" s="6" t="s">
        <v>21</v>
      </c>
      <c r="N293" s="17">
        <v>100.0</v>
      </c>
      <c r="O293" s="18"/>
      <c r="P293" s="4" t="s">
        <v>21</v>
      </c>
      <c r="Q293" s="17">
        <v>7.88</v>
      </c>
      <c r="R293" s="18"/>
    </row>
    <row r="294" hidden="1" outlineLevel="1">
      <c r="A294" s="4" t="s">
        <v>22</v>
      </c>
      <c r="B294" s="17">
        <v>9.38</v>
      </c>
      <c r="C294" s="18"/>
      <c r="D294" s="4" t="s">
        <v>22</v>
      </c>
      <c r="E294" s="17">
        <v>13.62</v>
      </c>
      <c r="F294" s="18"/>
      <c r="G294" s="4" t="s">
        <v>22</v>
      </c>
      <c r="H294" s="17">
        <v>1.37</v>
      </c>
      <c r="I294" s="18"/>
      <c r="J294" s="6" t="s">
        <v>22</v>
      </c>
      <c r="K294" s="17">
        <v>10.45</v>
      </c>
      <c r="L294" s="18"/>
      <c r="M294" s="6" t="s">
        <v>22</v>
      </c>
      <c r="N294" s="17">
        <v>100.0</v>
      </c>
      <c r="O294" s="18"/>
      <c r="P294" s="4" t="s">
        <v>22</v>
      </c>
      <c r="Q294" s="17">
        <v>2.87</v>
      </c>
      <c r="R294" s="18"/>
    </row>
    <row r="295" hidden="1" outlineLevel="1">
      <c r="A295" s="4" t="s">
        <v>23</v>
      </c>
      <c r="B295" s="17">
        <v>5.22</v>
      </c>
      <c r="C295" s="20">
        <f>(SUM(B293:B295)/3)/100</f>
        <v>0.06026666667</v>
      </c>
      <c r="D295" s="4" t="s">
        <v>23</v>
      </c>
      <c r="E295" s="17">
        <v>4.95</v>
      </c>
      <c r="F295" s="20">
        <f>(SUM(E293:E295)/3)/100</f>
        <v>0.0783</v>
      </c>
      <c r="G295" s="4" t="s">
        <v>23</v>
      </c>
      <c r="H295" s="17">
        <v>1.37</v>
      </c>
      <c r="I295" s="20">
        <f>(SUM(H293:H295)/3)/100</f>
        <v>0.0137</v>
      </c>
      <c r="J295" s="6" t="s">
        <v>23</v>
      </c>
      <c r="K295" s="17">
        <v>1.53</v>
      </c>
      <c r="L295" s="20">
        <f>(SUM(K293:K295)/3)/100</f>
        <v>0.08003333333</v>
      </c>
      <c r="M295" s="6" t="s">
        <v>23</v>
      </c>
      <c r="N295" s="17">
        <v>100.0</v>
      </c>
      <c r="O295" s="20">
        <f>(SUM(N293:N295)/3)/100</f>
        <v>1</v>
      </c>
      <c r="P295" s="4" t="s">
        <v>23</v>
      </c>
      <c r="Q295" s="17">
        <v>1.9</v>
      </c>
      <c r="R295" s="20">
        <f>(SUM(Q293:Q295)/3)/100</f>
        <v>0.04216666667</v>
      </c>
    </row>
    <row r="296" hidden="1" outlineLevel="1">
      <c r="A296" s="5" t="s">
        <v>24</v>
      </c>
      <c r="B296" s="17">
        <v>6.52</v>
      </c>
      <c r="C296" s="18"/>
      <c r="D296" s="5" t="s">
        <v>24</v>
      </c>
      <c r="E296" s="17">
        <v>3.85</v>
      </c>
      <c r="F296" s="18"/>
      <c r="G296" s="5" t="s">
        <v>24</v>
      </c>
      <c r="H296" s="17">
        <v>1.37</v>
      </c>
      <c r="I296" s="18"/>
      <c r="J296" s="6" t="s">
        <v>24</v>
      </c>
      <c r="K296" s="17">
        <v>13.58</v>
      </c>
      <c r="L296" s="18"/>
      <c r="M296" s="6" t="s">
        <v>24</v>
      </c>
      <c r="N296" s="17">
        <v>100.0</v>
      </c>
      <c r="O296" s="18"/>
      <c r="P296" s="5" t="s">
        <v>24</v>
      </c>
      <c r="Q296" s="17">
        <v>9.55</v>
      </c>
      <c r="R296" s="18"/>
    </row>
    <row r="297" hidden="1" outlineLevel="1">
      <c r="A297" s="5" t="s">
        <v>25</v>
      </c>
      <c r="B297" s="17">
        <v>0.7</v>
      </c>
      <c r="C297" s="20">
        <f>(SUM(B296:B297)/2)/100</f>
        <v>0.0361</v>
      </c>
      <c r="D297" s="5" t="s">
        <v>25</v>
      </c>
      <c r="E297" s="17">
        <v>5.67</v>
      </c>
      <c r="F297" s="20">
        <f>(SUM(E296:E297)/2)/100</f>
        <v>0.0476</v>
      </c>
      <c r="G297" s="5" t="s">
        <v>25</v>
      </c>
      <c r="H297" s="17">
        <v>1.37</v>
      </c>
      <c r="I297" s="20">
        <f>(SUM(H296:H297)/2)/100</f>
        <v>0.0137</v>
      </c>
      <c r="J297" s="6" t="s">
        <v>25</v>
      </c>
      <c r="K297" s="17">
        <v>5.22</v>
      </c>
      <c r="L297" s="20">
        <f>(SUM(K296:K297)/2)/100</f>
        <v>0.094</v>
      </c>
      <c r="M297" s="6" t="s">
        <v>25</v>
      </c>
      <c r="N297" s="17">
        <v>100.0</v>
      </c>
      <c r="O297" s="20">
        <f>(SUM(N296:N297)/2)/100</f>
        <v>1</v>
      </c>
      <c r="P297" s="5" t="s">
        <v>25</v>
      </c>
      <c r="Q297" s="17">
        <v>10.5</v>
      </c>
      <c r="R297" s="20">
        <f>(SUM(Q296:Q297)/2)/100</f>
        <v>0.10025</v>
      </c>
    </row>
    <row r="298">
      <c r="A298" s="29"/>
      <c r="B298" s="29"/>
      <c r="C298" s="29"/>
      <c r="D298" s="29"/>
      <c r="E298" s="29"/>
      <c r="F298" s="2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>
      <c r="A299" s="29"/>
      <c r="B299" s="29"/>
      <c r="C299" s="29"/>
      <c r="D299" s="29"/>
      <c r="E299" s="29"/>
      <c r="F299" s="2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collapsed="1">
      <c r="A300" s="1" t="s">
        <v>38</v>
      </c>
      <c r="C300" s="2" t="str">
        <f t="array" ref="C300">INDEX(A301:P301, 1, MATCH(MIN(C311,F311,I311,L311,O311,R311), C311:R311, 0))</f>
        <v>SPIRE</v>
      </c>
      <c r="D300" s="3" t="str">
        <f t="array" ref="D300">INDEX(A301:P301, 1, (MATCH(MIN(C315,F315,I315,L315,O315,R315), C315:R315, 0)))</f>
        <v>UKMO</v>
      </c>
      <c r="E300" s="4" t="str">
        <f t="array" ref="E300">INDEX(A301:P301, 1, MATCH(MIN(F318,I318,L318,O318,R318,C318),C318:R318,0))</f>
        <v>UKMO</v>
      </c>
      <c r="F300" s="5" t="str">
        <f t="array" ref="F300">INDEX(A301:P301, 1, MATCH(MIN(F320,I320,L320,O320,R320,C320),C320:R320,0))</f>
        <v>UKMO</v>
      </c>
      <c r="G300" s="6"/>
      <c r="H300" s="28"/>
      <c r="J300" s="6"/>
      <c r="K300" s="6"/>
      <c r="L300" s="6"/>
      <c r="M300" s="6"/>
      <c r="N300" s="6"/>
      <c r="O300" s="6"/>
      <c r="P300" s="6"/>
      <c r="Q300" s="6"/>
    </row>
    <row r="301" hidden="1" outlineLevel="1">
      <c r="A301" s="7" t="s">
        <v>1</v>
      </c>
      <c r="B301" s="8" t="s">
        <v>2</v>
      </c>
      <c r="C301" s="9"/>
      <c r="D301" s="10" t="s">
        <v>3</v>
      </c>
      <c r="E301" s="11" t="s">
        <v>2</v>
      </c>
      <c r="F301" s="9"/>
      <c r="G301" s="12" t="s">
        <v>4</v>
      </c>
      <c r="H301" s="8" t="s">
        <v>2</v>
      </c>
      <c r="I301" s="9"/>
      <c r="J301" s="12" t="s">
        <v>5</v>
      </c>
      <c r="K301" s="8" t="s">
        <v>2</v>
      </c>
      <c r="L301" s="9"/>
      <c r="M301" s="12" t="s">
        <v>6</v>
      </c>
      <c r="N301" s="8" t="s">
        <v>2</v>
      </c>
      <c r="O301" s="9"/>
      <c r="P301" s="12" t="s">
        <v>7</v>
      </c>
      <c r="Q301" s="8" t="s">
        <v>2</v>
      </c>
    </row>
    <row r="302" hidden="1" outlineLevel="1">
      <c r="A302" s="13" t="s">
        <v>8</v>
      </c>
      <c r="C302" s="14"/>
      <c r="D302" s="6" t="s">
        <v>8</v>
      </c>
      <c r="F302" s="14"/>
      <c r="G302" s="13" t="s">
        <v>8</v>
      </c>
      <c r="I302" s="15"/>
      <c r="J302" s="13" t="s">
        <v>8</v>
      </c>
      <c r="L302" s="15"/>
      <c r="M302" s="13" t="s">
        <v>8</v>
      </c>
      <c r="O302" s="15"/>
      <c r="P302" s="13" t="s">
        <v>8</v>
      </c>
    </row>
    <row r="303" hidden="1" outlineLevel="1">
      <c r="A303" s="2" t="s">
        <v>9</v>
      </c>
      <c r="B303" s="17">
        <v>100.0</v>
      </c>
      <c r="C303" s="18"/>
      <c r="D303" s="2" t="s">
        <v>9</v>
      </c>
      <c r="E303" s="17">
        <v>4.72</v>
      </c>
      <c r="F303" s="18"/>
      <c r="G303" s="2" t="s">
        <v>9</v>
      </c>
      <c r="H303" s="17">
        <v>8.37</v>
      </c>
      <c r="I303" s="18"/>
      <c r="J303" s="6" t="s">
        <v>9</v>
      </c>
      <c r="K303" s="17">
        <v>11.47</v>
      </c>
      <c r="L303" s="18"/>
      <c r="M303" s="6" t="s">
        <v>9</v>
      </c>
      <c r="N303" s="17">
        <v>2.78</v>
      </c>
      <c r="O303" s="18"/>
      <c r="P303" s="2" t="s">
        <v>9</v>
      </c>
      <c r="Q303" s="17">
        <v>2.13</v>
      </c>
      <c r="R303" s="18"/>
    </row>
    <row r="304" hidden="1" outlineLevel="1">
      <c r="A304" s="2" t="s">
        <v>10</v>
      </c>
      <c r="B304" s="17">
        <v>100.0</v>
      </c>
      <c r="C304" s="18"/>
      <c r="D304" s="2" t="s">
        <v>10</v>
      </c>
      <c r="E304" s="17">
        <v>3.98</v>
      </c>
      <c r="F304" s="18"/>
      <c r="G304" s="2" t="s">
        <v>10</v>
      </c>
      <c r="H304" s="17">
        <v>7.02</v>
      </c>
      <c r="I304" s="18"/>
      <c r="J304" s="6" t="s">
        <v>10</v>
      </c>
      <c r="K304" s="17">
        <v>5.85</v>
      </c>
      <c r="L304" s="18"/>
      <c r="M304" s="6" t="s">
        <v>10</v>
      </c>
      <c r="N304" s="17">
        <v>10.0</v>
      </c>
      <c r="O304" s="18"/>
      <c r="P304" s="2" t="s">
        <v>10</v>
      </c>
      <c r="Q304" s="17">
        <v>5.22</v>
      </c>
      <c r="R304" s="18"/>
    </row>
    <row r="305" hidden="1" outlineLevel="1">
      <c r="A305" s="2" t="s">
        <v>11</v>
      </c>
      <c r="B305" s="17">
        <v>100.0</v>
      </c>
      <c r="C305" s="18"/>
      <c r="D305" s="2" t="s">
        <v>11</v>
      </c>
      <c r="E305" s="17">
        <v>9.38</v>
      </c>
      <c r="F305" s="18"/>
      <c r="G305" s="2" t="s">
        <v>11</v>
      </c>
      <c r="H305" s="17">
        <v>11.25</v>
      </c>
      <c r="I305" s="18"/>
      <c r="J305" s="6" t="s">
        <v>11</v>
      </c>
      <c r="K305" s="17">
        <v>4.8</v>
      </c>
      <c r="L305" s="18"/>
      <c r="M305" s="6" t="s">
        <v>11</v>
      </c>
      <c r="N305" s="17">
        <v>3.78</v>
      </c>
      <c r="O305" s="18"/>
      <c r="P305" s="2" t="s">
        <v>11</v>
      </c>
      <c r="Q305" s="17">
        <v>11.25</v>
      </c>
      <c r="R305" s="18"/>
    </row>
    <row r="306" hidden="1" outlineLevel="1">
      <c r="A306" s="2" t="s">
        <v>12</v>
      </c>
      <c r="B306" s="17">
        <v>100.0</v>
      </c>
      <c r="C306" s="18"/>
      <c r="D306" s="2" t="s">
        <v>12</v>
      </c>
      <c r="E306" s="17">
        <v>1.45</v>
      </c>
      <c r="F306" s="18"/>
      <c r="G306" s="2" t="s">
        <v>12</v>
      </c>
      <c r="H306" s="17">
        <v>1.75</v>
      </c>
      <c r="I306" s="18"/>
      <c r="J306" s="6" t="s">
        <v>12</v>
      </c>
      <c r="K306" s="17">
        <v>10.78</v>
      </c>
      <c r="L306" s="18"/>
      <c r="M306" s="6" t="s">
        <v>12</v>
      </c>
      <c r="N306" s="17">
        <v>1.66</v>
      </c>
      <c r="O306" s="18"/>
      <c r="P306" s="2" t="s">
        <v>12</v>
      </c>
      <c r="Q306" s="17">
        <v>2.15</v>
      </c>
      <c r="R306" s="18"/>
    </row>
    <row r="307" hidden="1" outlineLevel="1">
      <c r="A307" s="2" t="s">
        <v>13</v>
      </c>
      <c r="B307" s="17">
        <v>100.0</v>
      </c>
      <c r="C307" s="18"/>
      <c r="D307" s="2" t="s">
        <v>13</v>
      </c>
      <c r="E307" s="17">
        <v>3.98</v>
      </c>
      <c r="F307" s="18"/>
      <c r="G307" s="2" t="s">
        <v>13</v>
      </c>
      <c r="H307" s="17">
        <v>7.02</v>
      </c>
      <c r="I307" s="18"/>
      <c r="J307" s="6" t="s">
        <v>13</v>
      </c>
      <c r="K307" s="17">
        <v>5.85</v>
      </c>
      <c r="L307" s="18"/>
      <c r="M307" s="6" t="s">
        <v>13</v>
      </c>
      <c r="N307" s="17">
        <v>3.04</v>
      </c>
      <c r="O307" s="18"/>
      <c r="P307" s="2" t="s">
        <v>13</v>
      </c>
      <c r="Q307" s="17">
        <v>5.22</v>
      </c>
      <c r="R307" s="18"/>
    </row>
    <row r="308" hidden="1" outlineLevel="1">
      <c r="A308" s="2" t="s">
        <v>14</v>
      </c>
      <c r="B308" s="17">
        <v>100.0</v>
      </c>
      <c r="C308" s="18"/>
      <c r="D308" s="2" t="s">
        <v>14</v>
      </c>
      <c r="E308" s="17">
        <v>3.27</v>
      </c>
      <c r="F308" s="18"/>
      <c r="G308" s="2" t="s">
        <v>14</v>
      </c>
      <c r="H308" s="17">
        <v>3.42</v>
      </c>
      <c r="I308" s="18"/>
      <c r="J308" s="6" t="s">
        <v>14</v>
      </c>
      <c r="K308" s="17">
        <v>1.57</v>
      </c>
      <c r="L308" s="18"/>
      <c r="M308" s="6" t="s">
        <v>14</v>
      </c>
      <c r="N308" s="17">
        <v>2.38</v>
      </c>
      <c r="O308" s="18"/>
      <c r="P308" s="2" t="s">
        <v>14</v>
      </c>
      <c r="Q308" s="17">
        <v>1.98</v>
      </c>
      <c r="R308" s="18"/>
    </row>
    <row r="309" hidden="1" outlineLevel="1">
      <c r="A309" s="2" t="s">
        <v>15</v>
      </c>
      <c r="B309" s="17">
        <v>100.0</v>
      </c>
      <c r="C309" s="18"/>
      <c r="D309" s="2" t="s">
        <v>15</v>
      </c>
      <c r="E309" s="17">
        <v>4.97</v>
      </c>
      <c r="F309" s="18"/>
      <c r="G309" s="2" t="s">
        <v>15</v>
      </c>
      <c r="H309" s="17">
        <v>2.48</v>
      </c>
      <c r="I309" s="18"/>
      <c r="J309" s="6" t="s">
        <v>15</v>
      </c>
      <c r="K309" s="17">
        <v>2.27</v>
      </c>
      <c r="L309" s="18"/>
      <c r="M309" s="6" t="s">
        <v>15</v>
      </c>
      <c r="N309" s="17">
        <v>1.12</v>
      </c>
      <c r="O309" s="18"/>
      <c r="P309" s="2" t="s">
        <v>15</v>
      </c>
      <c r="Q309" s="17">
        <v>4.6</v>
      </c>
      <c r="R309" s="18"/>
    </row>
    <row r="310" hidden="1" outlineLevel="1">
      <c r="A310" s="2" t="s">
        <v>16</v>
      </c>
      <c r="B310" s="17">
        <v>100.0</v>
      </c>
      <c r="C310" s="18"/>
      <c r="D310" s="2" t="s">
        <v>16</v>
      </c>
      <c r="E310" s="17">
        <v>1.43</v>
      </c>
      <c r="F310" s="18"/>
      <c r="G310" s="2" t="s">
        <v>16</v>
      </c>
      <c r="H310" s="17">
        <v>3.83</v>
      </c>
      <c r="I310" s="18"/>
      <c r="J310" s="6" t="s">
        <v>16</v>
      </c>
      <c r="K310" s="17">
        <v>3.03</v>
      </c>
      <c r="L310" s="18"/>
      <c r="M310" s="6" t="s">
        <v>16</v>
      </c>
      <c r="N310" s="17">
        <v>2.78</v>
      </c>
      <c r="O310" s="18"/>
      <c r="P310" s="2" t="s">
        <v>16</v>
      </c>
      <c r="Q310" s="17">
        <v>1.67</v>
      </c>
      <c r="R310" s="18"/>
    </row>
    <row r="311" hidden="1" outlineLevel="1">
      <c r="A311" s="2" t="s">
        <v>17</v>
      </c>
      <c r="B311" s="17">
        <v>100.0</v>
      </c>
      <c r="C311" s="20">
        <f>(SUM(B303:B311)/9)/100</f>
        <v>1</v>
      </c>
      <c r="D311" s="2" t="s">
        <v>17</v>
      </c>
      <c r="E311" s="17">
        <v>4.38</v>
      </c>
      <c r="F311" s="20">
        <f>(SUM(E303:E311)/9)/100</f>
        <v>0.04173333333</v>
      </c>
      <c r="G311" s="2" t="s">
        <v>17</v>
      </c>
      <c r="H311" s="17">
        <v>1.0</v>
      </c>
      <c r="I311" s="20">
        <f>(SUM(H303:H311)/9)/100</f>
        <v>0.05126666667</v>
      </c>
      <c r="J311" s="6" t="s">
        <v>17</v>
      </c>
      <c r="K311" s="17">
        <v>3.2</v>
      </c>
      <c r="L311" s="20">
        <f>(SUM(K303:K311)/9)/100</f>
        <v>0.05424444444</v>
      </c>
      <c r="M311" s="6" t="s">
        <v>17</v>
      </c>
      <c r="N311" s="17">
        <v>2.78</v>
      </c>
      <c r="O311" s="20">
        <f>(SUM(N303:N311)/9)/100</f>
        <v>0.03368888889</v>
      </c>
      <c r="P311" s="2" t="s">
        <v>17</v>
      </c>
      <c r="Q311" s="17">
        <v>5.98</v>
      </c>
      <c r="R311" s="20">
        <f>(SUM(Q303:Q311)/9)/100</f>
        <v>0.04466666667</v>
      </c>
    </row>
    <row r="312" hidden="1" outlineLevel="1">
      <c r="A312" s="3" t="s">
        <v>18</v>
      </c>
      <c r="B312" s="17">
        <v>100.0</v>
      </c>
      <c r="C312" s="18"/>
      <c r="D312" s="3" t="s">
        <v>18</v>
      </c>
      <c r="E312" s="17">
        <v>4.72</v>
      </c>
      <c r="F312" s="18"/>
      <c r="G312" s="3" t="s">
        <v>18</v>
      </c>
      <c r="H312" s="17">
        <v>8.37</v>
      </c>
      <c r="I312" s="18"/>
      <c r="J312" s="6" t="s">
        <v>18</v>
      </c>
      <c r="K312" s="17">
        <v>11.47</v>
      </c>
      <c r="L312" s="18"/>
      <c r="M312" s="6" t="s">
        <v>18</v>
      </c>
      <c r="N312" s="17">
        <v>5.5</v>
      </c>
      <c r="O312" s="18"/>
      <c r="P312" s="3" t="s">
        <v>18</v>
      </c>
      <c r="Q312" s="17">
        <v>2.13</v>
      </c>
      <c r="R312" s="18"/>
    </row>
    <row r="313" hidden="1" outlineLevel="1">
      <c r="A313" s="3" t="s">
        <v>19</v>
      </c>
      <c r="B313" s="17">
        <v>100.0</v>
      </c>
      <c r="C313" s="18"/>
      <c r="D313" s="3" t="s">
        <v>19</v>
      </c>
      <c r="E313" s="17">
        <v>8.63</v>
      </c>
      <c r="F313" s="18"/>
      <c r="G313" s="3" t="s">
        <v>19</v>
      </c>
      <c r="H313" s="17">
        <v>14.68</v>
      </c>
      <c r="I313" s="18"/>
      <c r="J313" s="6" t="s">
        <v>19</v>
      </c>
      <c r="K313" s="17">
        <v>4.23</v>
      </c>
      <c r="L313" s="18"/>
      <c r="M313" s="6" t="s">
        <v>19</v>
      </c>
      <c r="N313" s="17">
        <v>2.16</v>
      </c>
      <c r="O313" s="18"/>
      <c r="P313" s="3" t="s">
        <v>19</v>
      </c>
      <c r="Q313" s="17">
        <v>2.33</v>
      </c>
      <c r="R313" s="18"/>
    </row>
    <row r="314" hidden="1" outlineLevel="1">
      <c r="A314" s="3" t="s">
        <v>20</v>
      </c>
      <c r="B314" s="17">
        <v>100.0</v>
      </c>
      <c r="C314" s="18"/>
      <c r="D314" s="3" t="s">
        <v>20</v>
      </c>
      <c r="E314" s="17">
        <v>3.98</v>
      </c>
      <c r="F314" s="18"/>
      <c r="G314" s="3" t="s">
        <v>20</v>
      </c>
      <c r="H314" s="17">
        <v>7.02</v>
      </c>
      <c r="I314" s="18"/>
      <c r="J314" s="6" t="s">
        <v>20</v>
      </c>
      <c r="K314" s="17">
        <v>5.85</v>
      </c>
      <c r="L314" s="18"/>
      <c r="M314" s="6" t="s">
        <v>20</v>
      </c>
      <c r="N314" s="17">
        <v>12.0</v>
      </c>
      <c r="O314" s="18"/>
      <c r="P314" s="3" t="s">
        <v>20</v>
      </c>
      <c r="Q314" s="17">
        <v>5.22</v>
      </c>
      <c r="R314" s="18"/>
    </row>
    <row r="315" hidden="1" outlineLevel="1">
      <c r="A315" s="21">
        <v>44066.0</v>
      </c>
      <c r="B315" s="17">
        <v>100.0</v>
      </c>
      <c r="C315" s="20">
        <f>(SUM(B312:B315)/4)/100</f>
        <v>1</v>
      </c>
      <c r="D315" s="21">
        <v>44066.0</v>
      </c>
      <c r="E315" s="17">
        <v>3.98</v>
      </c>
      <c r="F315" s="20">
        <f>(SUM(E312:E315)/4)/100</f>
        <v>0.053275</v>
      </c>
      <c r="G315" s="21">
        <v>44066.0</v>
      </c>
      <c r="H315" s="17">
        <v>7.02</v>
      </c>
      <c r="I315" s="20">
        <f>(SUM(H312:H315)/4)/100</f>
        <v>0.092725</v>
      </c>
      <c r="J315" s="22">
        <v>44066.0</v>
      </c>
      <c r="K315" s="17">
        <v>5.85</v>
      </c>
      <c r="L315" s="20">
        <f>(SUM(K312:K315)/4)/100</f>
        <v>0.0685</v>
      </c>
      <c r="M315" s="22">
        <v>44066.0</v>
      </c>
      <c r="N315" s="17">
        <v>12.0</v>
      </c>
      <c r="O315" s="20">
        <f>(SUM(N312:N315)/4)/100</f>
        <v>0.07915</v>
      </c>
      <c r="P315" s="21">
        <v>44066.0</v>
      </c>
      <c r="Q315" s="17">
        <v>5.22</v>
      </c>
      <c r="R315" s="20">
        <f>(SUM(Q312:Q315)/4)/100</f>
        <v>0.03725</v>
      </c>
    </row>
    <row r="316" hidden="1" outlineLevel="1">
      <c r="A316" s="4" t="s">
        <v>21</v>
      </c>
      <c r="B316" s="17">
        <v>100.0</v>
      </c>
      <c r="C316" s="18"/>
      <c r="D316" s="4" t="s">
        <v>21</v>
      </c>
      <c r="E316" s="17">
        <v>4.72</v>
      </c>
      <c r="F316" s="18"/>
      <c r="G316" s="4" t="s">
        <v>21</v>
      </c>
      <c r="H316" s="17">
        <v>8.37</v>
      </c>
      <c r="I316" s="18"/>
      <c r="J316" s="6" t="s">
        <v>21</v>
      </c>
      <c r="K316" s="17">
        <v>11.47</v>
      </c>
      <c r="L316" s="18"/>
      <c r="M316" s="6" t="s">
        <v>21</v>
      </c>
      <c r="N316" s="17">
        <v>100.0</v>
      </c>
      <c r="O316" s="18"/>
      <c r="P316" s="4" t="s">
        <v>21</v>
      </c>
      <c r="Q316" s="17">
        <v>2.13</v>
      </c>
      <c r="R316" s="18"/>
    </row>
    <row r="317" hidden="1" outlineLevel="1">
      <c r="A317" s="4" t="s">
        <v>22</v>
      </c>
      <c r="B317" s="17">
        <v>100.0</v>
      </c>
      <c r="C317" s="18"/>
      <c r="D317" s="4" t="s">
        <v>22</v>
      </c>
      <c r="E317" s="17">
        <v>8.63</v>
      </c>
      <c r="F317" s="18"/>
      <c r="G317" s="4" t="s">
        <v>22</v>
      </c>
      <c r="H317" s="17">
        <v>14.68</v>
      </c>
      <c r="I317" s="18"/>
      <c r="J317" s="6" t="s">
        <v>22</v>
      </c>
      <c r="K317" s="17">
        <v>4.23</v>
      </c>
      <c r="L317" s="18"/>
      <c r="M317" s="6" t="s">
        <v>22</v>
      </c>
      <c r="N317" s="17">
        <v>100.0</v>
      </c>
      <c r="O317" s="18"/>
      <c r="P317" s="4" t="s">
        <v>22</v>
      </c>
      <c r="Q317" s="17">
        <v>2.33</v>
      </c>
      <c r="R317" s="18"/>
    </row>
    <row r="318" hidden="1" outlineLevel="1">
      <c r="A318" s="4" t="s">
        <v>23</v>
      </c>
      <c r="B318" s="17">
        <v>100.0</v>
      </c>
      <c r="C318" s="20">
        <f>(SUM(B316:B318)/3)/100</f>
        <v>1</v>
      </c>
      <c r="D318" s="4" t="s">
        <v>23</v>
      </c>
      <c r="E318" s="17">
        <v>2.75</v>
      </c>
      <c r="F318" s="20">
        <f>(SUM(E316:E318)/3)/100</f>
        <v>0.05366666667</v>
      </c>
      <c r="G318" s="4" t="s">
        <v>23</v>
      </c>
      <c r="H318" s="17">
        <v>1.75</v>
      </c>
      <c r="I318" s="20">
        <f>(SUM(H316:H318)/3)/100</f>
        <v>0.08266666667</v>
      </c>
      <c r="J318" s="6" t="s">
        <v>23</v>
      </c>
      <c r="K318" s="17">
        <v>2.8</v>
      </c>
      <c r="L318" s="20">
        <f>(SUM(K316:K318)/3)/100</f>
        <v>0.06166666667</v>
      </c>
      <c r="M318" s="6" t="s">
        <v>23</v>
      </c>
      <c r="N318" s="17">
        <v>100.0</v>
      </c>
      <c r="O318" s="20">
        <f>(SUM(N316:N318)/3)/100</f>
        <v>1</v>
      </c>
      <c r="P318" s="4" t="s">
        <v>23</v>
      </c>
      <c r="Q318" s="17">
        <v>0.97</v>
      </c>
      <c r="R318" s="20">
        <f>(SUM(Q316:Q318)/3)/100</f>
        <v>0.0181</v>
      </c>
    </row>
    <row r="319" hidden="1" outlineLevel="1">
      <c r="A319" s="5" t="s">
        <v>24</v>
      </c>
      <c r="B319" s="17">
        <v>100.0</v>
      </c>
      <c r="C319" s="18"/>
      <c r="D319" s="5" t="s">
        <v>24</v>
      </c>
      <c r="E319" s="17">
        <v>8.07</v>
      </c>
      <c r="F319" s="18"/>
      <c r="G319" s="5" t="s">
        <v>24</v>
      </c>
      <c r="H319" s="17">
        <v>9.42</v>
      </c>
      <c r="I319" s="18"/>
      <c r="J319" s="6" t="s">
        <v>24</v>
      </c>
      <c r="K319" s="17">
        <v>9.46</v>
      </c>
      <c r="L319" s="18"/>
      <c r="M319" s="6" t="s">
        <v>24</v>
      </c>
      <c r="N319" s="17">
        <v>100.0</v>
      </c>
      <c r="O319" s="18"/>
      <c r="P319" s="5" t="s">
        <v>24</v>
      </c>
      <c r="Q319" s="17">
        <v>2.35</v>
      </c>
      <c r="R319" s="18"/>
    </row>
    <row r="320" hidden="1" outlineLevel="1">
      <c r="A320" s="5" t="s">
        <v>25</v>
      </c>
      <c r="B320" s="17">
        <v>100.0</v>
      </c>
      <c r="C320" s="20">
        <f>(SUM(B319:B320)/2)/100</f>
        <v>1</v>
      </c>
      <c r="D320" s="5" t="s">
        <v>25</v>
      </c>
      <c r="E320" s="17">
        <v>3.98</v>
      </c>
      <c r="F320" s="20">
        <f>(SUM(E319:E320)/2)/100</f>
        <v>0.06025</v>
      </c>
      <c r="G320" s="5" t="s">
        <v>25</v>
      </c>
      <c r="H320" s="17">
        <v>7.02</v>
      </c>
      <c r="I320" s="20">
        <f>(SUM(H319:H320)/2)/100</f>
        <v>0.0822</v>
      </c>
      <c r="J320" s="6" t="s">
        <v>25</v>
      </c>
      <c r="K320" s="17">
        <v>5.85</v>
      </c>
      <c r="L320" s="20">
        <f>(SUM(K319:K320)/2)/100</f>
        <v>0.07655</v>
      </c>
      <c r="M320" s="6" t="s">
        <v>25</v>
      </c>
      <c r="N320" s="17">
        <v>100.0</v>
      </c>
      <c r="O320" s="20">
        <f>(SUM(N319:N320)/2)/100</f>
        <v>1</v>
      </c>
      <c r="P320" s="5" t="s">
        <v>25</v>
      </c>
      <c r="Q320" s="17">
        <v>5.22</v>
      </c>
      <c r="R320" s="20">
        <f>(SUM(Q319:Q320)/2)/100</f>
        <v>0.03785</v>
      </c>
    </row>
    <row r="321">
      <c r="A321" s="29"/>
      <c r="B321" s="29"/>
      <c r="C321" s="29"/>
      <c r="D321" s="29"/>
      <c r="E321" s="29"/>
      <c r="F321" s="2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>
      <c r="A322" s="29"/>
      <c r="B322" s="29"/>
      <c r="C322" s="29"/>
      <c r="D322" s="29"/>
      <c r="E322" s="29"/>
      <c r="F322" s="2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collapsed="1">
      <c r="A323" s="1" t="s">
        <v>39</v>
      </c>
      <c r="C323" s="2" t="str">
        <f t="array" ref="C323">INDEX(A324:P324, 1, MATCH(MIN(C334,F334,I334,L334,O334,R334), C334:R334, 0))</f>
        <v>SPIRE</v>
      </c>
      <c r="D323" s="3" t="str">
        <f t="array" ref="D323">INDEX(A324:P324, 1, (MATCH(MIN(C338,F338,I338,L338,O338,R338), C338:R338, 0)))</f>
        <v>UKMO</v>
      </c>
      <c r="E323" s="4" t="str">
        <f t="array" ref="E323">INDEX(A324:P324, 1, MATCH(MIN(F341,I341,L341,O341,R341,C341),C341:R341,0))</f>
        <v>ECMWF</v>
      </c>
      <c r="F323" s="5" t="str">
        <f t="array" ref="F323">INDEX(A324:P324, 1, MATCH(MIN(F343,I343,L343,O343,R343,C343),C343:R343,0))</f>
        <v>PWG</v>
      </c>
      <c r="G323" s="6"/>
      <c r="H323" s="28"/>
      <c r="J323" s="6"/>
      <c r="K323" s="6"/>
      <c r="L323" s="6"/>
      <c r="M323" s="6"/>
      <c r="N323" s="6"/>
      <c r="O323" s="6"/>
      <c r="P323" s="6"/>
      <c r="Q323" s="6"/>
    </row>
    <row r="324" hidden="1" outlineLevel="1">
      <c r="A324" s="7" t="s">
        <v>1</v>
      </c>
      <c r="B324" s="8" t="s">
        <v>2</v>
      </c>
      <c r="C324" s="9"/>
      <c r="D324" s="10" t="s">
        <v>3</v>
      </c>
      <c r="E324" s="11" t="s">
        <v>2</v>
      </c>
      <c r="F324" s="9"/>
      <c r="G324" s="12" t="s">
        <v>4</v>
      </c>
      <c r="H324" s="8" t="s">
        <v>2</v>
      </c>
      <c r="I324" s="9"/>
      <c r="J324" s="12" t="s">
        <v>5</v>
      </c>
      <c r="K324" s="8" t="s">
        <v>2</v>
      </c>
      <c r="L324" s="9"/>
      <c r="M324" s="12" t="s">
        <v>6</v>
      </c>
      <c r="N324" s="8" t="s">
        <v>2</v>
      </c>
      <c r="O324" s="9"/>
      <c r="P324" s="12" t="s">
        <v>7</v>
      </c>
      <c r="Q324" s="8" t="s">
        <v>2</v>
      </c>
    </row>
    <row r="325" hidden="1" outlineLevel="1">
      <c r="A325" s="13" t="s">
        <v>8</v>
      </c>
      <c r="C325" s="14"/>
      <c r="D325" s="6" t="s">
        <v>8</v>
      </c>
      <c r="F325" s="14"/>
      <c r="G325" s="13" t="s">
        <v>8</v>
      </c>
      <c r="I325" s="15"/>
      <c r="J325" s="13" t="s">
        <v>8</v>
      </c>
      <c r="L325" s="15"/>
      <c r="M325" s="13" t="s">
        <v>8</v>
      </c>
      <c r="O325" s="15"/>
      <c r="P325" s="13" t="s">
        <v>8</v>
      </c>
    </row>
    <row r="326" hidden="1" outlineLevel="1">
      <c r="A326" s="2" t="s">
        <v>9</v>
      </c>
      <c r="B326" s="17">
        <v>3.56</v>
      </c>
      <c r="C326" s="18"/>
      <c r="D326" s="2" t="s">
        <v>9</v>
      </c>
      <c r="E326" s="17">
        <v>4.22</v>
      </c>
      <c r="F326" s="18"/>
      <c r="G326" s="2" t="s">
        <v>9</v>
      </c>
      <c r="H326" s="17">
        <v>4.83</v>
      </c>
      <c r="I326" s="18"/>
      <c r="J326" s="6" t="s">
        <v>9</v>
      </c>
      <c r="K326" s="17">
        <v>9.06</v>
      </c>
      <c r="L326" s="18"/>
      <c r="M326" s="6" t="s">
        <v>9</v>
      </c>
      <c r="N326" s="17">
        <v>5.03</v>
      </c>
      <c r="O326" s="18"/>
      <c r="P326" s="2" t="s">
        <v>9</v>
      </c>
      <c r="Q326" s="17">
        <v>6.52</v>
      </c>
      <c r="R326" s="18"/>
    </row>
    <row r="327" hidden="1" outlineLevel="1">
      <c r="A327" s="2" t="s">
        <v>10</v>
      </c>
      <c r="B327" s="17">
        <v>4.52</v>
      </c>
      <c r="C327" s="18"/>
      <c r="D327" s="2" t="s">
        <v>10</v>
      </c>
      <c r="E327" s="17">
        <v>3.43</v>
      </c>
      <c r="F327" s="18"/>
      <c r="G327" s="2" t="s">
        <v>10</v>
      </c>
      <c r="H327" s="17">
        <v>12.33</v>
      </c>
      <c r="I327" s="18"/>
      <c r="J327" s="6" t="s">
        <v>10</v>
      </c>
      <c r="K327" s="17">
        <v>7.8</v>
      </c>
      <c r="L327" s="18"/>
      <c r="M327" s="6" t="s">
        <v>10</v>
      </c>
      <c r="N327" s="17">
        <v>2.3</v>
      </c>
      <c r="O327" s="18"/>
      <c r="P327" s="2" t="s">
        <v>10</v>
      </c>
      <c r="Q327" s="17">
        <v>5.23</v>
      </c>
      <c r="R327" s="18"/>
    </row>
    <row r="328" hidden="1" outlineLevel="1">
      <c r="A328" s="2" t="s">
        <v>11</v>
      </c>
      <c r="B328" s="17">
        <v>5.32</v>
      </c>
      <c r="C328" s="18"/>
      <c r="D328" s="2" t="s">
        <v>11</v>
      </c>
      <c r="E328" s="17">
        <v>8.43</v>
      </c>
      <c r="F328" s="18"/>
      <c r="G328" s="2" t="s">
        <v>11</v>
      </c>
      <c r="H328" s="17">
        <v>12.6</v>
      </c>
      <c r="I328" s="18"/>
      <c r="J328" s="6" t="s">
        <v>11</v>
      </c>
      <c r="K328" s="17">
        <v>4.68</v>
      </c>
      <c r="L328" s="18"/>
      <c r="M328" s="6" t="s">
        <v>11</v>
      </c>
      <c r="N328" s="17">
        <v>10.57</v>
      </c>
      <c r="O328" s="18"/>
      <c r="P328" s="2" t="s">
        <v>11</v>
      </c>
      <c r="Q328" s="17">
        <v>9.12</v>
      </c>
      <c r="R328" s="18"/>
    </row>
    <row r="329" hidden="1" outlineLevel="1">
      <c r="A329" s="2" t="s">
        <v>12</v>
      </c>
      <c r="B329" s="17">
        <v>2.82</v>
      </c>
      <c r="C329" s="18"/>
      <c r="D329" s="2" t="s">
        <v>12</v>
      </c>
      <c r="E329" s="17">
        <v>1.93</v>
      </c>
      <c r="F329" s="18"/>
      <c r="G329" s="2" t="s">
        <v>12</v>
      </c>
      <c r="H329" s="17">
        <v>1.17</v>
      </c>
      <c r="I329" s="18"/>
      <c r="J329" s="6" t="s">
        <v>12</v>
      </c>
      <c r="K329" s="17">
        <v>4.56</v>
      </c>
      <c r="L329" s="18"/>
      <c r="M329" s="6" t="s">
        <v>12</v>
      </c>
      <c r="N329" s="17">
        <v>2.0</v>
      </c>
      <c r="O329" s="18"/>
      <c r="P329" s="2" t="s">
        <v>12</v>
      </c>
      <c r="Q329" s="17">
        <v>1.83</v>
      </c>
      <c r="R329" s="18"/>
    </row>
    <row r="330" hidden="1" outlineLevel="1">
      <c r="A330" s="2" t="s">
        <v>13</v>
      </c>
      <c r="B330" s="17">
        <v>4.52</v>
      </c>
      <c r="C330" s="18"/>
      <c r="D330" s="2" t="s">
        <v>13</v>
      </c>
      <c r="E330" s="17">
        <v>3.43</v>
      </c>
      <c r="F330" s="18"/>
      <c r="G330" s="2" t="s">
        <v>13</v>
      </c>
      <c r="H330" s="17">
        <v>12.33</v>
      </c>
      <c r="I330" s="18"/>
      <c r="J330" s="6" t="s">
        <v>13</v>
      </c>
      <c r="K330" s="17">
        <v>7.8</v>
      </c>
      <c r="L330" s="18"/>
      <c r="M330" s="6" t="s">
        <v>13</v>
      </c>
      <c r="N330" s="17">
        <v>2.3</v>
      </c>
      <c r="O330" s="18"/>
      <c r="P330" s="2" t="s">
        <v>13</v>
      </c>
      <c r="Q330" s="17">
        <v>5.23</v>
      </c>
      <c r="R330" s="18"/>
    </row>
    <row r="331" hidden="1" outlineLevel="1">
      <c r="A331" s="2" t="s">
        <v>14</v>
      </c>
      <c r="B331" s="17">
        <v>1.84</v>
      </c>
      <c r="C331" s="18"/>
      <c r="D331" s="2" t="s">
        <v>14</v>
      </c>
      <c r="E331" s="17">
        <v>3.05</v>
      </c>
      <c r="F331" s="18"/>
      <c r="G331" s="2" t="s">
        <v>14</v>
      </c>
      <c r="H331" s="17">
        <v>6.87</v>
      </c>
      <c r="I331" s="18"/>
      <c r="J331" s="6" t="s">
        <v>14</v>
      </c>
      <c r="K331" s="17">
        <v>1.84</v>
      </c>
      <c r="L331" s="18"/>
      <c r="M331" s="6" t="s">
        <v>14</v>
      </c>
      <c r="N331" s="17">
        <v>1.62</v>
      </c>
      <c r="O331" s="18"/>
      <c r="P331" s="2" t="s">
        <v>14</v>
      </c>
      <c r="Q331" s="17">
        <v>1.35</v>
      </c>
      <c r="R331" s="18"/>
    </row>
    <row r="332" hidden="1" outlineLevel="1">
      <c r="A332" s="2" t="s">
        <v>15</v>
      </c>
      <c r="B332" s="17">
        <v>3.78</v>
      </c>
      <c r="C332" s="18"/>
      <c r="D332" s="2" t="s">
        <v>15</v>
      </c>
      <c r="E332" s="17">
        <v>2.58</v>
      </c>
      <c r="F332" s="18"/>
      <c r="G332" s="2" t="s">
        <v>15</v>
      </c>
      <c r="H332" s="17">
        <v>2.9</v>
      </c>
      <c r="I332" s="18"/>
      <c r="J332" s="6" t="s">
        <v>15</v>
      </c>
      <c r="K332" s="17">
        <v>1.88</v>
      </c>
      <c r="L332" s="18"/>
      <c r="M332" s="6" t="s">
        <v>15</v>
      </c>
      <c r="N332" s="17">
        <v>2.78</v>
      </c>
      <c r="O332" s="18"/>
      <c r="P332" s="2" t="s">
        <v>15</v>
      </c>
      <c r="Q332" s="17">
        <v>3.05</v>
      </c>
      <c r="R332" s="18"/>
    </row>
    <row r="333" hidden="1" outlineLevel="1">
      <c r="A333" s="2" t="s">
        <v>16</v>
      </c>
      <c r="B333" s="17">
        <v>6.62</v>
      </c>
      <c r="C333" s="18"/>
      <c r="D333" s="2" t="s">
        <v>16</v>
      </c>
      <c r="E333" s="17">
        <v>7.03</v>
      </c>
      <c r="F333" s="18"/>
      <c r="G333" s="2" t="s">
        <v>16</v>
      </c>
      <c r="H333" s="17">
        <v>13.67</v>
      </c>
      <c r="I333" s="18"/>
      <c r="J333" s="6" t="s">
        <v>16</v>
      </c>
      <c r="K333" s="17">
        <v>9.9</v>
      </c>
      <c r="L333" s="18"/>
      <c r="M333" s="6" t="s">
        <v>16</v>
      </c>
      <c r="N333" s="17">
        <v>6.85</v>
      </c>
      <c r="O333" s="18"/>
      <c r="P333" s="2" t="s">
        <v>16</v>
      </c>
      <c r="Q333" s="17">
        <v>4.88</v>
      </c>
      <c r="R333" s="18"/>
    </row>
    <row r="334" hidden="1" outlineLevel="1">
      <c r="A334" s="2" t="s">
        <v>17</v>
      </c>
      <c r="B334" s="17">
        <v>4.74</v>
      </c>
      <c r="C334" s="20">
        <f>(SUM(B326:B334)/9)/100</f>
        <v>0.04191111111</v>
      </c>
      <c r="D334" s="2" t="s">
        <v>17</v>
      </c>
      <c r="E334" s="17">
        <v>2.85</v>
      </c>
      <c r="F334" s="20">
        <f>(SUM(E326:E334)/9)/100</f>
        <v>0.04105555556</v>
      </c>
      <c r="G334" s="2" t="s">
        <v>17</v>
      </c>
      <c r="H334" s="17">
        <v>8.9</v>
      </c>
      <c r="I334" s="20">
        <f>(SUM(H326:H334)/9)/100</f>
        <v>0.084</v>
      </c>
      <c r="J334" s="6" t="s">
        <v>17</v>
      </c>
      <c r="K334" s="17">
        <v>3.6</v>
      </c>
      <c r="L334" s="20">
        <f>(SUM(K326:K334)/9)/100</f>
        <v>0.0568</v>
      </c>
      <c r="M334" s="6" t="s">
        <v>17</v>
      </c>
      <c r="N334" s="17">
        <v>3.38</v>
      </c>
      <c r="O334" s="20">
        <f>(SUM(N326:N334)/9)/100</f>
        <v>0.04092222222</v>
      </c>
      <c r="P334" s="2" t="s">
        <v>17</v>
      </c>
      <c r="Q334" s="17">
        <v>1.98</v>
      </c>
      <c r="R334" s="20">
        <f>(SUM(Q326:Q334)/9)/100</f>
        <v>0.04354444444</v>
      </c>
    </row>
    <row r="335" hidden="1" outlineLevel="1">
      <c r="A335" s="3" t="s">
        <v>18</v>
      </c>
      <c r="B335" s="17">
        <v>3.56</v>
      </c>
      <c r="C335" s="18"/>
      <c r="D335" s="3" t="s">
        <v>18</v>
      </c>
      <c r="E335" s="17">
        <v>4.22</v>
      </c>
      <c r="F335" s="18"/>
      <c r="G335" s="3" t="s">
        <v>18</v>
      </c>
      <c r="H335" s="17">
        <v>4.83</v>
      </c>
      <c r="I335" s="18"/>
      <c r="J335" s="6" t="s">
        <v>18</v>
      </c>
      <c r="K335" s="17">
        <v>9.06</v>
      </c>
      <c r="L335" s="18"/>
      <c r="M335" s="6" t="s">
        <v>18</v>
      </c>
      <c r="N335" s="17">
        <v>5.03</v>
      </c>
      <c r="O335" s="18"/>
      <c r="P335" s="3" t="s">
        <v>18</v>
      </c>
      <c r="Q335" s="17">
        <v>6.52</v>
      </c>
      <c r="R335" s="18"/>
    </row>
    <row r="336" hidden="1" outlineLevel="1">
      <c r="A336" s="3" t="s">
        <v>19</v>
      </c>
      <c r="B336" s="17">
        <v>9.84</v>
      </c>
      <c r="C336" s="18"/>
      <c r="D336" s="3" t="s">
        <v>19</v>
      </c>
      <c r="E336" s="17">
        <v>12.97</v>
      </c>
      <c r="F336" s="18"/>
      <c r="G336" s="3" t="s">
        <v>19</v>
      </c>
      <c r="H336" s="17">
        <v>3.03</v>
      </c>
      <c r="I336" s="18"/>
      <c r="J336" s="6" t="s">
        <v>19</v>
      </c>
      <c r="K336" s="17">
        <v>14.08</v>
      </c>
      <c r="L336" s="18"/>
      <c r="M336" s="6" t="s">
        <v>19</v>
      </c>
      <c r="N336" s="17">
        <v>13.95</v>
      </c>
      <c r="O336" s="18"/>
      <c r="P336" s="3" t="s">
        <v>19</v>
      </c>
      <c r="Q336" s="17">
        <v>4.35</v>
      </c>
      <c r="R336" s="18"/>
    </row>
    <row r="337" hidden="1" outlineLevel="1">
      <c r="A337" s="3" t="s">
        <v>20</v>
      </c>
      <c r="B337" s="17">
        <v>4.52</v>
      </c>
      <c r="C337" s="18"/>
      <c r="D337" s="3" t="s">
        <v>20</v>
      </c>
      <c r="E337" s="17">
        <v>3.43</v>
      </c>
      <c r="F337" s="18"/>
      <c r="G337" s="3" t="s">
        <v>20</v>
      </c>
      <c r="H337" s="17">
        <v>12.33</v>
      </c>
      <c r="I337" s="18"/>
      <c r="J337" s="6" t="s">
        <v>20</v>
      </c>
      <c r="K337" s="17">
        <v>7.8</v>
      </c>
      <c r="L337" s="18"/>
      <c r="M337" s="6" t="s">
        <v>20</v>
      </c>
      <c r="N337" s="17">
        <v>2.3</v>
      </c>
      <c r="O337" s="18"/>
      <c r="P337" s="3" t="s">
        <v>20</v>
      </c>
      <c r="Q337" s="17">
        <v>5.23</v>
      </c>
      <c r="R337" s="18"/>
    </row>
    <row r="338" hidden="1" outlineLevel="1">
      <c r="A338" s="21">
        <v>44066.0</v>
      </c>
      <c r="B338" s="17">
        <v>4.52</v>
      </c>
      <c r="C338" s="20">
        <f>(SUM(B335:B338)/4)/100</f>
        <v>0.0561</v>
      </c>
      <c r="D338" s="21">
        <v>44066.0</v>
      </c>
      <c r="E338" s="17">
        <v>3.43</v>
      </c>
      <c r="F338" s="20">
        <f>(SUM(E335:E338)/4)/100</f>
        <v>0.060125</v>
      </c>
      <c r="G338" s="21">
        <v>44066.0</v>
      </c>
      <c r="H338" s="17">
        <v>12.33</v>
      </c>
      <c r="I338" s="20">
        <f>(SUM(H335:H338)/4)/100</f>
        <v>0.0813</v>
      </c>
      <c r="J338" s="22">
        <v>44066.0</v>
      </c>
      <c r="K338" s="17">
        <v>7.8</v>
      </c>
      <c r="L338" s="20">
        <f>(SUM(K335:K338)/4)/100</f>
        <v>0.09685</v>
      </c>
      <c r="M338" s="22">
        <v>44066.0</v>
      </c>
      <c r="N338" s="17">
        <v>2.3</v>
      </c>
      <c r="O338" s="20">
        <f>(SUM(N335:N338)/4)/100</f>
        <v>0.05895</v>
      </c>
      <c r="P338" s="21">
        <v>44066.0</v>
      </c>
      <c r="Q338" s="17">
        <v>5.23</v>
      </c>
      <c r="R338" s="20">
        <f>(SUM(Q335:Q338)/4)/100</f>
        <v>0.053325</v>
      </c>
    </row>
    <row r="339" hidden="1" outlineLevel="1">
      <c r="A339" s="4" t="s">
        <v>21</v>
      </c>
      <c r="B339" s="17">
        <v>3.56</v>
      </c>
      <c r="C339" s="18"/>
      <c r="D339" s="4" t="s">
        <v>21</v>
      </c>
      <c r="E339" s="17">
        <v>4.22</v>
      </c>
      <c r="F339" s="18"/>
      <c r="G339" s="4" t="s">
        <v>21</v>
      </c>
      <c r="H339" s="17">
        <v>4.83</v>
      </c>
      <c r="I339" s="18"/>
      <c r="J339" s="6" t="s">
        <v>21</v>
      </c>
      <c r="K339" s="17">
        <v>9.06</v>
      </c>
      <c r="L339" s="18"/>
      <c r="M339" s="6" t="s">
        <v>21</v>
      </c>
      <c r="N339" s="17">
        <v>5.03</v>
      </c>
      <c r="O339" s="18"/>
      <c r="P339" s="4" t="s">
        <v>21</v>
      </c>
      <c r="Q339" s="17">
        <v>6.52</v>
      </c>
      <c r="R339" s="18"/>
    </row>
    <row r="340" hidden="1" outlineLevel="1">
      <c r="A340" s="4" t="s">
        <v>22</v>
      </c>
      <c r="B340" s="17">
        <v>9.84</v>
      </c>
      <c r="C340" s="18"/>
      <c r="D340" s="4" t="s">
        <v>22</v>
      </c>
      <c r="E340" s="17">
        <v>12.97</v>
      </c>
      <c r="F340" s="18"/>
      <c r="G340" s="4" t="s">
        <v>22</v>
      </c>
      <c r="H340" s="17">
        <v>3.03</v>
      </c>
      <c r="I340" s="18"/>
      <c r="J340" s="6" t="s">
        <v>22</v>
      </c>
      <c r="K340" s="17">
        <v>14.08</v>
      </c>
      <c r="L340" s="18"/>
      <c r="M340" s="6" t="s">
        <v>22</v>
      </c>
      <c r="N340" s="17">
        <v>13.95</v>
      </c>
      <c r="O340" s="18"/>
      <c r="P340" s="4" t="s">
        <v>22</v>
      </c>
      <c r="Q340" s="17">
        <v>4.35</v>
      </c>
      <c r="R340" s="18"/>
    </row>
    <row r="341" hidden="1" outlineLevel="1">
      <c r="A341" s="4" t="s">
        <v>23</v>
      </c>
      <c r="B341" s="17">
        <v>2.16</v>
      </c>
      <c r="C341" s="20">
        <f>(SUM(B339:B341)/3)/100</f>
        <v>0.05186666667</v>
      </c>
      <c r="D341" s="4" t="s">
        <v>23</v>
      </c>
      <c r="E341" s="17">
        <v>2.0</v>
      </c>
      <c r="F341" s="20">
        <f>(SUM(E339:E341)/3)/100</f>
        <v>0.06396666667</v>
      </c>
      <c r="G341" s="4" t="s">
        <v>23</v>
      </c>
      <c r="H341" s="17">
        <v>0.63</v>
      </c>
      <c r="I341" s="20">
        <f>(SUM(H339:H341)/3)/100</f>
        <v>0.0283</v>
      </c>
      <c r="J341" s="6" t="s">
        <v>23</v>
      </c>
      <c r="K341" s="17">
        <v>3.58</v>
      </c>
      <c r="L341" s="20">
        <f>(SUM(K339:K341)/3)/100</f>
        <v>0.08906666667</v>
      </c>
      <c r="M341" s="6" t="s">
        <v>23</v>
      </c>
      <c r="N341" s="17">
        <v>2.72</v>
      </c>
      <c r="O341" s="20">
        <f>(SUM(N339:N341)/3)/100</f>
        <v>0.07233333333</v>
      </c>
      <c r="P341" s="4" t="s">
        <v>23</v>
      </c>
      <c r="Q341" s="17">
        <v>2.18</v>
      </c>
      <c r="R341" s="20">
        <f>(SUM(Q339:Q341)/3)/100</f>
        <v>0.0435</v>
      </c>
    </row>
    <row r="342" hidden="1" outlineLevel="1">
      <c r="A342" s="5" t="s">
        <v>24</v>
      </c>
      <c r="B342" s="17">
        <v>2.56</v>
      </c>
      <c r="C342" s="18"/>
      <c r="D342" s="5" t="s">
        <v>24</v>
      </c>
      <c r="E342" s="17">
        <v>5.15</v>
      </c>
      <c r="F342" s="18"/>
      <c r="G342" s="5" t="s">
        <v>24</v>
      </c>
      <c r="H342" s="17">
        <v>3.47</v>
      </c>
      <c r="I342" s="18"/>
      <c r="J342" s="6" t="s">
        <v>24</v>
      </c>
      <c r="K342" s="17">
        <v>11.08</v>
      </c>
      <c r="L342" s="18"/>
      <c r="M342" s="6" t="s">
        <v>24</v>
      </c>
      <c r="N342" s="17">
        <v>5.28</v>
      </c>
      <c r="O342" s="18"/>
      <c r="P342" s="5" t="s">
        <v>24</v>
      </c>
      <c r="Q342" s="17">
        <v>7.12</v>
      </c>
      <c r="R342" s="18"/>
    </row>
    <row r="343" hidden="1" outlineLevel="1">
      <c r="A343" s="5" t="s">
        <v>25</v>
      </c>
      <c r="B343" s="17">
        <v>4.52</v>
      </c>
      <c r="C343" s="20">
        <f>(SUM(B342:B343)/2)/100</f>
        <v>0.0354</v>
      </c>
      <c r="D343" s="5" t="s">
        <v>25</v>
      </c>
      <c r="E343" s="17">
        <v>3.43</v>
      </c>
      <c r="F343" s="20">
        <f>(SUM(E342:E343)/2)/100</f>
        <v>0.0429</v>
      </c>
      <c r="G343" s="5" t="s">
        <v>25</v>
      </c>
      <c r="H343" s="17">
        <v>12.33</v>
      </c>
      <c r="I343" s="20">
        <f>(SUM(H342:H343)/2)/100</f>
        <v>0.079</v>
      </c>
      <c r="J343" s="6" t="s">
        <v>25</v>
      </c>
      <c r="K343" s="17">
        <v>7.8</v>
      </c>
      <c r="L343" s="20">
        <f>(SUM(K342:K343)/2)/100</f>
        <v>0.0944</v>
      </c>
      <c r="M343" s="6" t="s">
        <v>25</v>
      </c>
      <c r="N343" s="17">
        <v>2.3</v>
      </c>
      <c r="O343" s="20">
        <f>(SUM(N342:N343)/2)/100</f>
        <v>0.0379</v>
      </c>
      <c r="P343" s="5" t="s">
        <v>25</v>
      </c>
      <c r="Q343" s="17">
        <v>5.23</v>
      </c>
      <c r="R343" s="20">
        <f>(SUM(Q342:Q343)/2)/100</f>
        <v>0.06175</v>
      </c>
    </row>
    <row r="344">
      <c r="A344" s="29"/>
      <c r="B344" s="29"/>
      <c r="C344" s="29"/>
      <c r="D344" s="29"/>
      <c r="E344" s="29"/>
      <c r="F344" s="2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>
      <c r="A345" s="29"/>
      <c r="B345" s="29"/>
      <c r="C345" s="29"/>
      <c r="D345" s="29"/>
      <c r="E345" s="29"/>
      <c r="F345" s="2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collapsed="1">
      <c r="A346" s="1" t="s">
        <v>40</v>
      </c>
      <c r="C346" s="2" t="str">
        <f t="array" ref="C346">INDEX(A347:P347, 1, MATCH(MIN(C357,F357,I357,L357,O357,R357), C357:R357, 0))</f>
        <v>GFS</v>
      </c>
      <c r="D346" s="3" t="str">
        <f t="array" ref="D346">INDEX(A347:P347, 1, (MATCH(MIN(C361,F361,I361,L361,O361,R361), C361:R361, 0)))</f>
        <v>PWG</v>
      </c>
      <c r="E346" s="4" t="str">
        <f t="array" ref="E346">INDEX(A347:P347, 1, MATCH(MIN(F364,I364,L364,O364,R364,C364),C364:R364,0))</f>
        <v>PWG</v>
      </c>
      <c r="F346" s="5" t="str">
        <f t="array" ref="F346">INDEX(A347:P347, 1, MATCH(MIN(F366,I366,L366,O366,R366,C366),C366:R366,0))</f>
        <v>GFS</v>
      </c>
      <c r="G346" s="6"/>
      <c r="H346" s="28"/>
      <c r="J346" s="6"/>
      <c r="K346" s="6"/>
      <c r="L346" s="6"/>
      <c r="M346" s="6"/>
      <c r="N346" s="6"/>
      <c r="O346" s="6"/>
      <c r="P346" s="6"/>
      <c r="Q346" s="6"/>
    </row>
    <row r="347" hidden="1" outlineLevel="1">
      <c r="A347" s="7" t="s">
        <v>1</v>
      </c>
      <c r="B347" s="8" t="s">
        <v>2</v>
      </c>
      <c r="C347" s="9"/>
      <c r="D347" s="10" t="s">
        <v>3</v>
      </c>
      <c r="E347" s="11" t="s">
        <v>2</v>
      </c>
      <c r="F347" s="9"/>
      <c r="G347" s="12" t="s">
        <v>4</v>
      </c>
      <c r="H347" s="8" t="s">
        <v>2</v>
      </c>
      <c r="I347" s="9"/>
      <c r="J347" s="12" t="s">
        <v>5</v>
      </c>
      <c r="K347" s="8" t="s">
        <v>2</v>
      </c>
      <c r="L347" s="9"/>
      <c r="M347" s="12" t="s">
        <v>6</v>
      </c>
      <c r="N347" s="8" t="s">
        <v>2</v>
      </c>
      <c r="O347" s="9"/>
      <c r="P347" s="12" t="s">
        <v>7</v>
      </c>
      <c r="Q347" s="8" t="s">
        <v>2</v>
      </c>
    </row>
    <row r="348" hidden="1" outlineLevel="1">
      <c r="A348" s="13" t="s">
        <v>8</v>
      </c>
      <c r="C348" s="14"/>
      <c r="D348" s="6" t="s">
        <v>8</v>
      </c>
      <c r="F348" s="14"/>
      <c r="G348" s="13" t="s">
        <v>8</v>
      </c>
      <c r="I348" s="15"/>
      <c r="J348" s="13" t="s">
        <v>8</v>
      </c>
      <c r="L348" s="15"/>
      <c r="M348" s="13" t="s">
        <v>8</v>
      </c>
      <c r="O348" s="15"/>
      <c r="P348" s="13" t="s">
        <v>8</v>
      </c>
    </row>
    <row r="349" hidden="1" outlineLevel="1">
      <c r="A349" s="2" t="s">
        <v>9</v>
      </c>
      <c r="B349" s="17">
        <v>1.12</v>
      </c>
      <c r="C349" s="18"/>
      <c r="D349" s="2" t="s">
        <v>9</v>
      </c>
      <c r="E349" s="17">
        <v>3.12</v>
      </c>
      <c r="F349" s="18"/>
      <c r="G349" s="2" t="s">
        <v>9</v>
      </c>
      <c r="H349" s="17">
        <v>5.06</v>
      </c>
      <c r="I349" s="18"/>
      <c r="J349" s="6" t="s">
        <v>9</v>
      </c>
      <c r="K349" s="17">
        <v>4.52</v>
      </c>
      <c r="L349" s="18"/>
      <c r="M349" s="6" t="s">
        <v>9</v>
      </c>
      <c r="N349" s="17">
        <v>2.73</v>
      </c>
      <c r="O349" s="18"/>
      <c r="P349" s="2" t="s">
        <v>9</v>
      </c>
      <c r="Q349" s="17">
        <v>100.0</v>
      </c>
      <c r="R349" s="18"/>
    </row>
    <row r="350" hidden="1" outlineLevel="1">
      <c r="A350" s="2" t="s">
        <v>10</v>
      </c>
      <c r="B350" s="17">
        <v>3.12</v>
      </c>
      <c r="C350" s="18"/>
      <c r="D350" s="2" t="s">
        <v>10</v>
      </c>
      <c r="E350" s="17">
        <v>5.36</v>
      </c>
      <c r="F350" s="18"/>
      <c r="G350" s="2" t="s">
        <v>10</v>
      </c>
      <c r="H350" s="17">
        <v>2.44</v>
      </c>
      <c r="I350" s="18"/>
      <c r="J350" s="6" t="s">
        <v>10</v>
      </c>
      <c r="K350" s="17">
        <v>2.06</v>
      </c>
      <c r="L350" s="18"/>
      <c r="M350" s="6" t="s">
        <v>10</v>
      </c>
      <c r="N350" s="17">
        <v>2.7</v>
      </c>
      <c r="O350" s="18"/>
      <c r="P350" s="2" t="s">
        <v>10</v>
      </c>
      <c r="Q350" s="17">
        <v>100.0</v>
      </c>
      <c r="R350" s="18"/>
    </row>
    <row r="351" hidden="1" outlineLevel="1">
      <c r="A351" s="2" t="s">
        <v>11</v>
      </c>
      <c r="B351" s="17">
        <v>4.48</v>
      </c>
      <c r="C351" s="18"/>
      <c r="D351" s="2" t="s">
        <v>11</v>
      </c>
      <c r="E351" s="17">
        <v>2.32</v>
      </c>
      <c r="F351" s="18"/>
      <c r="G351" s="2" t="s">
        <v>11</v>
      </c>
      <c r="H351" s="17">
        <v>2.1</v>
      </c>
      <c r="I351" s="18"/>
      <c r="J351" s="6" t="s">
        <v>11</v>
      </c>
      <c r="K351" s="17">
        <v>3.08</v>
      </c>
      <c r="L351" s="18"/>
      <c r="M351" s="6" t="s">
        <v>11</v>
      </c>
      <c r="N351" s="17">
        <v>2.03</v>
      </c>
      <c r="O351" s="18"/>
      <c r="P351" s="2" t="s">
        <v>11</v>
      </c>
      <c r="Q351" s="17">
        <v>100.0</v>
      </c>
      <c r="R351" s="18"/>
    </row>
    <row r="352" hidden="1" outlineLevel="1">
      <c r="A352" s="2" t="s">
        <v>12</v>
      </c>
      <c r="B352" s="17">
        <v>6.6</v>
      </c>
      <c r="C352" s="18"/>
      <c r="D352" s="2" t="s">
        <v>12</v>
      </c>
      <c r="E352" s="17">
        <v>6.36</v>
      </c>
      <c r="F352" s="18"/>
      <c r="G352" s="2" t="s">
        <v>12</v>
      </c>
      <c r="H352" s="17">
        <v>2.0</v>
      </c>
      <c r="I352" s="18"/>
      <c r="J352" s="6" t="s">
        <v>12</v>
      </c>
      <c r="K352" s="17">
        <v>1.06</v>
      </c>
      <c r="L352" s="18"/>
      <c r="M352" s="6" t="s">
        <v>12</v>
      </c>
      <c r="N352" s="17">
        <v>2.87</v>
      </c>
      <c r="O352" s="18"/>
      <c r="P352" s="2" t="s">
        <v>12</v>
      </c>
      <c r="Q352" s="17">
        <v>100.0</v>
      </c>
      <c r="R352" s="18"/>
    </row>
    <row r="353" hidden="1" outlineLevel="1">
      <c r="A353" s="2" t="s">
        <v>13</v>
      </c>
      <c r="B353" s="17">
        <v>3.12</v>
      </c>
      <c r="C353" s="18"/>
      <c r="D353" s="2" t="s">
        <v>13</v>
      </c>
      <c r="E353" s="17">
        <v>5.36</v>
      </c>
      <c r="F353" s="18"/>
      <c r="G353" s="2" t="s">
        <v>13</v>
      </c>
      <c r="H353" s="17">
        <v>2.44</v>
      </c>
      <c r="I353" s="18"/>
      <c r="J353" s="6" t="s">
        <v>13</v>
      </c>
      <c r="K353" s="17">
        <v>2.06</v>
      </c>
      <c r="L353" s="18"/>
      <c r="M353" s="6" t="s">
        <v>13</v>
      </c>
      <c r="N353" s="17">
        <v>3.27</v>
      </c>
      <c r="O353" s="18"/>
      <c r="P353" s="2" t="s">
        <v>13</v>
      </c>
      <c r="Q353" s="17">
        <v>100.0</v>
      </c>
      <c r="R353" s="18"/>
    </row>
    <row r="354" hidden="1" outlineLevel="1">
      <c r="A354" s="2" t="s">
        <v>14</v>
      </c>
      <c r="B354" s="17">
        <v>3.18</v>
      </c>
      <c r="C354" s="18"/>
      <c r="D354" s="2" t="s">
        <v>14</v>
      </c>
      <c r="E354" s="17">
        <v>2.28</v>
      </c>
      <c r="F354" s="18"/>
      <c r="G354" s="2" t="s">
        <v>14</v>
      </c>
      <c r="H354" s="17">
        <v>2.58</v>
      </c>
      <c r="I354" s="18"/>
      <c r="J354" s="6" t="s">
        <v>14</v>
      </c>
      <c r="K354" s="17">
        <v>3.58</v>
      </c>
      <c r="L354" s="18"/>
      <c r="M354" s="6" t="s">
        <v>14</v>
      </c>
      <c r="N354" s="17">
        <v>16.7</v>
      </c>
      <c r="O354" s="18"/>
      <c r="P354" s="2" t="s">
        <v>14</v>
      </c>
      <c r="Q354" s="17">
        <v>100.0</v>
      </c>
      <c r="R354" s="18"/>
    </row>
    <row r="355" hidden="1" outlineLevel="1">
      <c r="A355" s="2" t="s">
        <v>15</v>
      </c>
      <c r="B355" s="17">
        <v>4.9</v>
      </c>
      <c r="C355" s="18"/>
      <c r="D355" s="2" t="s">
        <v>15</v>
      </c>
      <c r="E355" s="17">
        <v>2.78</v>
      </c>
      <c r="F355" s="18"/>
      <c r="G355" s="2" t="s">
        <v>15</v>
      </c>
      <c r="H355" s="17">
        <v>3.16</v>
      </c>
      <c r="I355" s="18"/>
      <c r="J355" s="6" t="s">
        <v>15</v>
      </c>
      <c r="K355" s="17">
        <v>2.24</v>
      </c>
      <c r="L355" s="18"/>
      <c r="M355" s="6" t="s">
        <v>15</v>
      </c>
      <c r="N355" s="17">
        <v>5.13</v>
      </c>
      <c r="O355" s="18"/>
      <c r="P355" s="2" t="s">
        <v>15</v>
      </c>
      <c r="Q355" s="17">
        <v>100.0</v>
      </c>
      <c r="R355" s="18"/>
    </row>
    <row r="356" hidden="1" outlineLevel="1">
      <c r="A356" s="2" t="s">
        <v>16</v>
      </c>
      <c r="B356" s="17">
        <v>6.1</v>
      </c>
      <c r="C356" s="18"/>
      <c r="D356" s="2" t="s">
        <v>16</v>
      </c>
      <c r="E356" s="17">
        <v>4.38</v>
      </c>
      <c r="F356" s="18"/>
      <c r="G356" s="2" t="s">
        <v>16</v>
      </c>
      <c r="H356" s="17">
        <v>11.22</v>
      </c>
      <c r="I356" s="18"/>
      <c r="J356" s="6" t="s">
        <v>16</v>
      </c>
      <c r="K356" s="17">
        <v>6.94</v>
      </c>
      <c r="L356" s="18"/>
      <c r="M356" s="6" t="s">
        <v>16</v>
      </c>
      <c r="N356" s="17">
        <v>1.2</v>
      </c>
      <c r="O356" s="18"/>
      <c r="P356" s="2" t="s">
        <v>16</v>
      </c>
      <c r="Q356" s="17">
        <v>100.0</v>
      </c>
      <c r="R356" s="18"/>
    </row>
    <row r="357" hidden="1" outlineLevel="1">
      <c r="A357" s="2" t="s">
        <v>17</v>
      </c>
      <c r="B357" s="17">
        <v>1.0</v>
      </c>
      <c r="C357" s="20">
        <f>(SUM(B349:B357)/9)/100</f>
        <v>0.03735555556</v>
      </c>
      <c r="D357" s="2" t="s">
        <v>17</v>
      </c>
      <c r="E357" s="17">
        <v>5.58</v>
      </c>
      <c r="F357" s="20">
        <f>(SUM(E349:E357)/9)/100</f>
        <v>0.04171111111</v>
      </c>
      <c r="G357" s="2" t="s">
        <v>17</v>
      </c>
      <c r="H357" s="17">
        <v>12.28</v>
      </c>
      <c r="I357" s="20">
        <f>(SUM(H349:H357)/9)/100</f>
        <v>0.04808888889</v>
      </c>
      <c r="J357" s="6" t="s">
        <v>17</v>
      </c>
      <c r="K357" s="17">
        <v>1.46</v>
      </c>
      <c r="L357" s="20">
        <f>(SUM(K349:K357)/9)/100</f>
        <v>0.03</v>
      </c>
      <c r="M357" s="6" t="s">
        <v>17</v>
      </c>
      <c r="N357" s="17">
        <v>100.0</v>
      </c>
      <c r="O357" s="20">
        <f>(SUM(N349:N357)/9)/100</f>
        <v>0.1518111111</v>
      </c>
      <c r="P357" s="2" t="s">
        <v>17</v>
      </c>
      <c r="Q357" s="17">
        <v>100.0</v>
      </c>
      <c r="R357" s="20">
        <f>(SUM(Q349:Q357)/9)/100</f>
        <v>1</v>
      </c>
    </row>
    <row r="358" hidden="1" outlineLevel="1">
      <c r="A358" s="3" t="s">
        <v>18</v>
      </c>
      <c r="B358" s="17">
        <v>1.12</v>
      </c>
      <c r="C358" s="18"/>
      <c r="D358" s="3" t="s">
        <v>18</v>
      </c>
      <c r="E358" s="17">
        <v>3.12</v>
      </c>
      <c r="F358" s="18"/>
      <c r="G358" s="3" t="s">
        <v>18</v>
      </c>
      <c r="H358" s="17">
        <v>5.06</v>
      </c>
      <c r="I358" s="18"/>
      <c r="J358" s="6" t="s">
        <v>18</v>
      </c>
      <c r="K358" s="17">
        <v>4.52</v>
      </c>
      <c r="L358" s="18"/>
      <c r="M358" s="6" t="s">
        <v>18</v>
      </c>
      <c r="N358" s="17">
        <v>100.0</v>
      </c>
      <c r="O358" s="18"/>
      <c r="P358" s="3" t="s">
        <v>18</v>
      </c>
      <c r="Q358" s="17">
        <v>100.0</v>
      </c>
      <c r="R358" s="18"/>
    </row>
    <row r="359" hidden="1" outlineLevel="1">
      <c r="A359" s="3" t="s">
        <v>19</v>
      </c>
      <c r="B359" s="17">
        <v>3.02</v>
      </c>
      <c r="C359" s="18"/>
      <c r="D359" s="3" t="s">
        <v>19</v>
      </c>
      <c r="E359" s="17">
        <v>7.76</v>
      </c>
      <c r="F359" s="18"/>
      <c r="G359" s="3" t="s">
        <v>19</v>
      </c>
      <c r="H359" s="17">
        <v>10.5</v>
      </c>
      <c r="I359" s="18"/>
      <c r="J359" s="6" t="s">
        <v>19</v>
      </c>
      <c r="K359" s="17">
        <v>2.44</v>
      </c>
      <c r="L359" s="18"/>
      <c r="M359" s="6" t="s">
        <v>19</v>
      </c>
      <c r="N359" s="17">
        <v>100.0</v>
      </c>
      <c r="O359" s="18"/>
      <c r="P359" s="3" t="s">
        <v>19</v>
      </c>
      <c r="Q359" s="17">
        <v>100.0</v>
      </c>
      <c r="R359" s="18"/>
    </row>
    <row r="360" hidden="1" outlineLevel="1">
      <c r="A360" s="3" t="s">
        <v>20</v>
      </c>
      <c r="B360" s="17">
        <v>3.12</v>
      </c>
      <c r="C360" s="18"/>
      <c r="D360" s="3" t="s">
        <v>20</v>
      </c>
      <c r="E360" s="17">
        <v>5.36</v>
      </c>
      <c r="F360" s="18"/>
      <c r="G360" s="3" t="s">
        <v>20</v>
      </c>
      <c r="H360" s="17">
        <v>2.44</v>
      </c>
      <c r="I360" s="18"/>
      <c r="J360" s="6" t="s">
        <v>20</v>
      </c>
      <c r="K360" s="17">
        <v>2.06</v>
      </c>
      <c r="L360" s="18"/>
      <c r="M360" s="6" t="s">
        <v>20</v>
      </c>
      <c r="N360" s="17">
        <v>100.0</v>
      </c>
      <c r="O360" s="18"/>
      <c r="P360" s="3" t="s">
        <v>20</v>
      </c>
      <c r="Q360" s="17">
        <v>100.0</v>
      </c>
      <c r="R360" s="18"/>
    </row>
    <row r="361" hidden="1" outlineLevel="1">
      <c r="A361" s="21">
        <v>44066.0</v>
      </c>
      <c r="B361" s="17">
        <v>3.12</v>
      </c>
      <c r="C361" s="20">
        <f>(SUM(B358:B361)/4)/100</f>
        <v>0.02595</v>
      </c>
      <c r="D361" s="21">
        <v>44066.0</v>
      </c>
      <c r="E361" s="17">
        <v>5.36</v>
      </c>
      <c r="F361" s="20">
        <f>(SUM(E358:E361)/4)/100</f>
        <v>0.054</v>
      </c>
      <c r="G361" s="21">
        <v>44066.0</v>
      </c>
      <c r="H361" s="17">
        <v>2.44</v>
      </c>
      <c r="I361" s="20">
        <f>(SUM(H358:H361)/4)/100</f>
        <v>0.0511</v>
      </c>
      <c r="J361" s="22">
        <v>44066.0</v>
      </c>
      <c r="K361" s="17">
        <v>2.06</v>
      </c>
      <c r="L361" s="20">
        <f>(SUM(K358:K361)/4)/100</f>
        <v>0.0277</v>
      </c>
      <c r="M361" s="22">
        <v>44066.0</v>
      </c>
      <c r="N361" s="17">
        <v>100.0</v>
      </c>
      <c r="O361" s="20">
        <f>(SUM(N358:N361)/4)/100</f>
        <v>1</v>
      </c>
      <c r="P361" s="21">
        <v>44066.0</v>
      </c>
      <c r="Q361" s="17">
        <v>100.0</v>
      </c>
      <c r="R361" s="20">
        <f>(SUM(Q358:Q361)/4)/100</f>
        <v>1</v>
      </c>
    </row>
    <row r="362" hidden="1" outlineLevel="1">
      <c r="A362" s="4" t="s">
        <v>21</v>
      </c>
      <c r="B362" s="17">
        <v>1.12</v>
      </c>
      <c r="C362" s="18"/>
      <c r="D362" s="4" t="s">
        <v>21</v>
      </c>
      <c r="E362" s="17">
        <v>3.12</v>
      </c>
      <c r="F362" s="18"/>
      <c r="G362" s="4" t="s">
        <v>21</v>
      </c>
      <c r="H362" s="17">
        <v>5.06</v>
      </c>
      <c r="I362" s="18"/>
      <c r="J362" s="6" t="s">
        <v>21</v>
      </c>
      <c r="K362" s="17">
        <v>4.52</v>
      </c>
      <c r="L362" s="18"/>
      <c r="M362" s="6" t="s">
        <v>21</v>
      </c>
      <c r="N362" s="17">
        <v>100.0</v>
      </c>
      <c r="O362" s="18"/>
      <c r="P362" s="4" t="s">
        <v>21</v>
      </c>
      <c r="Q362" s="17">
        <v>100.0</v>
      </c>
      <c r="R362" s="18"/>
    </row>
    <row r="363" hidden="1" outlineLevel="1">
      <c r="A363" s="4" t="s">
        <v>22</v>
      </c>
      <c r="B363" s="17">
        <v>3.02</v>
      </c>
      <c r="C363" s="18"/>
      <c r="D363" s="4" t="s">
        <v>22</v>
      </c>
      <c r="E363" s="17">
        <v>7.76</v>
      </c>
      <c r="F363" s="18"/>
      <c r="G363" s="4" t="s">
        <v>22</v>
      </c>
      <c r="H363" s="17">
        <v>10.5</v>
      </c>
      <c r="I363" s="18"/>
      <c r="J363" s="6" t="s">
        <v>22</v>
      </c>
      <c r="K363" s="17">
        <v>2.44</v>
      </c>
      <c r="L363" s="18"/>
      <c r="M363" s="6" t="s">
        <v>22</v>
      </c>
      <c r="N363" s="17">
        <v>100.0</v>
      </c>
      <c r="O363" s="18"/>
      <c r="P363" s="4" t="s">
        <v>22</v>
      </c>
      <c r="Q363" s="17">
        <v>100.0</v>
      </c>
      <c r="R363" s="18"/>
    </row>
    <row r="364" hidden="1" outlineLevel="1">
      <c r="A364" s="4" t="s">
        <v>23</v>
      </c>
      <c r="B364" s="17">
        <v>3.34</v>
      </c>
      <c r="C364" s="20">
        <f>(SUM(B362:B364)/3)/100</f>
        <v>0.02493333333</v>
      </c>
      <c r="D364" s="4" t="s">
        <v>23</v>
      </c>
      <c r="E364" s="17">
        <v>4.76</v>
      </c>
      <c r="F364" s="20">
        <f>(SUM(E362:E364)/3)/100</f>
        <v>0.05213333333</v>
      </c>
      <c r="G364" s="4" t="s">
        <v>23</v>
      </c>
      <c r="H364" s="17">
        <v>1.44</v>
      </c>
      <c r="I364" s="20">
        <f>(SUM(H362:H364)/3)/100</f>
        <v>0.05666666667</v>
      </c>
      <c r="J364" s="6" t="s">
        <v>23</v>
      </c>
      <c r="K364" s="17">
        <v>3.2</v>
      </c>
      <c r="L364" s="20">
        <f>(SUM(K362:K364)/3)/100</f>
        <v>0.03386666667</v>
      </c>
      <c r="M364" s="6" t="s">
        <v>23</v>
      </c>
      <c r="N364" s="17">
        <v>100.0</v>
      </c>
      <c r="O364" s="20">
        <f>(SUM(N362:N364)/3)/100</f>
        <v>1</v>
      </c>
      <c r="P364" s="4" t="s">
        <v>23</v>
      </c>
      <c r="Q364" s="17">
        <v>100.0</v>
      </c>
      <c r="R364" s="20">
        <f>(SUM(Q362:Q364)/3)/100</f>
        <v>1</v>
      </c>
    </row>
    <row r="365" hidden="1" outlineLevel="1">
      <c r="A365" s="5" t="s">
        <v>24</v>
      </c>
      <c r="B365" s="17">
        <v>5.1</v>
      </c>
      <c r="C365" s="18"/>
      <c r="D365" s="5" t="s">
        <v>24</v>
      </c>
      <c r="E365" s="17">
        <v>6.18</v>
      </c>
      <c r="F365" s="18"/>
      <c r="G365" s="5" t="s">
        <v>24</v>
      </c>
      <c r="H365" s="17">
        <v>6.02</v>
      </c>
      <c r="I365" s="18"/>
      <c r="J365" s="6" t="s">
        <v>24</v>
      </c>
      <c r="K365" s="17">
        <v>4.88</v>
      </c>
      <c r="L365" s="18"/>
      <c r="M365" s="6" t="s">
        <v>24</v>
      </c>
      <c r="N365" s="17">
        <v>100.0</v>
      </c>
      <c r="O365" s="18"/>
      <c r="P365" s="5" t="s">
        <v>24</v>
      </c>
      <c r="Q365" s="17">
        <v>100.0</v>
      </c>
      <c r="R365" s="18"/>
    </row>
    <row r="366" hidden="1" outlineLevel="1">
      <c r="A366" s="5" t="s">
        <v>25</v>
      </c>
      <c r="B366" s="17">
        <v>3.12</v>
      </c>
      <c r="C366" s="20">
        <f>(SUM(B365:B366)/2)/100</f>
        <v>0.0411</v>
      </c>
      <c r="D366" s="5" t="s">
        <v>25</v>
      </c>
      <c r="E366" s="17">
        <v>5.36</v>
      </c>
      <c r="F366" s="20">
        <f>(SUM(E365:E366)/2)/100</f>
        <v>0.0577</v>
      </c>
      <c r="G366" s="5" t="s">
        <v>25</v>
      </c>
      <c r="H366" s="17">
        <v>2.44</v>
      </c>
      <c r="I366" s="20">
        <f>(SUM(H365:H366)/2)/100</f>
        <v>0.0423</v>
      </c>
      <c r="J366" s="6" t="s">
        <v>25</v>
      </c>
      <c r="K366" s="17">
        <v>2.06</v>
      </c>
      <c r="L366" s="20">
        <f>(SUM(K365:K366)/2)/100</f>
        <v>0.0347</v>
      </c>
      <c r="M366" s="6" t="s">
        <v>25</v>
      </c>
      <c r="N366" s="17">
        <v>100.0</v>
      </c>
      <c r="O366" s="20">
        <f>(SUM(N365:N366)/2)/100</f>
        <v>1</v>
      </c>
      <c r="P366" s="5" t="s">
        <v>25</v>
      </c>
      <c r="Q366" s="17">
        <v>100.0</v>
      </c>
      <c r="R366" s="20">
        <f>(SUM(Q365:Q366)/2)/100</f>
        <v>1</v>
      </c>
    </row>
    <row r="367">
      <c r="A367" s="29"/>
      <c r="B367" s="29"/>
      <c r="C367" s="29"/>
      <c r="D367" s="29"/>
      <c r="E367" s="29"/>
      <c r="F367" s="2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>
      <c r="A368" s="29"/>
      <c r="B368" s="29"/>
      <c r="C368" s="29"/>
      <c r="D368" s="29"/>
      <c r="E368" s="29"/>
      <c r="F368" s="2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collapsed="1">
      <c r="A369" s="1" t="s">
        <v>41</v>
      </c>
      <c r="C369" s="2" t="str">
        <f t="array" ref="C369">INDEX(A370:P370, 1, MATCH(MIN(C380,F380,I380,L380,O380,R380), C380:R380, 0))</f>
        <v>UKMO</v>
      </c>
      <c r="D369" s="3" t="str">
        <f t="array" ref="D369">INDEX(A370:P370, 1, (MATCH(MIN(C384,F384,I384,L384,O384,R384), C384:R384, 0)))</f>
        <v>UKMO</v>
      </c>
      <c r="E369" s="4" t="str">
        <f t="array" ref="E369">INDEX(A370:P370, 1, MATCH(MIN(F387,I387,L387,O387,R387,C387),C387:R387,0))</f>
        <v>ECMWF</v>
      </c>
      <c r="F369" s="5" t="str">
        <f t="array" ref="F369">INDEX(A370:P370, 1, MATCH(MIN(F389,I389,L389,O389,R389,C389),C389:R389,0))</f>
        <v>UKMO</v>
      </c>
      <c r="G369" s="6"/>
      <c r="H369" s="28"/>
      <c r="J369" s="6"/>
      <c r="K369" s="6"/>
      <c r="L369" s="6"/>
      <c r="M369" s="6"/>
      <c r="N369" s="6"/>
      <c r="O369" s="6"/>
      <c r="P369" s="6"/>
      <c r="Q369" s="6"/>
    </row>
    <row r="370" hidden="1" outlineLevel="1">
      <c r="A370" s="7" t="s">
        <v>1</v>
      </c>
      <c r="B370" s="8" t="s">
        <v>2</v>
      </c>
      <c r="C370" s="9"/>
      <c r="D370" s="10" t="s">
        <v>3</v>
      </c>
      <c r="E370" s="11" t="s">
        <v>2</v>
      </c>
      <c r="F370" s="9"/>
      <c r="G370" s="12" t="s">
        <v>4</v>
      </c>
      <c r="H370" s="8" t="s">
        <v>2</v>
      </c>
      <c r="I370" s="9"/>
      <c r="J370" s="12" t="s">
        <v>5</v>
      </c>
      <c r="K370" s="8" t="s">
        <v>2</v>
      </c>
      <c r="L370" s="9"/>
      <c r="M370" s="12" t="s">
        <v>6</v>
      </c>
      <c r="N370" s="8" t="s">
        <v>2</v>
      </c>
      <c r="O370" s="9"/>
      <c r="P370" s="12" t="s">
        <v>7</v>
      </c>
      <c r="Q370" s="8" t="s">
        <v>2</v>
      </c>
    </row>
    <row r="371" hidden="1" outlineLevel="1">
      <c r="A371" s="13" t="s">
        <v>8</v>
      </c>
      <c r="C371" s="14"/>
      <c r="D371" s="6" t="s">
        <v>8</v>
      </c>
      <c r="F371" s="14"/>
      <c r="G371" s="13" t="s">
        <v>8</v>
      </c>
      <c r="I371" s="15"/>
      <c r="J371" s="13" t="s">
        <v>8</v>
      </c>
      <c r="L371" s="15"/>
      <c r="M371" s="13" t="s">
        <v>8</v>
      </c>
      <c r="O371" s="15"/>
      <c r="P371" s="13" t="s">
        <v>8</v>
      </c>
    </row>
    <row r="372" hidden="1" outlineLevel="1">
      <c r="A372" s="2" t="s">
        <v>9</v>
      </c>
      <c r="B372" s="17">
        <v>17.4</v>
      </c>
      <c r="C372" s="18"/>
      <c r="D372" s="2" t="s">
        <v>9</v>
      </c>
      <c r="E372" s="17">
        <v>5.38</v>
      </c>
      <c r="F372" s="18"/>
      <c r="G372" s="2" t="s">
        <v>9</v>
      </c>
      <c r="H372" s="17">
        <v>4.63</v>
      </c>
      <c r="I372" s="18"/>
      <c r="J372" s="6" t="s">
        <v>9</v>
      </c>
      <c r="K372" s="17">
        <v>18.6</v>
      </c>
      <c r="L372" s="18"/>
      <c r="M372" s="6" t="s">
        <v>9</v>
      </c>
      <c r="N372" s="17">
        <v>4.75</v>
      </c>
      <c r="O372" s="18"/>
      <c r="P372" s="2" t="s">
        <v>9</v>
      </c>
      <c r="Q372" s="17">
        <v>3.0</v>
      </c>
      <c r="R372" s="18"/>
    </row>
    <row r="373" hidden="1" outlineLevel="1">
      <c r="A373" s="2" t="s">
        <v>10</v>
      </c>
      <c r="B373" s="17">
        <v>2.5</v>
      </c>
      <c r="C373" s="18"/>
      <c r="D373" s="2" t="s">
        <v>10</v>
      </c>
      <c r="E373" s="17">
        <v>2.83</v>
      </c>
      <c r="F373" s="18"/>
      <c r="G373" s="2" t="s">
        <v>10</v>
      </c>
      <c r="H373" s="17">
        <v>2.05</v>
      </c>
      <c r="I373" s="18"/>
      <c r="J373" s="6" t="s">
        <v>10</v>
      </c>
      <c r="K373" s="17">
        <v>1.2</v>
      </c>
      <c r="L373" s="18"/>
      <c r="M373" s="6" t="s">
        <v>10</v>
      </c>
      <c r="N373" s="17">
        <v>2.73</v>
      </c>
      <c r="O373" s="18"/>
      <c r="P373" s="2" t="s">
        <v>10</v>
      </c>
      <c r="Q373" s="17">
        <v>1.62</v>
      </c>
      <c r="R373" s="18"/>
    </row>
    <row r="374" hidden="1" outlineLevel="1">
      <c r="A374" s="2" t="s">
        <v>11</v>
      </c>
      <c r="B374" s="17">
        <v>1.15</v>
      </c>
      <c r="C374" s="18"/>
      <c r="D374" s="2" t="s">
        <v>11</v>
      </c>
      <c r="E374" s="17">
        <v>2.53</v>
      </c>
      <c r="F374" s="18"/>
      <c r="G374" s="2" t="s">
        <v>11</v>
      </c>
      <c r="H374" s="17">
        <v>2.97</v>
      </c>
      <c r="I374" s="18"/>
      <c r="J374" s="6" t="s">
        <v>11</v>
      </c>
      <c r="K374" s="17">
        <v>5.85</v>
      </c>
      <c r="L374" s="18"/>
      <c r="M374" s="6" t="s">
        <v>11</v>
      </c>
      <c r="N374" s="17">
        <v>4.53</v>
      </c>
      <c r="O374" s="18"/>
      <c r="P374" s="2" t="s">
        <v>11</v>
      </c>
      <c r="Q374" s="17">
        <v>2.85</v>
      </c>
      <c r="R374" s="18"/>
    </row>
    <row r="375" hidden="1" outlineLevel="1">
      <c r="A375" s="2" t="s">
        <v>12</v>
      </c>
      <c r="B375" s="17">
        <v>3.3</v>
      </c>
      <c r="C375" s="18"/>
      <c r="D375" s="2" t="s">
        <v>12</v>
      </c>
      <c r="E375" s="17">
        <v>4.58</v>
      </c>
      <c r="F375" s="18"/>
      <c r="G375" s="2" t="s">
        <v>12</v>
      </c>
      <c r="H375" s="17">
        <v>4.38</v>
      </c>
      <c r="I375" s="18"/>
      <c r="J375" s="6" t="s">
        <v>12</v>
      </c>
      <c r="K375" s="17">
        <v>4.2</v>
      </c>
      <c r="L375" s="18"/>
      <c r="M375" s="6" t="s">
        <v>12</v>
      </c>
      <c r="N375" s="17">
        <v>3.0</v>
      </c>
      <c r="O375" s="18"/>
      <c r="P375" s="2" t="s">
        <v>12</v>
      </c>
      <c r="Q375" s="17">
        <v>4.57</v>
      </c>
      <c r="R375" s="18"/>
    </row>
    <row r="376" hidden="1" outlineLevel="1">
      <c r="A376" s="2" t="s">
        <v>13</v>
      </c>
      <c r="B376" s="17">
        <v>2.5</v>
      </c>
      <c r="C376" s="18"/>
      <c r="D376" s="2" t="s">
        <v>13</v>
      </c>
      <c r="E376" s="17">
        <v>2.83</v>
      </c>
      <c r="F376" s="18"/>
      <c r="G376" s="2" t="s">
        <v>13</v>
      </c>
      <c r="H376" s="17">
        <v>2.05</v>
      </c>
      <c r="I376" s="18"/>
      <c r="J376" s="6" t="s">
        <v>13</v>
      </c>
      <c r="K376" s="17">
        <v>0.05</v>
      </c>
      <c r="L376" s="18"/>
      <c r="M376" s="6" t="s">
        <v>13</v>
      </c>
      <c r="N376" s="17">
        <v>5.2</v>
      </c>
      <c r="O376" s="18"/>
      <c r="P376" s="2" t="s">
        <v>13</v>
      </c>
      <c r="Q376" s="17">
        <v>1.62</v>
      </c>
      <c r="R376" s="18"/>
    </row>
    <row r="377" hidden="1" outlineLevel="1">
      <c r="A377" s="2" t="s">
        <v>14</v>
      </c>
      <c r="B377" s="17">
        <v>7.05</v>
      </c>
      <c r="C377" s="18"/>
      <c r="D377" s="2" t="s">
        <v>14</v>
      </c>
      <c r="E377" s="17">
        <v>3.8</v>
      </c>
      <c r="F377" s="18"/>
      <c r="G377" s="2" t="s">
        <v>14</v>
      </c>
      <c r="H377" s="17">
        <v>8.9</v>
      </c>
      <c r="I377" s="18"/>
      <c r="J377" s="6" t="s">
        <v>14</v>
      </c>
      <c r="K377" s="17">
        <v>13.35</v>
      </c>
      <c r="L377" s="18"/>
      <c r="M377" s="6" t="s">
        <v>14</v>
      </c>
      <c r="N377" s="17">
        <v>6.83</v>
      </c>
      <c r="O377" s="18"/>
      <c r="P377" s="2" t="s">
        <v>14</v>
      </c>
      <c r="Q377" s="17">
        <v>2.35</v>
      </c>
      <c r="R377" s="18"/>
    </row>
    <row r="378" hidden="1" outlineLevel="1">
      <c r="A378" s="2" t="s">
        <v>15</v>
      </c>
      <c r="B378" s="17">
        <v>2.35</v>
      </c>
      <c r="C378" s="18"/>
      <c r="D378" s="2" t="s">
        <v>15</v>
      </c>
      <c r="E378" s="17">
        <v>2.77</v>
      </c>
      <c r="F378" s="18"/>
      <c r="G378" s="2" t="s">
        <v>15</v>
      </c>
      <c r="H378" s="17">
        <v>3.47</v>
      </c>
      <c r="I378" s="18"/>
      <c r="J378" s="6" t="s">
        <v>15</v>
      </c>
      <c r="K378" s="17">
        <v>5.7</v>
      </c>
      <c r="L378" s="18"/>
      <c r="M378" s="6" t="s">
        <v>15</v>
      </c>
      <c r="N378" s="17">
        <v>15.23</v>
      </c>
      <c r="O378" s="18"/>
      <c r="P378" s="2" t="s">
        <v>15</v>
      </c>
      <c r="Q378" s="17">
        <v>3.07</v>
      </c>
      <c r="R378" s="18"/>
    </row>
    <row r="379" hidden="1" outlineLevel="1">
      <c r="A379" s="2" t="s">
        <v>16</v>
      </c>
      <c r="B379" s="17">
        <v>2.8</v>
      </c>
      <c r="C379" s="18"/>
      <c r="D379" s="2" t="s">
        <v>16</v>
      </c>
      <c r="E379" s="17">
        <v>5.32</v>
      </c>
      <c r="F379" s="18"/>
      <c r="G379" s="2" t="s">
        <v>16</v>
      </c>
      <c r="H379" s="17">
        <v>7.63</v>
      </c>
      <c r="I379" s="18"/>
      <c r="J379" s="6" t="s">
        <v>16</v>
      </c>
      <c r="K379" s="17">
        <v>18.6</v>
      </c>
      <c r="L379" s="18"/>
      <c r="M379" s="6" t="s">
        <v>16</v>
      </c>
      <c r="N379" s="17">
        <v>4.75</v>
      </c>
      <c r="O379" s="18"/>
      <c r="P379" s="2" t="s">
        <v>16</v>
      </c>
      <c r="Q379" s="17">
        <v>10.77</v>
      </c>
      <c r="R379" s="18"/>
    </row>
    <row r="380" hidden="1" outlineLevel="1">
      <c r="A380" s="2" t="s">
        <v>17</v>
      </c>
      <c r="B380" s="17">
        <v>1.6</v>
      </c>
      <c r="C380" s="20">
        <f>(SUM(B372:B380)/9)/100</f>
        <v>0.04516666667</v>
      </c>
      <c r="D380" s="2" t="s">
        <v>17</v>
      </c>
      <c r="E380" s="17">
        <v>7.93</v>
      </c>
      <c r="F380" s="20">
        <f>(SUM(E372:E380)/9)/100</f>
        <v>0.04218888889</v>
      </c>
      <c r="G380" s="2" t="s">
        <v>17</v>
      </c>
      <c r="H380" s="17">
        <v>8.35</v>
      </c>
      <c r="I380" s="20">
        <f>(SUM(H372:H380)/9)/100</f>
        <v>0.04936666667</v>
      </c>
      <c r="J380" s="6" t="s">
        <v>17</v>
      </c>
      <c r="K380" s="17">
        <v>18.6</v>
      </c>
      <c r="L380" s="20">
        <f>(SUM(K372:K380)/9)/100</f>
        <v>0.09572222222</v>
      </c>
      <c r="M380" s="6" t="s">
        <v>17</v>
      </c>
      <c r="N380" s="17">
        <v>4.75</v>
      </c>
      <c r="O380" s="20">
        <f>(SUM(N372:N380)/9)/100</f>
        <v>0.05752222222</v>
      </c>
      <c r="P380" s="2" t="s">
        <v>17</v>
      </c>
      <c r="Q380" s="17">
        <v>7.92</v>
      </c>
      <c r="R380" s="20">
        <f>(SUM(Q372:Q380)/9)/100</f>
        <v>0.04196666667</v>
      </c>
    </row>
    <row r="381" hidden="1" outlineLevel="1">
      <c r="A381" s="3" t="s">
        <v>18</v>
      </c>
      <c r="B381" s="17">
        <v>17.4</v>
      </c>
      <c r="C381" s="18"/>
      <c r="D381" s="3" t="s">
        <v>18</v>
      </c>
      <c r="E381" s="17">
        <v>5.38</v>
      </c>
      <c r="F381" s="18"/>
      <c r="G381" s="3" t="s">
        <v>18</v>
      </c>
      <c r="H381" s="17">
        <v>4.63</v>
      </c>
      <c r="I381" s="18"/>
      <c r="J381" s="6" t="s">
        <v>18</v>
      </c>
      <c r="K381" s="17">
        <v>1.5</v>
      </c>
      <c r="L381" s="18"/>
      <c r="M381" s="6" t="s">
        <v>18</v>
      </c>
      <c r="N381" s="17">
        <v>2.07</v>
      </c>
      <c r="O381" s="18"/>
      <c r="P381" s="3" t="s">
        <v>18</v>
      </c>
      <c r="Q381" s="17">
        <v>3.0</v>
      </c>
      <c r="R381" s="18"/>
    </row>
    <row r="382" hidden="1" outlineLevel="1">
      <c r="A382" s="3" t="s">
        <v>19</v>
      </c>
      <c r="B382" s="17">
        <v>12.5</v>
      </c>
      <c r="C382" s="18"/>
      <c r="D382" s="3" t="s">
        <v>19</v>
      </c>
      <c r="E382" s="17">
        <v>12.93</v>
      </c>
      <c r="F382" s="18"/>
      <c r="G382" s="3" t="s">
        <v>19</v>
      </c>
      <c r="H382" s="17">
        <v>3.72</v>
      </c>
      <c r="I382" s="18"/>
      <c r="J382" s="6" t="s">
        <v>19</v>
      </c>
      <c r="K382" s="17">
        <v>19.0</v>
      </c>
      <c r="L382" s="18"/>
      <c r="M382" s="6" t="s">
        <v>19</v>
      </c>
      <c r="N382" s="17">
        <v>7.35</v>
      </c>
      <c r="O382" s="18"/>
      <c r="P382" s="3" t="s">
        <v>19</v>
      </c>
      <c r="Q382" s="17">
        <v>5.38</v>
      </c>
      <c r="R382" s="18"/>
    </row>
    <row r="383" hidden="1" outlineLevel="1">
      <c r="A383" s="3" t="s">
        <v>20</v>
      </c>
      <c r="B383" s="17">
        <v>2.5</v>
      </c>
      <c r="C383" s="18"/>
      <c r="D383" s="3" t="s">
        <v>20</v>
      </c>
      <c r="E383" s="17">
        <v>2.83</v>
      </c>
      <c r="F383" s="18"/>
      <c r="G383" s="3" t="s">
        <v>20</v>
      </c>
      <c r="H383" s="17">
        <v>2.05</v>
      </c>
      <c r="I383" s="18"/>
      <c r="J383" s="6" t="s">
        <v>20</v>
      </c>
      <c r="K383" s="17">
        <v>0.1</v>
      </c>
      <c r="L383" s="18"/>
      <c r="M383" s="6" t="s">
        <v>20</v>
      </c>
      <c r="N383" s="17">
        <v>2.0</v>
      </c>
      <c r="O383" s="18"/>
      <c r="P383" s="3" t="s">
        <v>20</v>
      </c>
      <c r="Q383" s="17">
        <v>1.62</v>
      </c>
      <c r="R383" s="18"/>
    </row>
    <row r="384" hidden="1" outlineLevel="1">
      <c r="A384" s="21">
        <v>44066.0</v>
      </c>
      <c r="B384" s="17">
        <v>2.5</v>
      </c>
      <c r="C384" s="20">
        <f>(SUM(B381:B384)/4)/100</f>
        <v>0.08725</v>
      </c>
      <c r="D384" s="21">
        <v>44066.0</v>
      </c>
      <c r="E384" s="17">
        <v>2.83</v>
      </c>
      <c r="F384" s="20">
        <f>(SUM(E381:E384)/4)/100</f>
        <v>0.059925</v>
      </c>
      <c r="G384" s="21">
        <v>44066.0</v>
      </c>
      <c r="H384" s="17">
        <v>2.05</v>
      </c>
      <c r="I384" s="20">
        <f>(SUM(H381:H384)/4)/100</f>
        <v>0.031125</v>
      </c>
      <c r="J384" s="22">
        <v>44066.0</v>
      </c>
      <c r="K384" s="17">
        <v>0.1</v>
      </c>
      <c r="L384" s="20">
        <f>(SUM(K381:K384)/4)/100</f>
        <v>0.05175</v>
      </c>
      <c r="M384" s="22">
        <v>44066.0</v>
      </c>
      <c r="N384" s="17">
        <v>2.0</v>
      </c>
      <c r="O384" s="20">
        <f>(SUM(N381:N384)/4)/100</f>
        <v>0.03355</v>
      </c>
      <c r="P384" s="21">
        <v>44066.0</v>
      </c>
      <c r="Q384" s="17">
        <v>1.62</v>
      </c>
      <c r="R384" s="20">
        <f>(SUM(Q381:Q384)/4)/100</f>
        <v>0.02905</v>
      </c>
    </row>
    <row r="385" hidden="1" outlineLevel="1">
      <c r="A385" s="4" t="s">
        <v>21</v>
      </c>
      <c r="B385" s="17">
        <v>17.4</v>
      </c>
      <c r="C385" s="18"/>
      <c r="D385" s="4" t="s">
        <v>21</v>
      </c>
      <c r="E385" s="17">
        <v>5.38</v>
      </c>
      <c r="F385" s="18"/>
      <c r="G385" s="4" t="s">
        <v>21</v>
      </c>
      <c r="H385" s="17">
        <v>4.63</v>
      </c>
      <c r="I385" s="18"/>
      <c r="J385" s="6" t="s">
        <v>21</v>
      </c>
      <c r="K385" s="17">
        <v>14.8</v>
      </c>
      <c r="L385" s="18"/>
      <c r="M385" s="6" t="s">
        <v>21</v>
      </c>
      <c r="N385" s="17">
        <v>100.0</v>
      </c>
      <c r="O385" s="18"/>
      <c r="P385" s="4" t="s">
        <v>21</v>
      </c>
      <c r="Q385" s="17">
        <v>3.0</v>
      </c>
      <c r="R385" s="18"/>
    </row>
    <row r="386" hidden="1" outlineLevel="1">
      <c r="A386" s="4" t="s">
        <v>22</v>
      </c>
      <c r="B386" s="17">
        <v>12.5</v>
      </c>
      <c r="C386" s="18"/>
      <c r="D386" s="4" t="s">
        <v>22</v>
      </c>
      <c r="E386" s="17">
        <v>12.93</v>
      </c>
      <c r="F386" s="18"/>
      <c r="G386" s="4" t="s">
        <v>22</v>
      </c>
      <c r="H386" s="17">
        <v>3.72</v>
      </c>
      <c r="I386" s="18"/>
      <c r="J386" s="6" t="s">
        <v>22</v>
      </c>
      <c r="K386" s="17">
        <v>0.1</v>
      </c>
      <c r="L386" s="18"/>
      <c r="M386" s="6" t="s">
        <v>22</v>
      </c>
      <c r="N386" s="17">
        <v>100.0</v>
      </c>
      <c r="O386" s="18"/>
      <c r="P386" s="4" t="s">
        <v>22</v>
      </c>
      <c r="Q386" s="17">
        <v>5.38</v>
      </c>
      <c r="R386" s="18"/>
    </row>
    <row r="387" hidden="1" outlineLevel="1">
      <c r="A387" s="4" t="s">
        <v>23</v>
      </c>
      <c r="B387" s="17">
        <v>6.4</v>
      </c>
      <c r="C387" s="20">
        <f>(SUM(B385:B387)/3)/100</f>
        <v>0.121</v>
      </c>
      <c r="D387" s="4" t="s">
        <v>23</v>
      </c>
      <c r="E387" s="17">
        <v>4.0</v>
      </c>
      <c r="F387" s="20">
        <f>(SUM(E385:E387)/3)/100</f>
        <v>0.07436666667</v>
      </c>
      <c r="G387" s="4" t="s">
        <v>23</v>
      </c>
      <c r="H387" s="17">
        <v>2.4</v>
      </c>
      <c r="I387" s="20">
        <f>(SUM(H385:H387)/3)/100</f>
        <v>0.03583333333</v>
      </c>
      <c r="J387" s="6" t="s">
        <v>23</v>
      </c>
      <c r="K387" s="17">
        <v>0.1</v>
      </c>
      <c r="L387" s="20">
        <f>(SUM(K385:K387)/3)/100</f>
        <v>0.05</v>
      </c>
      <c r="M387" s="6" t="s">
        <v>23</v>
      </c>
      <c r="N387" s="17">
        <v>100.0</v>
      </c>
      <c r="O387" s="20">
        <f>(SUM(N385:N387)/3)/100</f>
        <v>1</v>
      </c>
      <c r="P387" s="4" t="s">
        <v>23</v>
      </c>
      <c r="Q387" s="17">
        <v>3.18</v>
      </c>
      <c r="R387" s="20">
        <f>(SUM(Q385:Q387)/3)/100</f>
        <v>0.03853333333</v>
      </c>
    </row>
    <row r="388" hidden="1" outlineLevel="1">
      <c r="A388" s="5" t="s">
        <v>24</v>
      </c>
      <c r="B388" s="17">
        <v>16.95</v>
      </c>
      <c r="C388" s="18"/>
      <c r="D388" s="5" t="s">
        <v>24</v>
      </c>
      <c r="E388" s="17">
        <v>6.87</v>
      </c>
      <c r="F388" s="18"/>
      <c r="G388" s="5" t="s">
        <v>24</v>
      </c>
      <c r="H388" s="17">
        <v>2.17</v>
      </c>
      <c r="I388" s="18"/>
      <c r="J388" s="6" t="s">
        <v>24</v>
      </c>
      <c r="K388" s="17">
        <v>14.8</v>
      </c>
      <c r="L388" s="18"/>
      <c r="M388" s="6" t="s">
        <v>24</v>
      </c>
      <c r="N388" s="17">
        <v>100.0</v>
      </c>
      <c r="O388" s="18"/>
      <c r="P388" s="5" t="s">
        <v>24</v>
      </c>
      <c r="Q388" s="17">
        <v>2.42</v>
      </c>
      <c r="R388" s="18"/>
    </row>
    <row r="389" hidden="1" outlineLevel="1">
      <c r="A389" s="5" t="s">
        <v>25</v>
      </c>
      <c r="B389" s="17">
        <v>2.5</v>
      </c>
      <c r="C389" s="20">
        <f>(SUM(B388:B389)/2)/100</f>
        <v>0.09725</v>
      </c>
      <c r="D389" s="5" t="s">
        <v>25</v>
      </c>
      <c r="E389" s="17">
        <v>2.83</v>
      </c>
      <c r="F389" s="20">
        <f>(SUM(E388:E389)/2)/100</f>
        <v>0.0485</v>
      </c>
      <c r="G389" s="5" t="s">
        <v>25</v>
      </c>
      <c r="H389" s="17">
        <v>2.05</v>
      </c>
      <c r="I389" s="20">
        <f>(SUM(H388:H389)/2)/100</f>
        <v>0.0211</v>
      </c>
      <c r="J389" s="6" t="s">
        <v>25</v>
      </c>
      <c r="K389" s="17">
        <v>0.1</v>
      </c>
      <c r="L389" s="20">
        <f>(SUM(K388:K389)/2)/100</f>
        <v>0.0745</v>
      </c>
      <c r="M389" s="6" t="s">
        <v>25</v>
      </c>
      <c r="N389" s="17">
        <v>100.0</v>
      </c>
      <c r="O389" s="20">
        <f>(SUM(N388:N389)/2)/100</f>
        <v>1</v>
      </c>
      <c r="P389" s="5" t="s">
        <v>25</v>
      </c>
      <c r="Q389" s="17">
        <v>1.62</v>
      </c>
      <c r="R389" s="20">
        <f>(SUM(Q388:Q389)/2)/100</f>
        <v>0.0202</v>
      </c>
    </row>
    <row r="390">
      <c r="A390" s="29"/>
      <c r="B390" s="29"/>
      <c r="C390" s="29"/>
      <c r="D390" s="29"/>
      <c r="E390" s="29"/>
      <c r="F390" s="2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>
      <c r="A391" s="29"/>
      <c r="B391" s="29"/>
      <c r="C391" s="29"/>
      <c r="D391" s="29"/>
      <c r="E391" s="29"/>
      <c r="F391" s="2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collapsed="1">
      <c r="A392" s="1" t="s">
        <v>42</v>
      </c>
      <c r="C392" s="2" t="str">
        <f t="array" ref="C392">INDEX(A393:P393, 1, MATCH(MIN(C403,F403,I403,L403,O403,R403), C403:R403, 0))</f>
        <v>UKMO</v>
      </c>
      <c r="D392" s="3" t="str">
        <f t="array" ref="D392">INDEX(A393:P393, 1, (MATCH(MIN(C407,F407,I407,L407,O407,R407), C407:R407, 0)))</f>
        <v>ECMWF</v>
      </c>
      <c r="E392" s="4" t="str">
        <f t="array" ref="E392">INDEX(A393:P393, 1, MATCH(MIN(F410,I410,L410,O410,R410,C410),C410:R410,0))</f>
        <v>ECMWF</v>
      </c>
      <c r="F392" s="5" t="str">
        <f t="array" ref="F392">INDEX(A393:P393, 1, MATCH(MIN(F412,I412,L412,O412,R412,C412),C412:R412,0))</f>
        <v>ECMWF</v>
      </c>
      <c r="G392" s="6"/>
      <c r="H392" s="28"/>
      <c r="J392" s="6"/>
      <c r="K392" s="6"/>
      <c r="L392" s="6"/>
      <c r="M392" s="6"/>
      <c r="N392" s="6"/>
      <c r="O392" s="6"/>
      <c r="P392" s="6"/>
      <c r="Q392" s="6"/>
    </row>
    <row r="393" hidden="1" outlineLevel="1">
      <c r="A393" s="7" t="s">
        <v>1</v>
      </c>
      <c r="B393" s="8" t="s">
        <v>2</v>
      </c>
      <c r="C393" s="9"/>
      <c r="D393" s="10" t="s">
        <v>3</v>
      </c>
      <c r="E393" s="11" t="s">
        <v>2</v>
      </c>
      <c r="F393" s="9"/>
      <c r="G393" s="12" t="s">
        <v>4</v>
      </c>
      <c r="H393" s="8" t="s">
        <v>2</v>
      </c>
      <c r="I393" s="9"/>
      <c r="J393" s="12" t="s">
        <v>5</v>
      </c>
      <c r="K393" s="8" t="s">
        <v>2</v>
      </c>
      <c r="L393" s="9"/>
      <c r="M393" s="12" t="s">
        <v>6</v>
      </c>
      <c r="N393" s="8" t="s">
        <v>2</v>
      </c>
      <c r="O393" s="9"/>
      <c r="P393" s="12" t="s">
        <v>7</v>
      </c>
      <c r="Q393" s="8" t="s">
        <v>2</v>
      </c>
    </row>
    <row r="394" hidden="1" outlineLevel="1">
      <c r="A394" s="13" t="s">
        <v>8</v>
      </c>
      <c r="C394" s="14"/>
      <c r="D394" s="6" t="s">
        <v>8</v>
      </c>
      <c r="F394" s="14"/>
      <c r="G394" s="13" t="s">
        <v>8</v>
      </c>
      <c r="I394" s="15"/>
      <c r="J394" s="13" t="s">
        <v>8</v>
      </c>
      <c r="L394" s="15"/>
      <c r="M394" s="13" t="s">
        <v>8</v>
      </c>
      <c r="O394" s="15"/>
      <c r="P394" s="13" t="s">
        <v>8</v>
      </c>
    </row>
    <row r="395" hidden="1" outlineLevel="1">
      <c r="A395" s="2" t="s">
        <v>9</v>
      </c>
      <c r="B395" s="17">
        <v>9.48</v>
      </c>
      <c r="C395" s="18"/>
      <c r="D395" s="2" t="s">
        <v>9</v>
      </c>
      <c r="E395" s="17">
        <v>5.43</v>
      </c>
      <c r="F395" s="18"/>
      <c r="G395" s="2" t="s">
        <v>9</v>
      </c>
      <c r="H395" s="17">
        <v>1.52</v>
      </c>
      <c r="I395" s="18"/>
      <c r="J395" s="6" t="s">
        <v>9</v>
      </c>
      <c r="K395" s="17">
        <v>8.15</v>
      </c>
      <c r="L395" s="18"/>
      <c r="M395" s="6" t="s">
        <v>9</v>
      </c>
      <c r="N395" s="17">
        <v>4.0</v>
      </c>
      <c r="O395" s="18"/>
      <c r="P395" s="2" t="s">
        <v>9</v>
      </c>
      <c r="Q395" s="17">
        <v>7.57</v>
      </c>
      <c r="R395" s="18"/>
    </row>
    <row r="396" hidden="1" outlineLevel="1">
      <c r="A396" s="2" t="s">
        <v>10</v>
      </c>
      <c r="B396" s="17">
        <v>6.85</v>
      </c>
      <c r="C396" s="18"/>
      <c r="D396" s="2" t="s">
        <v>10</v>
      </c>
      <c r="E396" s="17">
        <v>2.13</v>
      </c>
      <c r="F396" s="18"/>
      <c r="G396" s="2" t="s">
        <v>10</v>
      </c>
      <c r="H396" s="17">
        <v>1.18</v>
      </c>
      <c r="I396" s="18"/>
      <c r="J396" s="6" t="s">
        <v>10</v>
      </c>
      <c r="K396" s="17">
        <v>5.73</v>
      </c>
      <c r="L396" s="18"/>
      <c r="M396" s="6" t="s">
        <v>10</v>
      </c>
      <c r="N396" s="17">
        <v>2.1</v>
      </c>
      <c r="O396" s="18"/>
      <c r="P396" s="2" t="s">
        <v>10</v>
      </c>
      <c r="Q396" s="17">
        <v>0.82</v>
      </c>
      <c r="R396" s="18"/>
    </row>
    <row r="397" hidden="1" outlineLevel="1">
      <c r="A397" s="2" t="s">
        <v>11</v>
      </c>
      <c r="B397" s="17">
        <v>2.12</v>
      </c>
      <c r="C397" s="18"/>
      <c r="D397" s="2" t="s">
        <v>11</v>
      </c>
      <c r="E397" s="17">
        <v>1.08</v>
      </c>
      <c r="F397" s="18"/>
      <c r="G397" s="2" t="s">
        <v>11</v>
      </c>
      <c r="H397" s="17">
        <v>1.48</v>
      </c>
      <c r="I397" s="18"/>
      <c r="J397" s="6" t="s">
        <v>11</v>
      </c>
      <c r="K397" s="17">
        <v>1.82</v>
      </c>
      <c r="L397" s="18"/>
      <c r="M397" s="6" t="s">
        <v>11</v>
      </c>
      <c r="N397" s="17">
        <v>1.48</v>
      </c>
      <c r="O397" s="18"/>
      <c r="P397" s="2" t="s">
        <v>11</v>
      </c>
      <c r="Q397" s="17">
        <v>1.37</v>
      </c>
      <c r="R397" s="18"/>
    </row>
    <row r="398" hidden="1" outlineLevel="1">
      <c r="A398" s="2" t="s">
        <v>12</v>
      </c>
      <c r="B398" s="17">
        <v>1.98</v>
      </c>
      <c r="C398" s="18"/>
      <c r="D398" s="2" t="s">
        <v>12</v>
      </c>
      <c r="E398" s="17">
        <v>3.35</v>
      </c>
      <c r="F398" s="18"/>
      <c r="G398" s="2" t="s">
        <v>12</v>
      </c>
      <c r="H398" s="17">
        <v>5.7</v>
      </c>
      <c r="I398" s="18"/>
      <c r="J398" s="6" t="s">
        <v>12</v>
      </c>
      <c r="K398" s="17">
        <v>2.43</v>
      </c>
      <c r="L398" s="18"/>
      <c r="M398" s="6" t="s">
        <v>12</v>
      </c>
      <c r="N398" s="17">
        <v>3.0</v>
      </c>
      <c r="O398" s="18"/>
      <c r="P398" s="2" t="s">
        <v>12</v>
      </c>
      <c r="Q398" s="17">
        <v>2.58</v>
      </c>
      <c r="R398" s="18"/>
    </row>
    <row r="399" hidden="1" outlineLevel="1">
      <c r="A399" s="2" t="s">
        <v>13</v>
      </c>
      <c r="B399" s="17">
        <v>6.85</v>
      </c>
      <c r="C399" s="18"/>
      <c r="D399" s="2" t="s">
        <v>13</v>
      </c>
      <c r="E399" s="17">
        <v>2.13</v>
      </c>
      <c r="F399" s="18"/>
      <c r="G399" s="2" t="s">
        <v>13</v>
      </c>
      <c r="H399" s="17">
        <v>1.18</v>
      </c>
      <c r="I399" s="18"/>
      <c r="J399" s="6" t="s">
        <v>13</v>
      </c>
      <c r="K399" s="17">
        <v>5.73</v>
      </c>
      <c r="L399" s="18"/>
      <c r="M399" s="6" t="s">
        <v>13</v>
      </c>
      <c r="N399" s="17">
        <v>2.1</v>
      </c>
      <c r="O399" s="18"/>
      <c r="P399" s="2" t="s">
        <v>13</v>
      </c>
      <c r="Q399" s="17">
        <v>0.82</v>
      </c>
      <c r="R399" s="18"/>
    </row>
    <row r="400" hidden="1" outlineLevel="1">
      <c r="A400" s="2" t="s">
        <v>14</v>
      </c>
      <c r="B400" s="17">
        <v>4.5</v>
      </c>
      <c r="C400" s="18"/>
      <c r="D400" s="2" t="s">
        <v>14</v>
      </c>
      <c r="E400" s="17">
        <v>3.7</v>
      </c>
      <c r="F400" s="18"/>
      <c r="G400" s="2" t="s">
        <v>14</v>
      </c>
      <c r="H400" s="17">
        <v>4.15</v>
      </c>
      <c r="I400" s="18"/>
      <c r="J400" s="6" t="s">
        <v>14</v>
      </c>
      <c r="K400" s="17">
        <v>2.68</v>
      </c>
      <c r="L400" s="18"/>
      <c r="M400" s="6" t="s">
        <v>14</v>
      </c>
      <c r="N400" s="17">
        <v>2.28</v>
      </c>
      <c r="O400" s="18"/>
      <c r="P400" s="2" t="s">
        <v>14</v>
      </c>
      <c r="Q400" s="17">
        <v>1.52</v>
      </c>
      <c r="R400" s="18"/>
    </row>
    <row r="401" hidden="1" outlineLevel="1">
      <c r="A401" s="2" t="s">
        <v>15</v>
      </c>
      <c r="B401" s="17">
        <v>2.48</v>
      </c>
      <c r="C401" s="18"/>
      <c r="D401" s="2" t="s">
        <v>15</v>
      </c>
      <c r="E401" s="17">
        <v>1.95</v>
      </c>
      <c r="F401" s="18"/>
      <c r="G401" s="2" t="s">
        <v>15</v>
      </c>
      <c r="H401" s="17">
        <v>1.93</v>
      </c>
      <c r="I401" s="18"/>
      <c r="J401" s="6" t="s">
        <v>15</v>
      </c>
      <c r="K401" s="17">
        <v>2.9</v>
      </c>
      <c r="L401" s="18"/>
      <c r="M401" s="6" t="s">
        <v>15</v>
      </c>
      <c r="N401" s="17">
        <v>1.42</v>
      </c>
      <c r="O401" s="18"/>
      <c r="P401" s="2" t="s">
        <v>15</v>
      </c>
      <c r="Q401" s="17">
        <v>0.88</v>
      </c>
      <c r="R401" s="18"/>
    </row>
    <row r="402" hidden="1" outlineLevel="1">
      <c r="A402" s="2" t="s">
        <v>16</v>
      </c>
      <c r="B402" s="17">
        <v>2.02</v>
      </c>
      <c r="C402" s="18"/>
      <c r="D402" s="2" t="s">
        <v>16</v>
      </c>
      <c r="E402" s="17">
        <v>5.87</v>
      </c>
      <c r="F402" s="18"/>
      <c r="G402" s="2" t="s">
        <v>16</v>
      </c>
      <c r="H402" s="17">
        <v>1.43</v>
      </c>
      <c r="I402" s="18"/>
      <c r="J402" s="6" t="s">
        <v>16</v>
      </c>
      <c r="K402" s="17">
        <v>7.37</v>
      </c>
      <c r="L402" s="18"/>
      <c r="M402" s="6" t="s">
        <v>16</v>
      </c>
      <c r="N402" s="17">
        <v>8.4</v>
      </c>
      <c r="O402" s="18"/>
      <c r="P402" s="2" t="s">
        <v>16</v>
      </c>
      <c r="Q402" s="17">
        <v>2.2</v>
      </c>
      <c r="R402" s="18"/>
    </row>
    <row r="403" hidden="1" outlineLevel="1">
      <c r="A403" s="2" t="s">
        <v>17</v>
      </c>
      <c r="B403" s="17">
        <v>1.77</v>
      </c>
      <c r="C403" s="20">
        <f>(SUM(B395:B403)/9)/100</f>
        <v>0.04227777778</v>
      </c>
      <c r="D403" s="2" t="s">
        <v>17</v>
      </c>
      <c r="E403" s="17">
        <v>3.12</v>
      </c>
      <c r="F403" s="20">
        <f>(SUM(E395:E403)/9)/100</f>
        <v>0.03195555556</v>
      </c>
      <c r="G403" s="2" t="s">
        <v>17</v>
      </c>
      <c r="H403" s="17">
        <v>2.33</v>
      </c>
      <c r="I403" s="20">
        <f>(SUM(H395:H403)/9)/100</f>
        <v>0.02322222222</v>
      </c>
      <c r="J403" s="6" t="s">
        <v>17</v>
      </c>
      <c r="K403" s="17">
        <v>7.5</v>
      </c>
      <c r="L403" s="20">
        <f>(SUM(K395:K403)/9)/100</f>
        <v>0.04923333333</v>
      </c>
      <c r="M403" s="6" t="s">
        <v>17</v>
      </c>
      <c r="N403" s="17">
        <v>7.58</v>
      </c>
      <c r="O403" s="20">
        <f>(SUM(N395:N403)/9)/100</f>
        <v>0.03595555556</v>
      </c>
      <c r="P403" s="2" t="s">
        <v>17</v>
      </c>
      <c r="Q403" s="17">
        <v>1.27</v>
      </c>
      <c r="R403" s="20">
        <f>(SUM(Q395:Q403)/9)/100</f>
        <v>0.02114444444</v>
      </c>
    </row>
    <row r="404" hidden="1" outlineLevel="1">
      <c r="A404" s="3" t="s">
        <v>18</v>
      </c>
      <c r="B404" s="17">
        <v>9.48</v>
      </c>
      <c r="C404" s="18"/>
      <c r="D404" s="3" t="s">
        <v>18</v>
      </c>
      <c r="E404" s="17">
        <v>5.43</v>
      </c>
      <c r="F404" s="18"/>
      <c r="G404" s="3" t="s">
        <v>18</v>
      </c>
      <c r="H404" s="17">
        <v>1.52</v>
      </c>
      <c r="I404" s="18"/>
      <c r="J404" s="6" t="s">
        <v>18</v>
      </c>
      <c r="K404" s="17">
        <v>8.15</v>
      </c>
      <c r="L404" s="18"/>
      <c r="M404" s="6" t="s">
        <v>18</v>
      </c>
      <c r="N404" s="17">
        <v>4.0</v>
      </c>
      <c r="O404" s="18"/>
      <c r="P404" s="3" t="s">
        <v>18</v>
      </c>
      <c r="Q404" s="17">
        <v>7.57</v>
      </c>
      <c r="R404" s="18"/>
    </row>
    <row r="405" hidden="1" outlineLevel="1">
      <c r="A405" s="3" t="s">
        <v>19</v>
      </c>
      <c r="B405" s="17">
        <v>13.23</v>
      </c>
      <c r="C405" s="18"/>
      <c r="D405" s="3" t="s">
        <v>19</v>
      </c>
      <c r="E405" s="17">
        <v>9.85</v>
      </c>
      <c r="F405" s="18"/>
      <c r="G405" s="3" t="s">
        <v>19</v>
      </c>
      <c r="H405" s="17">
        <v>3.58</v>
      </c>
      <c r="I405" s="18"/>
      <c r="J405" s="6" t="s">
        <v>19</v>
      </c>
      <c r="K405" s="17">
        <v>10.9</v>
      </c>
      <c r="L405" s="18"/>
      <c r="M405" s="6" t="s">
        <v>19</v>
      </c>
      <c r="N405" s="17">
        <v>2.86</v>
      </c>
      <c r="O405" s="18"/>
      <c r="P405" s="3" t="s">
        <v>19</v>
      </c>
      <c r="Q405" s="17">
        <v>8.27</v>
      </c>
      <c r="R405" s="18"/>
    </row>
    <row r="406" hidden="1" outlineLevel="1">
      <c r="A406" s="3" t="s">
        <v>20</v>
      </c>
      <c r="B406" s="17">
        <v>6.85</v>
      </c>
      <c r="C406" s="18"/>
      <c r="D406" s="3" t="s">
        <v>20</v>
      </c>
      <c r="E406" s="17">
        <v>2.13</v>
      </c>
      <c r="F406" s="18"/>
      <c r="G406" s="3" t="s">
        <v>20</v>
      </c>
      <c r="H406" s="17">
        <v>1.18</v>
      </c>
      <c r="I406" s="18"/>
      <c r="J406" s="6" t="s">
        <v>20</v>
      </c>
      <c r="K406" s="17">
        <v>5.73</v>
      </c>
      <c r="L406" s="18"/>
      <c r="M406" s="6" t="s">
        <v>20</v>
      </c>
      <c r="N406" s="17">
        <v>2.1</v>
      </c>
      <c r="O406" s="18"/>
      <c r="P406" s="3" t="s">
        <v>20</v>
      </c>
      <c r="Q406" s="17">
        <v>0.82</v>
      </c>
      <c r="R406" s="18"/>
    </row>
    <row r="407" hidden="1" outlineLevel="1">
      <c r="A407" s="21">
        <v>44066.0</v>
      </c>
      <c r="B407" s="17">
        <v>6.85</v>
      </c>
      <c r="C407" s="20">
        <f>(SUM(B404:B407)/4)/100</f>
        <v>0.091025</v>
      </c>
      <c r="D407" s="21">
        <v>44066.0</v>
      </c>
      <c r="E407" s="17">
        <v>2.13</v>
      </c>
      <c r="F407" s="20">
        <f>(SUM(E404:E407)/4)/100</f>
        <v>0.04885</v>
      </c>
      <c r="G407" s="21">
        <v>44066.0</v>
      </c>
      <c r="H407" s="17">
        <v>1.18</v>
      </c>
      <c r="I407" s="20">
        <f>(SUM(H404:H407)/4)/100</f>
        <v>0.01865</v>
      </c>
      <c r="J407" s="22">
        <v>44066.0</v>
      </c>
      <c r="K407" s="17">
        <v>5.73</v>
      </c>
      <c r="L407" s="20">
        <f>(SUM(K404:K407)/4)/100</f>
        <v>0.076275</v>
      </c>
      <c r="M407" s="22">
        <v>44066.0</v>
      </c>
      <c r="N407" s="17">
        <v>2.1</v>
      </c>
      <c r="O407" s="20">
        <f>(SUM(N404:N407)/4)/100</f>
        <v>0.02765</v>
      </c>
      <c r="P407" s="21">
        <v>44066.0</v>
      </c>
      <c r="Q407" s="17">
        <v>0.82</v>
      </c>
      <c r="R407" s="20">
        <f>(SUM(Q404:Q407)/4)/100</f>
        <v>0.0437</v>
      </c>
    </row>
    <row r="408" hidden="1" outlineLevel="1">
      <c r="A408" s="4" t="s">
        <v>21</v>
      </c>
      <c r="B408" s="17">
        <v>9.48</v>
      </c>
      <c r="C408" s="18"/>
      <c r="D408" s="4" t="s">
        <v>21</v>
      </c>
      <c r="E408" s="17">
        <v>5.43</v>
      </c>
      <c r="F408" s="18"/>
      <c r="G408" s="4" t="s">
        <v>21</v>
      </c>
      <c r="H408" s="17">
        <v>1.52</v>
      </c>
      <c r="I408" s="18"/>
      <c r="J408" s="6" t="s">
        <v>21</v>
      </c>
      <c r="K408" s="17">
        <v>8.15</v>
      </c>
      <c r="L408" s="18"/>
      <c r="M408" s="6" t="s">
        <v>21</v>
      </c>
      <c r="N408" s="17">
        <v>4.0</v>
      </c>
      <c r="O408" s="18"/>
      <c r="P408" s="4" t="s">
        <v>21</v>
      </c>
      <c r="Q408" s="17">
        <v>7.57</v>
      </c>
      <c r="R408" s="18"/>
    </row>
    <row r="409" hidden="1" outlineLevel="1">
      <c r="A409" s="4" t="s">
        <v>22</v>
      </c>
      <c r="B409" s="17">
        <v>13.23</v>
      </c>
      <c r="C409" s="18"/>
      <c r="D409" s="4" t="s">
        <v>22</v>
      </c>
      <c r="E409" s="17">
        <v>9.85</v>
      </c>
      <c r="F409" s="18"/>
      <c r="G409" s="4" t="s">
        <v>22</v>
      </c>
      <c r="H409" s="17">
        <v>3.58</v>
      </c>
      <c r="I409" s="18"/>
      <c r="J409" s="6" t="s">
        <v>22</v>
      </c>
      <c r="K409" s="17">
        <v>10.9</v>
      </c>
      <c r="L409" s="18"/>
      <c r="M409" s="6" t="s">
        <v>22</v>
      </c>
      <c r="N409" s="17">
        <v>2.86</v>
      </c>
      <c r="O409" s="18"/>
      <c r="P409" s="4" t="s">
        <v>22</v>
      </c>
      <c r="Q409" s="17">
        <v>8.27</v>
      </c>
      <c r="R409" s="18"/>
    </row>
    <row r="410" hidden="1" outlineLevel="1">
      <c r="A410" s="4" t="s">
        <v>23</v>
      </c>
      <c r="B410" s="17">
        <v>3.85</v>
      </c>
      <c r="C410" s="20">
        <f>(SUM(B408:B410)/3)/100</f>
        <v>0.08853333333</v>
      </c>
      <c r="D410" s="4" t="s">
        <v>23</v>
      </c>
      <c r="E410" s="17">
        <v>4.22</v>
      </c>
      <c r="F410" s="20">
        <f>(SUM(E408:E410)/3)/100</f>
        <v>0.065</v>
      </c>
      <c r="G410" s="4" t="s">
        <v>23</v>
      </c>
      <c r="H410" s="17">
        <v>2.38</v>
      </c>
      <c r="I410" s="20">
        <f>(SUM(H408:H410)/3)/100</f>
        <v>0.02493333333</v>
      </c>
      <c r="J410" s="6" t="s">
        <v>23</v>
      </c>
      <c r="K410" s="17">
        <v>1.47</v>
      </c>
      <c r="L410" s="20">
        <f>(SUM(K408:K410)/3)/100</f>
        <v>0.0684</v>
      </c>
      <c r="M410" s="6" t="s">
        <v>23</v>
      </c>
      <c r="N410" s="17">
        <v>1.32</v>
      </c>
      <c r="O410" s="20">
        <f>(SUM(N408:N410)/3)/100</f>
        <v>0.02726666667</v>
      </c>
      <c r="P410" s="4" t="s">
        <v>23</v>
      </c>
      <c r="Q410" s="17">
        <v>3.57</v>
      </c>
      <c r="R410" s="20">
        <f>(SUM(Q408:Q410)/3)/100</f>
        <v>0.0647</v>
      </c>
    </row>
    <row r="411" hidden="1" outlineLevel="1">
      <c r="A411" s="5" t="s">
        <v>24</v>
      </c>
      <c r="B411" s="17">
        <v>10.8</v>
      </c>
      <c r="C411" s="18"/>
      <c r="D411" s="5" t="s">
        <v>24</v>
      </c>
      <c r="E411" s="17">
        <v>4.87</v>
      </c>
      <c r="F411" s="18"/>
      <c r="G411" s="5" t="s">
        <v>24</v>
      </c>
      <c r="H411" s="17">
        <v>1.57</v>
      </c>
      <c r="I411" s="18"/>
      <c r="J411" s="6" t="s">
        <v>24</v>
      </c>
      <c r="K411" s="17">
        <v>8.03</v>
      </c>
      <c r="L411" s="18"/>
      <c r="M411" s="6" t="s">
        <v>24</v>
      </c>
      <c r="N411" s="17">
        <v>1.44</v>
      </c>
      <c r="O411" s="18"/>
      <c r="P411" s="5" t="s">
        <v>24</v>
      </c>
      <c r="Q411" s="17">
        <v>6.33</v>
      </c>
      <c r="R411" s="18"/>
    </row>
    <row r="412" hidden="1" outlineLevel="1">
      <c r="A412" s="5" t="s">
        <v>25</v>
      </c>
      <c r="B412" s="17">
        <v>6.85</v>
      </c>
      <c r="C412" s="20">
        <f>(SUM(B411:B412)/2)/100</f>
        <v>0.08825</v>
      </c>
      <c r="D412" s="5" t="s">
        <v>25</v>
      </c>
      <c r="E412" s="17">
        <v>2.13</v>
      </c>
      <c r="F412" s="20">
        <f>(SUM(E411:E412)/2)/100</f>
        <v>0.035</v>
      </c>
      <c r="G412" s="5" t="s">
        <v>25</v>
      </c>
      <c r="H412" s="17">
        <v>1.18</v>
      </c>
      <c r="I412" s="20">
        <f>(SUM(H411:H412)/2)/100</f>
        <v>0.01375</v>
      </c>
      <c r="J412" s="6" t="s">
        <v>25</v>
      </c>
      <c r="K412" s="17">
        <v>5.73</v>
      </c>
      <c r="L412" s="20">
        <f>(SUM(K411:K412)/2)/100</f>
        <v>0.0688</v>
      </c>
      <c r="M412" s="6" t="s">
        <v>25</v>
      </c>
      <c r="N412" s="17">
        <v>2.1</v>
      </c>
      <c r="O412" s="20">
        <f>(SUM(N411:N412)/2)/100</f>
        <v>0.0177</v>
      </c>
      <c r="P412" s="5" t="s">
        <v>25</v>
      </c>
      <c r="Q412" s="17">
        <v>0.82</v>
      </c>
      <c r="R412" s="20">
        <f>(SUM(Q411:Q412)/2)/100</f>
        <v>0.03575</v>
      </c>
    </row>
    <row r="413">
      <c r="A413" s="29"/>
      <c r="B413" s="29"/>
      <c r="C413" s="29"/>
      <c r="D413" s="29"/>
      <c r="E413" s="29"/>
      <c r="F413" s="2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>
      <c r="A414" s="29"/>
      <c r="B414" s="29"/>
      <c r="C414" s="29"/>
      <c r="D414" s="29"/>
      <c r="E414" s="29"/>
      <c r="F414" s="2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collapsed="1">
      <c r="A415" s="1" t="s">
        <v>43</v>
      </c>
      <c r="C415" s="2" t="str">
        <f t="array" ref="C415">INDEX(A416:P416, 1, MATCH(MIN(C426,F426,I426,L426,O426,R426), C426:R426, 0))</f>
        <v>GFS</v>
      </c>
      <c r="D415" s="3" t="str">
        <f t="array" ref="D415">INDEX(A416:P416, 1, (MATCH(MIN(C430,F430,I430,L430,O430,R430), C430:R430, 0)))</f>
        <v>ECMWF</v>
      </c>
      <c r="E415" s="4" t="str">
        <f t="array" ref="E415">INDEX(A416:P416, 1, MATCH(MIN(F433,I433,L433,O433,R433,C433),C433:R433,0)-2)</f>
        <v>SPIRE</v>
      </c>
      <c r="F415" s="5" t="str">
        <f t="array" ref="F415">INDEX(A416:P416, 1, MATCH(MIN(F435,I435,L435,O435,R435,C435),C435:R435,0)-2)</f>
        <v>SPIRE</v>
      </c>
      <c r="G415" s="6"/>
      <c r="H415" s="28"/>
      <c r="J415" s="6"/>
      <c r="K415" s="6"/>
      <c r="L415" s="6"/>
      <c r="M415" s="6"/>
      <c r="N415" s="6"/>
      <c r="O415" s="6"/>
      <c r="P415" s="6"/>
      <c r="Q415" s="6"/>
    </row>
    <row r="416" hidden="1" outlineLevel="1">
      <c r="A416" s="7" t="s">
        <v>1</v>
      </c>
      <c r="B416" s="8" t="s">
        <v>2</v>
      </c>
      <c r="C416" s="9"/>
      <c r="D416" s="12" t="s">
        <v>3</v>
      </c>
      <c r="E416" s="8" t="s">
        <v>2</v>
      </c>
      <c r="F416" s="9"/>
      <c r="G416" s="12" t="s">
        <v>4</v>
      </c>
      <c r="H416" s="8" t="s">
        <v>2</v>
      </c>
      <c r="I416" s="9"/>
      <c r="J416" s="12" t="s">
        <v>5</v>
      </c>
      <c r="K416" s="8" t="s">
        <v>2</v>
      </c>
      <c r="L416" s="9"/>
      <c r="M416" s="12" t="s">
        <v>6</v>
      </c>
      <c r="N416" s="8" t="s">
        <v>2</v>
      </c>
      <c r="O416" s="9"/>
      <c r="P416" s="12" t="s">
        <v>7</v>
      </c>
      <c r="Q416" s="8" t="s">
        <v>2</v>
      </c>
    </row>
    <row r="417" hidden="1" outlineLevel="1">
      <c r="A417" s="13" t="s">
        <v>8</v>
      </c>
      <c r="C417" s="14"/>
      <c r="D417" s="6" t="s">
        <v>8</v>
      </c>
      <c r="F417" s="14"/>
      <c r="G417" s="13" t="s">
        <v>8</v>
      </c>
      <c r="I417" s="15"/>
      <c r="J417" s="13" t="s">
        <v>8</v>
      </c>
      <c r="L417" s="15"/>
      <c r="M417" s="13" t="s">
        <v>8</v>
      </c>
      <c r="O417" s="15"/>
      <c r="P417" s="13" t="s">
        <v>8</v>
      </c>
    </row>
    <row r="418" hidden="1" outlineLevel="1">
      <c r="A418" s="2" t="s">
        <v>9</v>
      </c>
      <c r="B418" s="17">
        <v>18.6</v>
      </c>
      <c r="C418" s="18"/>
      <c r="D418" s="2" t="s">
        <v>9</v>
      </c>
      <c r="E418" s="17">
        <v>4.3</v>
      </c>
      <c r="F418" s="18"/>
      <c r="G418" s="2" t="s">
        <v>9</v>
      </c>
      <c r="H418" s="17">
        <v>0.7</v>
      </c>
      <c r="I418" s="18"/>
      <c r="J418" s="6" t="s">
        <v>9</v>
      </c>
      <c r="K418" s="17">
        <v>1.54</v>
      </c>
      <c r="L418" s="18"/>
      <c r="M418" s="6" t="s">
        <v>9</v>
      </c>
      <c r="N418" s="17">
        <v>1.98</v>
      </c>
      <c r="O418" s="18"/>
      <c r="P418" s="2" t="s">
        <v>9</v>
      </c>
      <c r="Q418" s="32">
        <v>5.92</v>
      </c>
      <c r="R418" s="18"/>
    </row>
    <row r="419" hidden="1" outlineLevel="1">
      <c r="A419" s="2" t="s">
        <v>10</v>
      </c>
      <c r="B419" s="17">
        <v>1.98</v>
      </c>
      <c r="C419" s="18"/>
      <c r="D419" s="2" t="s">
        <v>10</v>
      </c>
      <c r="E419" s="17">
        <v>3.96</v>
      </c>
      <c r="F419" s="18"/>
      <c r="G419" s="2" t="s">
        <v>10</v>
      </c>
      <c r="H419" s="17">
        <v>1.7</v>
      </c>
      <c r="I419" s="18"/>
      <c r="J419" s="6" t="s">
        <v>10</v>
      </c>
      <c r="K419" s="17">
        <v>2.28</v>
      </c>
      <c r="L419" s="18"/>
      <c r="M419" s="6" t="s">
        <v>10</v>
      </c>
      <c r="N419" s="17">
        <v>19.33</v>
      </c>
      <c r="O419" s="18"/>
      <c r="P419" s="2" t="s">
        <v>10</v>
      </c>
      <c r="Q419" s="32">
        <v>2.06</v>
      </c>
      <c r="R419" s="18"/>
    </row>
    <row r="420" hidden="1" outlineLevel="1">
      <c r="A420" s="2" t="s">
        <v>11</v>
      </c>
      <c r="B420" s="17">
        <v>4.05</v>
      </c>
      <c r="C420" s="18"/>
      <c r="D420" s="2" t="s">
        <v>11</v>
      </c>
      <c r="E420" s="17">
        <v>2.9</v>
      </c>
      <c r="F420" s="18"/>
      <c r="G420" s="2" t="s">
        <v>11</v>
      </c>
      <c r="H420" s="17">
        <v>20.6</v>
      </c>
      <c r="I420" s="18"/>
      <c r="J420" s="6" t="s">
        <v>11</v>
      </c>
      <c r="K420" s="17">
        <v>5.7</v>
      </c>
      <c r="L420" s="18"/>
      <c r="M420" s="6" t="s">
        <v>11</v>
      </c>
      <c r="N420" s="17">
        <v>3.02</v>
      </c>
      <c r="O420" s="18"/>
      <c r="P420" s="2" t="s">
        <v>11</v>
      </c>
      <c r="Q420" s="32">
        <v>20.02</v>
      </c>
      <c r="R420" s="18"/>
    </row>
    <row r="421" hidden="1" outlineLevel="1">
      <c r="A421" s="2" t="s">
        <v>12</v>
      </c>
      <c r="B421" s="17">
        <v>4.75</v>
      </c>
      <c r="C421" s="18"/>
      <c r="D421" s="2" t="s">
        <v>12</v>
      </c>
      <c r="E421" s="17">
        <v>10.34</v>
      </c>
      <c r="F421" s="18"/>
      <c r="G421" s="2" t="s">
        <v>12</v>
      </c>
      <c r="H421" s="17">
        <v>4.0</v>
      </c>
      <c r="I421" s="18"/>
      <c r="J421" s="6" t="s">
        <v>12</v>
      </c>
      <c r="K421" s="17">
        <v>1.1</v>
      </c>
      <c r="L421" s="18"/>
      <c r="M421" s="6" t="s">
        <v>12</v>
      </c>
      <c r="N421" s="17">
        <v>5.38</v>
      </c>
      <c r="O421" s="18"/>
      <c r="P421" s="2" t="s">
        <v>12</v>
      </c>
      <c r="Q421" s="32">
        <v>0.9</v>
      </c>
      <c r="R421" s="18"/>
    </row>
    <row r="422" hidden="1" outlineLevel="1">
      <c r="A422" s="2" t="s">
        <v>13</v>
      </c>
      <c r="B422" s="17">
        <v>1.98</v>
      </c>
      <c r="C422" s="18"/>
      <c r="D422" s="2" t="s">
        <v>13</v>
      </c>
      <c r="E422" s="17">
        <v>3.96</v>
      </c>
      <c r="F422" s="18"/>
      <c r="G422" s="2" t="s">
        <v>13</v>
      </c>
      <c r="H422" s="17">
        <v>6.3</v>
      </c>
      <c r="I422" s="18"/>
      <c r="J422" s="6" t="s">
        <v>13</v>
      </c>
      <c r="K422" s="17">
        <v>0.84</v>
      </c>
      <c r="L422" s="18"/>
      <c r="M422" s="6" t="s">
        <v>13</v>
      </c>
      <c r="N422" s="17">
        <v>19.7</v>
      </c>
      <c r="O422" s="18"/>
      <c r="P422" s="2" t="s">
        <v>13</v>
      </c>
      <c r="Q422" s="32">
        <v>4.02</v>
      </c>
      <c r="R422" s="18"/>
    </row>
    <row r="423" hidden="1" outlineLevel="1">
      <c r="A423" s="2" t="s">
        <v>14</v>
      </c>
      <c r="B423" s="17">
        <v>5.32</v>
      </c>
      <c r="C423" s="18"/>
      <c r="D423" s="2" t="s">
        <v>14</v>
      </c>
      <c r="E423" s="17">
        <v>2.62</v>
      </c>
      <c r="F423" s="18"/>
      <c r="G423" s="2" t="s">
        <v>14</v>
      </c>
      <c r="H423" s="17">
        <v>10.9</v>
      </c>
      <c r="I423" s="18"/>
      <c r="J423" s="6" t="s">
        <v>14</v>
      </c>
      <c r="K423" s="17">
        <v>14.32</v>
      </c>
      <c r="L423" s="18"/>
      <c r="M423" s="6" t="s">
        <v>14</v>
      </c>
      <c r="N423" s="17">
        <v>1.8</v>
      </c>
      <c r="O423" s="18"/>
      <c r="P423" s="2" t="s">
        <v>14</v>
      </c>
      <c r="Q423" s="32">
        <v>13.06</v>
      </c>
      <c r="R423" s="18"/>
    </row>
    <row r="424" hidden="1" outlineLevel="1">
      <c r="A424" s="2" t="s">
        <v>15</v>
      </c>
      <c r="B424" s="17">
        <v>3.73</v>
      </c>
      <c r="C424" s="18"/>
      <c r="D424" s="2" t="s">
        <v>15</v>
      </c>
      <c r="E424" s="17">
        <v>4.08</v>
      </c>
      <c r="F424" s="18"/>
      <c r="G424" s="2" t="s">
        <v>15</v>
      </c>
      <c r="H424" s="17">
        <v>17.4</v>
      </c>
      <c r="I424" s="18"/>
      <c r="J424" s="6" t="s">
        <v>15</v>
      </c>
      <c r="K424" s="17">
        <v>19.26</v>
      </c>
      <c r="L424" s="18"/>
      <c r="M424" s="6" t="s">
        <v>15</v>
      </c>
      <c r="N424" s="17">
        <v>12.68</v>
      </c>
      <c r="O424" s="18"/>
      <c r="P424" s="2" t="s">
        <v>15</v>
      </c>
      <c r="Q424" s="32">
        <v>14.68</v>
      </c>
      <c r="R424" s="18"/>
    </row>
    <row r="425" hidden="1" outlineLevel="1">
      <c r="A425" s="2" t="s">
        <v>16</v>
      </c>
      <c r="B425" s="17">
        <v>5.3</v>
      </c>
      <c r="C425" s="18"/>
      <c r="D425" s="2" t="s">
        <v>16</v>
      </c>
      <c r="E425" s="17">
        <v>17.24</v>
      </c>
      <c r="F425" s="18"/>
      <c r="G425" s="2" t="s">
        <v>16</v>
      </c>
      <c r="H425" s="17">
        <v>0.7</v>
      </c>
      <c r="I425" s="18"/>
      <c r="J425" s="6" t="s">
        <v>16</v>
      </c>
      <c r="K425" s="17">
        <v>1.54</v>
      </c>
      <c r="L425" s="18"/>
      <c r="M425" s="6" t="s">
        <v>16</v>
      </c>
      <c r="N425" s="17">
        <v>4.98</v>
      </c>
      <c r="O425" s="18"/>
      <c r="P425" s="2" t="s">
        <v>16</v>
      </c>
      <c r="Q425" s="32">
        <v>5.92</v>
      </c>
      <c r="R425" s="18"/>
    </row>
    <row r="426" hidden="1" outlineLevel="1">
      <c r="A426" s="2" t="s">
        <v>17</v>
      </c>
      <c r="B426" s="17">
        <v>7.52</v>
      </c>
      <c r="C426" s="31">
        <f>(SUM(B418:B426)/9)</f>
        <v>5.914444444</v>
      </c>
      <c r="D426" s="33" t="s">
        <v>17</v>
      </c>
      <c r="E426" s="32">
        <v>19.22</v>
      </c>
      <c r="F426" s="31">
        <f>(SUM(E418:E426)/9)</f>
        <v>7.624444444</v>
      </c>
      <c r="G426" s="33" t="s">
        <v>17</v>
      </c>
      <c r="H426" s="32">
        <v>0.7</v>
      </c>
      <c r="I426" s="31">
        <f>(SUM(H418:H426)/9)</f>
        <v>7</v>
      </c>
      <c r="J426" s="34" t="s">
        <v>17</v>
      </c>
      <c r="K426" s="32">
        <v>1.54</v>
      </c>
      <c r="L426" s="31">
        <f>(SUM(K418:K426)/9)</f>
        <v>5.346666667</v>
      </c>
      <c r="M426" s="34" t="s">
        <v>17</v>
      </c>
      <c r="N426" s="32">
        <v>3.98</v>
      </c>
      <c r="O426" s="31">
        <f>(SUM(N418:N426)/9)</f>
        <v>8.094444444</v>
      </c>
      <c r="P426" s="33" t="s">
        <v>17</v>
      </c>
      <c r="Q426" s="32">
        <v>9.38</v>
      </c>
      <c r="R426" s="31">
        <f>(SUM(Q418:Q426)/9)</f>
        <v>8.44</v>
      </c>
    </row>
    <row r="427" hidden="1" outlineLevel="1">
      <c r="A427" s="3" t="s">
        <v>18</v>
      </c>
      <c r="B427" s="17">
        <v>18.6</v>
      </c>
      <c r="C427" s="31"/>
      <c r="D427" s="35" t="s">
        <v>18</v>
      </c>
      <c r="E427" s="32">
        <v>4.3</v>
      </c>
      <c r="F427" s="31"/>
      <c r="G427" s="35" t="s">
        <v>18</v>
      </c>
      <c r="H427" s="32">
        <v>2.8</v>
      </c>
      <c r="I427" s="31"/>
      <c r="J427" s="34" t="s">
        <v>18</v>
      </c>
      <c r="K427" s="32">
        <v>1.76</v>
      </c>
      <c r="L427" s="31"/>
      <c r="M427" s="34" t="s">
        <v>18</v>
      </c>
      <c r="N427" s="32">
        <v>100.0</v>
      </c>
      <c r="O427" s="31"/>
      <c r="P427" s="35" t="s">
        <v>18</v>
      </c>
      <c r="Q427" s="32">
        <v>5.92</v>
      </c>
      <c r="R427" s="31"/>
    </row>
    <row r="428" hidden="1" outlineLevel="1">
      <c r="A428" s="3" t="s">
        <v>19</v>
      </c>
      <c r="B428" s="17">
        <v>14.3</v>
      </c>
      <c r="C428" s="31"/>
      <c r="D428" s="35" t="s">
        <v>19</v>
      </c>
      <c r="E428" s="32">
        <v>4.78</v>
      </c>
      <c r="F428" s="31"/>
      <c r="G428" s="35" t="s">
        <v>19</v>
      </c>
      <c r="H428" s="32">
        <v>1.8</v>
      </c>
      <c r="I428" s="31"/>
      <c r="J428" s="34" t="s">
        <v>19</v>
      </c>
      <c r="K428" s="32">
        <v>6.3</v>
      </c>
      <c r="L428" s="31"/>
      <c r="M428" s="34" t="s">
        <v>19</v>
      </c>
      <c r="N428" s="32">
        <v>100.0</v>
      </c>
      <c r="O428" s="31"/>
      <c r="P428" s="35" t="s">
        <v>19</v>
      </c>
      <c r="Q428" s="32">
        <v>9.38</v>
      </c>
      <c r="R428" s="31"/>
    </row>
    <row r="429" hidden="1" outlineLevel="1">
      <c r="A429" s="3" t="s">
        <v>20</v>
      </c>
      <c r="B429" s="17">
        <v>1.98</v>
      </c>
      <c r="C429" s="41"/>
      <c r="D429" s="42" t="s">
        <v>20</v>
      </c>
      <c r="E429" s="17">
        <v>3.96</v>
      </c>
      <c r="F429" s="41"/>
      <c r="G429" s="42" t="s">
        <v>20</v>
      </c>
      <c r="H429" s="17">
        <v>1.02</v>
      </c>
      <c r="I429" s="41"/>
      <c r="J429" s="43" t="s">
        <v>20</v>
      </c>
      <c r="K429" s="17">
        <v>3.43</v>
      </c>
      <c r="L429" s="41"/>
      <c r="M429" s="34" t="s">
        <v>20</v>
      </c>
      <c r="N429" s="32">
        <v>100.0</v>
      </c>
      <c r="O429" s="31"/>
      <c r="P429" s="35" t="s">
        <v>20</v>
      </c>
      <c r="Q429" s="32">
        <v>1.94</v>
      </c>
      <c r="R429" s="31"/>
    </row>
    <row r="430" hidden="1" outlineLevel="1">
      <c r="A430" s="21">
        <v>44066.0</v>
      </c>
      <c r="B430" s="17">
        <v>1.98</v>
      </c>
      <c r="C430" s="44">
        <f>(SUM(B427:B430)/4)</f>
        <v>9.215</v>
      </c>
      <c r="D430" s="45">
        <v>44066.0</v>
      </c>
      <c r="E430" s="17">
        <v>3.96</v>
      </c>
      <c r="F430" s="41">
        <f>(SUM(E427:E430)/4)</f>
        <v>4.25</v>
      </c>
      <c r="G430" s="45">
        <v>44066.0</v>
      </c>
      <c r="H430" s="17">
        <v>1.02</v>
      </c>
      <c r="I430" s="41">
        <f>(SUM(H427:H430)/4)</f>
        <v>1.66</v>
      </c>
      <c r="J430" s="46">
        <v>44066.0</v>
      </c>
      <c r="K430" s="17">
        <v>3.43</v>
      </c>
      <c r="L430" s="41">
        <f>(SUM(K427:K430)/4)</f>
        <v>3.73</v>
      </c>
      <c r="M430" s="37">
        <v>44066.0</v>
      </c>
      <c r="N430" s="32">
        <v>100.0</v>
      </c>
      <c r="O430" s="41">
        <f>(SUM(N427:N430)/4)</f>
        <v>100</v>
      </c>
      <c r="P430" s="36">
        <v>44066.0</v>
      </c>
      <c r="Q430" s="32">
        <v>14.18</v>
      </c>
      <c r="R430" s="31">
        <f>(SUM(Q427:Q430)/4)</f>
        <v>7.855</v>
      </c>
    </row>
    <row r="431" hidden="1" outlineLevel="1">
      <c r="A431" s="4" t="s">
        <v>21</v>
      </c>
      <c r="B431" s="17">
        <v>18.6</v>
      </c>
      <c r="C431" s="41"/>
      <c r="D431" s="47" t="s">
        <v>21</v>
      </c>
      <c r="E431" s="17">
        <v>4.3</v>
      </c>
      <c r="F431" s="41"/>
      <c r="G431" s="47" t="s">
        <v>21</v>
      </c>
      <c r="H431" s="17">
        <v>100.0</v>
      </c>
      <c r="I431" s="41"/>
      <c r="J431" s="43" t="s">
        <v>21</v>
      </c>
      <c r="K431" s="17">
        <v>100.0</v>
      </c>
      <c r="L431" s="41"/>
      <c r="M431" s="34" t="s">
        <v>21</v>
      </c>
      <c r="N431" s="32">
        <v>100.0</v>
      </c>
      <c r="O431" s="41"/>
      <c r="P431" s="38" t="s">
        <v>21</v>
      </c>
      <c r="Q431" s="32">
        <v>1.9</v>
      </c>
      <c r="R431" s="31"/>
    </row>
    <row r="432" hidden="1" outlineLevel="1">
      <c r="A432" s="4" t="s">
        <v>22</v>
      </c>
      <c r="B432" s="17">
        <v>14.3</v>
      </c>
      <c r="C432" s="41"/>
      <c r="D432" s="47" t="s">
        <v>22</v>
      </c>
      <c r="E432" s="17">
        <v>4.78</v>
      </c>
      <c r="F432" s="41"/>
      <c r="G432" s="47" t="s">
        <v>22</v>
      </c>
      <c r="H432" s="17">
        <v>100.0</v>
      </c>
      <c r="I432" s="41"/>
      <c r="J432" s="43" t="s">
        <v>22</v>
      </c>
      <c r="K432" s="17">
        <v>100.0</v>
      </c>
      <c r="L432" s="41"/>
      <c r="M432" s="34" t="s">
        <v>22</v>
      </c>
      <c r="N432" s="32">
        <v>100.0</v>
      </c>
      <c r="O432" s="41"/>
      <c r="P432" s="38" t="s">
        <v>22</v>
      </c>
      <c r="Q432" s="32">
        <v>1.9</v>
      </c>
      <c r="R432" s="31"/>
    </row>
    <row r="433" hidden="1" outlineLevel="1">
      <c r="A433" s="4" t="s">
        <v>23</v>
      </c>
      <c r="B433" s="17">
        <v>1.4</v>
      </c>
      <c r="C433" s="44">
        <f>(SUM(B431:B433)/3)</f>
        <v>11.43333333</v>
      </c>
      <c r="D433" s="47" t="s">
        <v>23</v>
      </c>
      <c r="E433" s="17">
        <v>5.84</v>
      </c>
      <c r="F433" s="41">
        <f>(SUM(E431:E433)/3)</f>
        <v>4.973333333</v>
      </c>
      <c r="G433" s="47" t="s">
        <v>23</v>
      </c>
      <c r="H433" s="17">
        <v>100.0</v>
      </c>
      <c r="I433" s="41">
        <f>(SUM(H431:H433)/3)</f>
        <v>100</v>
      </c>
      <c r="J433" s="43" t="s">
        <v>23</v>
      </c>
      <c r="K433" s="17">
        <v>100.0</v>
      </c>
      <c r="L433" s="41">
        <f>(SUM(K431:K433)/3)</f>
        <v>100</v>
      </c>
      <c r="M433" s="34" t="s">
        <v>23</v>
      </c>
      <c r="N433" s="32">
        <v>100.0</v>
      </c>
      <c r="O433" s="41">
        <f>(SUM(N431:N433)/3)</f>
        <v>100</v>
      </c>
      <c r="P433" s="38" t="s">
        <v>23</v>
      </c>
      <c r="Q433" s="32">
        <v>1.9</v>
      </c>
      <c r="R433" s="31">
        <f>(SUM(Q431:Q433)/3)</f>
        <v>1.9</v>
      </c>
    </row>
    <row r="434" hidden="1" outlineLevel="1">
      <c r="A434" s="5" t="s">
        <v>24</v>
      </c>
      <c r="B434" s="17">
        <v>17.95</v>
      </c>
      <c r="C434" s="41"/>
      <c r="D434" s="48" t="s">
        <v>24</v>
      </c>
      <c r="E434" s="17">
        <v>4.4</v>
      </c>
      <c r="F434" s="41"/>
      <c r="G434" s="48" t="s">
        <v>24</v>
      </c>
      <c r="H434" s="17">
        <v>100.0</v>
      </c>
      <c r="I434" s="41"/>
      <c r="J434" s="43" t="s">
        <v>24</v>
      </c>
      <c r="K434" s="17">
        <v>100.0</v>
      </c>
      <c r="L434" s="41"/>
      <c r="M434" s="34" t="s">
        <v>24</v>
      </c>
      <c r="N434" s="32">
        <v>100.0</v>
      </c>
      <c r="O434" s="41"/>
      <c r="P434" s="39" t="s">
        <v>24</v>
      </c>
      <c r="Q434" s="32">
        <v>1.9</v>
      </c>
      <c r="R434" s="31"/>
    </row>
    <row r="435" hidden="1" outlineLevel="1">
      <c r="A435" s="5" t="s">
        <v>25</v>
      </c>
      <c r="B435" s="17">
        <v>1.98</v>
      </c>
      <c r="C435" s="44">
        <f>(SUM(B434:B435)/2)</f>
        <v>9.965</v>
      </c>
      <c r="D435" s="48" t="s">
        <v>25</v>
      </c>
      <c r="E435" s="17">
        <v>3.96</v>
      </c>
      <c r="F435" s="41">
        <f>(SUM(E434:E435)/2)</f>
        <v>4.18</v>
      </c>
      <c r="G435" s="48" t="s">
        <v>25</v>
      </c>
      <c r="H435" s="17">
        <v>100.0</v>
      </c>
      <c r="I435" s="41">
        <f>(SUM(H434:H435)/2)</f>
        <v>100</v>
      </c>
      <c r="J435" s="43" t="s">
        <v>25</v>
      </c>
      <c r="K435" s="17">
        <v>100.0</v>
      </c>
      <c r="L435" s="41">
        <f>(SUM(K434:K435)/2)</f>
        <v>100</v>
      </c>
      <c r="M435" s="34" t="s">
        <v>25</v>
      </c>
      <c r="N435" s="32">
        <v>100.0</v>
      </c>
      <c r="O435" s="41">
        <f>(SUM(N434:N435)/2)</f>
        <v>100</v>
      </c>
      <c r="P435" s="39" t="s">
        <v>25</v>
      </c>
      <c r="Q435" s="32">
        <v>1.9</v>
      </c>
      <c r="R435" s="31">
        <f>(SUM(Q434:Q435)/2)</f>
        <v>1.9</v>
      </c>
    </row>
    <row r="436">
      <c r="A436" s="29"/>
      <c r="B436" s="29"/>
      <c r="C436" s="29"/>
      <c r="D436" s="29"/>
      <c r="E436" s="29"/>
      <c r="F436" s="2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>
      <c r="A437" s="29"/>
      <c r="B437" s="29"/>
      <c r="C437" s="29"/>
      <c r="D437" s="29"/>
      <c r="E437" s="29"/>
      <c r="F437" s="2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collapsed="1">
      <c r="A438" s="1" t="s">
        <v>44</v>
      </c>
      <c r="C438" s="2" t="str">
        <f t="array" ref="C438">INDEX(A439:P439, 1, MATCH(MIN(C449,F449,I449,L449,O449,R449), C449:R449, 0))</f>
        <v>GFS</v>
      </c>
      <c r="D438" s="3" t="str">
        <f t="array" ref="D438">INDEX(A439:P439, 1, (MATCH(MIN(C453,F453,I453,L453,O453,R453), C453:R453, 0)))</f>
        <v>PWE</v>
      </c>
      <c r="E438" s="4" t="str">
        <f t="array" ref="E438">INDEX(A439:P439, 1, MATCH(MIN(F456,I456,L456,O456,R456,C456),C456:R456,0))</f>
        <v>GFS</v>
      </c>
      <c r="F438" s="5" t="str">
        <f t="array" ref="F438">INDEX(A439:P439, 1, MATCH(MIN(F458,I458,L458,O458,R458,C458),C458:R458,0))</f>
        <v>PWE</v>
      </c>
      <c r="G438" s="6"/>
      <c r="H438" s="28"/>
      <c r="J438" s="6"/>
      <c r="K438" s="6"/>
      <c r="L438" s="6"/>
      <c r="M438" s="6"/>
      <c r="N438" s="6"/>
      <c r="O438" s="6"/>
      <c r="P438" s="6"/>
      <c r="Q438" s="6"/>
    </row>
    <row r="439" hidden="1" outlineLevel="1">
      <c r="A439" s="7" t="s">
        <v>1</v>
      </c>
      <c r="B439" s="8" t="s">
        <v>2</v>
      </c>
      <c r="C439" s="9"/>
      <c r="D439" s="12" t="s">
        <v>3</v>
      </c>
      <c r="E439" s="8" t="s">
        <v>2</v>
      </c>
      <c r="F439" s="9"/>
      <c r="G439" s="12" t="s">
        <v>4</v>
      </c>
      <c r="H439" s="8" t="s">
        <v>2</v>
      </c>
      <c r="I439" s="9"/>
      <c r="J439" s="12" t="s">
        <v>5</v>
      </c>
      <c r="K439" s="8" t="s">
        <v>2</v>
      </c>
      <c r="L439" s="9"/>
      <c r="M439" s="12" t="s">
        <v>6</v>
      </c>
      <c r="N439" s="8" t="s">
        <v>2</v>
      </c>
      <c r="O439" s="9"/>
      <c r="P439" s="12" t="s">
        <v>7</v>
      </c>
      <c r="Q439" s="8" t="s">
        <v>2</v>
      </c>
    </row>
    <row r="440" hidden="1" outlineLevel="1">
      <c r="A440" s="13" t="s">
        <v>8</v>
      </c>
      <c r="C440" s="14"/>
      <c r="D440" s="6" t="s">
        <v>8</v>
      </c>
      <c r="F440" s="14"/>
      <c r="G440" s="13" t="s">
        <v>8</v>
      </c>
      <c r="I440" s="15"/>
      <c r="J440" s="13" t="s">
        <v>8</v>
      </c>
      <c r="L440" s="15"/>
      <c r="M440" s="13" t="s">
        <v>8</v>
      </c>
      <c r="O440" s="15"/>
      <c r="P440" s="13" t="s">
        <v>8</v>
      </c>
    </row>
    <row r="441" hidden="1" outlineLevel="1">
      <c r="A441" s="2" t="s">
        <v>9</v>
      </c>
      <c r="B441" s="17">
        <v>13.01</v>
      </c>
      <c r="C441" s="18"/>
      <c r="D441" s="2" t="s">
        <v>9</v>
      </c>
      <c r="E441" s="17">
        <v>1.48</v>
      </c>
      <c r="F441" s="18"/>
      <c r="G441" s="2" t="s">
        <v>9</v>
      </c>
      <c r="H441" s="17">
        <v>1.53</v>
      </c>
      <c r="I441" s="18"/>
      <c r="J441" s="6" t="s">
        <v>9</v>
      </c>
      <c r="K441" s="17">
        <v>1.8</v>
      </c>
      <c r="L441" s="18"/>
      <c r="M441" s="6" t="s">
        <v>9</v>
      </c>
      <c r="N441" s="17">
        <v>0.76</v>
      </c>
      <c r="O441" s="18"/>
      <c r="P441" s="2" t="s">
        <v>9</v>
      </c>
      <c r="Q441" s="32">
        <v>2.42</v>
      </c>
      <c r="R441" s="18"/>
    </row>
    <row r="442" hidden="1" outlineLevel="1">
      <c r="A442" s="2" t="s">
        <v>10</v>
      </c>
      <c r="B442" s="17">
        <v>1.18</v>
      </c>
      <c r="C442" s="18"/>
      <c r="D442" s="2" t="s">
        <v>10</v>
      </c>
      <c r="E442" s="17">
        <v>2.18</v>
      </c>
      <c r="F442" s="18"/>
      <c r="G442" s="2" t="s">
        <v>10</v>
      </c>
      <c r="H442" s="17">
        <v>4.72</v>
      </c>
      <c r="I442" s="18"/>
      <c r="J442" s="6" t="s">
        <v>10</v>
      </c>
      <c r="K442" s="17">
        <v>3.52</v>
      </c>
      <c r="L442" s="18"/>
      <c r="M442" s="6" t="s">
        <v>10</v>
      </c>
      <c r="N442" s="17">
        <v>10.92</v>
      </c>
      <c r="O442" s="18"/>
      <c r="P442" s="2" t="s">
        <v>10</v>
      </c>
      <c r="Q442" s="32">
        <v>3.88</v>
      </c>
      <c r="R442" s="18"/>
    </row>
    <row r="443" hidden="1" outlineLevel="1">
      <c r="A443" s="2" t="s">
        <v>11</v>
      </c>
      <c r="B443" s="17">
        <v>3.38</v>
      </c>
      <c r="C443" s="18"/>
      <c r="D443" s="2" t="s">
        <v>11</v>
      </c>
      <c r="E443" s="17">
        <v>4.18</v>
      </c>
      <c r="F443" s="18"/>
      <c r="G443" s="2" t="s">
        <v>11</v>
      </c>
      <c r="H443" s="17">
        <v>2.98</v>
      </c>
      <c r="I443" s="18"/>
      <c r="J443" s="6" t="s">
        <v>11</v>
      </c>
      <c r="K443" s="17">
        <v>1.97</v>
      </c>
      <c r="L443" s="18"/>
      <c r="M443" s="6" t="s">
        <v>11</v>
      </c>
      <c r="N443" s="17">
        <v>2.98</v>
      </c>
      <c r="O443" s="18"/>
      <c r="P443" s="2" t="s">
        <v>11</v>
      </c>
      <c r="Q443" s="32">
        <v>2.96</v>
      </c>
      <c r="R443" s="18"/>
    </row>
    <row r="444" hidden="1" outlineLevel="1">
      <c r="A444" s="2" t="s">
        <v>12</v>
      </c>
      <c r="B444" s="17">
        <v>10.98</v>
      </c>
      <c r="C444" s="18"/>
      <c r="D444" s="2" t="s">
        <v>12</v>
      </c>
      <c r="E444" s="17">
        <v>2.18</v>
      </c>
      <c r="F444" s="18"/>
      <c r="G444" s="2" t="s">
        <v>12</v>
      </c>
      <c r="H444" s="17">
        <v>1.94</v>
      </c>
      <c r="I444" s="18"/>
      <c r="J444" s="6" t="s">
        <v>12</v>
      </c>
      <c r="K444" s="17">
        <v>1.72</v>
      </c>
      <c r="L444" s="18"/>
      <c r="M444" s="6" t="s">
        <v>12</v>
      </c>
      <c r="N444" s="17">
        <v>0.88</v>
      </c>
      <c r="O444" s="18"/>
      <c r="P444" s="2" t="s">
        <v>12</v>
      </c>
      <c r="Q444" s="32">
        <v>8.57</v>
      </c>
      <c r="R444" s="18"/>
    </row>
    <row r="445" hidden="1" outlineLevel="1">
      <c r="A445" s="2" t="s">
        <v>13</v>
      </c>
      <c r="B445" s="17">
        <v>1.18</v>
      </c>
      <c r="C445" s="18"/>
      <c r="D445" s="2" t="s">
        <v>13</v>
      </c>
      <c r="E445" s="17">
        <v>2.18</v>
      </c>
      <c r="F445" s="18"/>
      <c r="G445" s="2" t="s">
        <v>13</v>
      </c>
      <c r="H445" s="17">
        <v>4.72</v>
      </c>
      <c r="I445" s="18"/>
      <c r="J445" s="6" t="s">
        <v>13</v>
      </c>
      <c r="K445" s="17">
        <v>3.52</v>
      </c>
      <c r="L445" s="18"/>
      <c r="M445" s="6" t="s">
        <v>13</v>
      </c>
      <c r="N445" s="17">
        <v>10.92</v>
      </c>
      <c r="O445" s="18"/>
      <c r="P445" s="2" t="s">
        <v>13</v>
      </c>
      <c r="Q445" s="32">
        <v>3.88</v>
      </c>
      <c r="R445" s="18"/>
    </row>
    <row r="446" hidden="1" outlineLevel="1">
      <c r="A446" s="2" t="s">
        <v>14</v>
      </c>
      <c r="B446" s="17">
        <v>5.92</v>
      </c>
      <c r="C446" s="18"/>
      <c r="D446" s="2" t="s">
        <v>14</v>
      </c>
      <c r="E446" s="17">
        <v>1.73</v>
      </c>
      <c r="F446" s="18"/>
      <c r="G446" s="2" t="s">
        <v>14</v>
      </c>
      <c r="H446" s="17">
        <v>1.38</v>
      </c>
      <c r="I446" s="18"/>
      <c r="J446" s="6" t="s">
        <v>14</v>
      </c>
      <c r="K446" s="17">
        <v>2.66</v>
      </c>
      <c r="L446" s="18"/>
      <c r="M446" s="6" t="s">
        <v>14</v>
      </c>
      <c r="N446" s="17">
        <v>1.96</v>
      </c>
      <c r="O446" s="18"/>
      <c r="P446" s="2" t="s">
        <v>14</v>
      </c>
      <c r="Q446" s="32">
        <v>2.56</v>
      </c>
      <c r="R446" s="18"/>
    </row>
    <row r="447" hidden="1" outlineLevel="1">
      <c r="A447" s="2" t="s">
        <v>15</v>
      </c>
      <c r="B447" s="17">
        <v>4.53</v>
      </c>
      <c r="C447" s="18"/>
      <c r="D447" s="2" t="s">
        <v>15</v>
      </c>
      <c r="E447" s="17">
        <v>6.19</v>
      </c>
      <c r="F447" s="18"/>
      <c r="G447" s="2" t="s">
        <v>15</v>
      </c>
      <c r="H447" s="17">
        <v>4.76</v>
      </c>
      <c r="I447" s="18"/>
      <c r="J447" s="6" t="s">
        <v>15</v>
      </c>
      <c r="K447" s="17">
        <v>2.38</v>
      </c>
      <c r="L447" s="18"/>
      <c r="M447" s="6" t="s">
        <v>15</v>
      </c>
      <c r="N447" s="17">
        <v>4.61</v>
      </c>
      <c r="O447" s="18"/>
      <c r="P447" s="2" t="s">
        <v>15</v>
      </c>
      <c r="Q447" s="32">
        <v>5.13</v>
      </c>
      <c r="R447" s="18"/>
    </row>
    <row r="448" hidden="1" outlineLevel="1">
      <c r="A448" s="2" t="s">
        <v>16</v>
      </c>
      <c r="B448" s="17">
        <v>7.17</v>
      </c>
      <c r="C448" s="18"/>
      <c r="D448" s="2" t="s">
        <v>16</v>
      </c>
      <c r="E448" s="17">
        <v>7.59</v>
      </c>
      <c r="F448" s="18"/>
      <c r="G448" s="2" t="s">
        <v>16</v>
      </c>
      <c r="H448" s="17">
        <v>5.98</v>
      </c>
      <c r="I448" s="18"/>
      <c r="J448" s="6" t="s">
        <v>16</v>
      </c>
      <c r="K448" s="17">
        <v>5.26</v>
      </c>
      <c r="L448" s="18"/>
      <c r="M448" s="6" t="s">
        <v>16</v>
      </c>
      <c r="N448" s="17">
        <v>10.07</v>
      </c>
      <c r="O448" s="18"/>
      <c r="P448" s="2" t="s">
        <v>16</v>
      </c>
      <c r="Q448" s="32">
        <v>5.08</v>
      </c>
      <c r="R448" s="18"/>
    </row>
    <row r="449" hidden="1" outlineLevel="1">
      <c r="A449" s="2" t="s">
        <v>17</v>
      </c>
      <c r="B449" s="17">
        <v>12.42</v>
      </c>
      <c r="C449" s="31">
        <f>(SUM(B441:B449)/9)</f>
        <v>6.641111111</v>
      </c>
      <c r="D449" s="33" t="s">
        <v>17</v>
      </c>
      <c r="E449" s="32">
        <v>10.47</v>
      </c>
      <c r="F449" s="31">
        <f>(SUM(E441:E449)/9)</f>
        <v>4.242222222</v>
      </c>
      <c r="G449" s="33" t="s">
        <v>17</v>
      </c>
      <c r="H449" s="32">
        <v>4.21</v>
      </c>
      <c r="I449" s="31">
        <f>(SUM(H441:H449)/9)</f>
        <v>3.58</v>
      </c>
      <c r="J449" s="34" t="s">
        <v>17</v>
      </c>
      <c r="K449" s="32">
        <v>9.29</v>
      </c>
      <c r="L449" s="31">
        <f>(SUM(K441:K449)/9)</f>
        <v>3.568888889</v>
      </c>
      <c r="M449" s="34" t="s">
        <v>17</v>
      </c>
      <c r="N449" s="32">
        <v>5.06</v>
      </c>
      <c r="O449" s="31">
        <f>(SUM(N441:N449)/9)</f>
        <v>5.351111111</v>
      </c>
      <c r="P449" s="33" t="s">
        <v>17</v>
      </c>
      <c r="Q449" s="32">
        <v>3.38</v>
      </c>
      <c r="R449" s="31">
        <f>(SUM(Q441:Q449)/9)</f>
        <v>4.206666667</v>
      </c>
    </row>
    <row r="450" hidden="1" outlineLevel="1">
      <c r="A450" s="3" t="s">
        <v>18</v>
      </c>
      <c r="B450" s="17">
        <v>13.01</v>
      </c>
      <c r="C450" s="31"/>
      <c r="D450" s="35" t="s">
        <v>18</v>
      </c>
      <c r="E450" s="32">
        <v>1.48</v>
      </c>
      <c r="F450" s="31"/>
      <c r="G450" s="35" t="s">
        <v>18</v>
      </c>
      <c r="H450" s="32">
        <v>1.53</v>
      </c>
      <c r="I450" s="31"/>
      <c r="J450" s="34" t="s">
        <v>18</v>
      </c>
      <c r="K450" s="32">
        <v>1.8</v>
      </c>
      <c r="L450" s="31"/>
      <c r="M450" s="34" t="s">
        <v>18</v>
      </c>
      <c r="N450" s="32">
        <v>0.76</v>
      </c>
      <c r="O450" s="31"/>
      <c r="P450" s="35" t="s">
        <v>18</v>
      </c>
      <c r="Q450" s="32">
        <v>2.42</v>
      </c>
      <c r="R450" s="31"/>
    </row>
    <row r="451" hidden="1" outlineLevel="1">
      <c r="A451" s="3" t="s">
        <v>19</v>
      </c>
      <c r="B451" s="17">
        <v>15.33</v>
      </c>
      <c r="C451" s="31"/>
      <c r="D451" s="35" t="s">
        <v>19</v>
      </c>
      <c r="E451" s="32">
        <v>5.07</v>
      </c>
      <c r="F451" s="31"/>
      <c r="G451" s="35" t="s">
        <v>19</v>
      </c>
      <c r="H451" s="32">
        <v>4.72</v>
      </c>
      <c r="I451" s="31"/>
      <c r="J451" s="34" t="s">
        <v>19</v>
      </c>
      <c r="K451" s="32">
        <v>3.72</v>
      </c>
      <c r="L451" s="31"/>
      <c r="M451" s="34" t="s">
        <v>19</v>
      </c>
      <c r="N451" s="32">
        <v>9.16</v>
      </c>
      <c r="O451" s="31"/>
      <c r="P451" s="35" t="s">
        <v>19</v>
      </c>
      <c r="Q451" s="32">
        <v>6.52</v>
      </c>
      <c r="R451" s="31"/>
    </row>
    <row r="452" hidden="1" outlineLevel="1">
      <c r="A452" s="3" t="s">
        <v>20</v>
      </c>
      <c r="B452" s="17">
        <v>1.18</v>
      </c>
      <c r="C452" s="41"/>
      <c r="D452" s="42" t="s">
        <v>20</v>
      </c>
      <c r="E452" s="17">
        <v>2.18</v>
      </c>
      <c r="F452" s="41"/>
      <c r="G452" s="42" t="s">
        <v>20</v>
      </c>
      <c r="H452" s="17">
        <v>4.72</v>
      </c>
      <c r="I452" s="41"/>
      <c r="J452" s="43" t="s">
        <v>20</v>
      </c>
      <c r="K452" s="17">
        <v>3.52</v>
      </c>
      <c r="L452" s="41"/>
      <c r="M452" s="34" t="s">
        <v>20</v>
      </c>
      <c r="N452" s="32">
        <v>10.92</v>
      </c>
      <c r="O452" s="31"/>
      <c r="P452" s="35" t="s">
        <v>20</v>
      </c>
      <c r="Q452" s="32">
        <v>3.88</v>
      </c>
      <c r="R452" s="31"/>
    </row>
    <row r="453" hidden="1" outlineLevel="1">
      <c r="A453" s="21">
        <v>44066.0</v>
      </c>
      <c r="B453" s="17">
        <v>1.18</v>
      </c>
      <c r="C453" s="44">
        <f>(SUM(B450:B453)/4)</f>
        <v>7.675</v>
      </c>
      <c r="D453" s="45">
        <v>44066.0</v>
      </c>
      <c r="E453" s="17">
        <v>2.18</v>
      </c>
      <c r="F453" s="41">
        <f>(SUM(E450:E453)/4)</f>
        <v>2.7275</v>
      </c>
      <c r="G453" s="45">
        <v>44066.0</v>
      </c>
      <c r="H453" s="17">
        <v>4.72</v>
      </c>
      <c r="I453" s="41">
        <f>(SUM(H450:H453)/4)</f>
        <v>3.9225</v>
      </c>
      <c r="J453" s="46">
        <v>44066.0</v>
      </c>
      <c r="K453" s="17">
        <v>3.52</v>
      </c>
      <c r="L453" s="41">
        <f>(SUM(K450:K453)/4)</f>
        <v>3.14</v>
      </c>
      <c r="M453" s="37">
        <v>44066.0</v>
      </c>
      <c r="N453" s="32">
        <v>10.92</v>
      </c>
      <c r="O453" s="41">
        <f>(SUM(N450:N453)/4)</f>
        <v>7.94</v>
      </c>
      <c r="P453" s="36">
        <v>44066.0</v>
      </c>
      <c r="Q453" s="32">
        <v>3.88</v>
      </c>
      <c r="R453" s="31">
        <f>(SUM(Q450:Q453)/4)</f>
        <v>4.175</v>
      </c>
    </row>
    <row r="454" hidden="1" outlineLevel="1">
      <c r="A454" s="4" t="s">
        <v>21</v>
      </c>
      <c r="B454" s="17">
        <v>13.01</v>
      </c>
      <c r="C454" s="41"/>
      <c r="D454" s="47" t="s">
        <v>21</v>
      </c>
      <c r="E454" s="17">
        <v>1.48</v>
      </c>
      <c r="F454" s="41"/>
      <c r="G454" s="47" t="s">
        <v>21</v>
      </c>
      <c r="H454" s="17">
        <v>1.53</v>
      </c>
      <c r="I454" s="41"/>
      <c r="J454" s="43" t="s">
        <v>21</v>
      </c>
      <c r="K454" s="17">
        <v>1.8</v>
      </c>
      <c r="L454" s="41"/>
      <c r="M454" s="34" t="s">
        <v>21</v>
      </c>
      <c r="N454" s="32">
        <v>0.76</v>
      </c>
      <c r="O454" s="41"/>
      <c r="P454" s="38" t="s">
        <v>21</v>
      </c>
      <c r="Q454" s="32">
        <v>2.42</v>
      </c>
      <c r="R454" s="31"/>
    </row>
    <row r="455" hidden="1" outlineLevel="1">
      <c r="A455" s="4" t="s">
        <v>22</v>
      </c>
      <c r="B455" s="17">
        <v>15.33</v>
      </c>
      <c r="C455" s="41"/>
      <c r="D455" s="47" t="s">
        <v>22</v>
      </c>
      <c r="E455" s="17">
        <v>5.07</v>
      </c>
      <c r="F455" s="41"/>
      <c r="G455" s="47" t="s">
        <v>22</v>
      </c>
      <c r="H455" s="17">
        <v>4.72</v>
      </c>
      <c r="I455" s="41"/>
      <c r="J455" s="43" t="s">
        <v>22</v>
      </c>
      <c r="K455" s="17">
        <v>3.72</v>
      </c>
      <c r="L455" s="41"/>
      <c r="M455" s="34" t="s">
        <v>22</v>
      </c>
      <c r="N455" s="32">
        <v>9.16</v>
      </c>
      <c r="O455" s="41"/>
      <c r="P455" s="38" t="s">
        <v>22</v>
      </c>
      <c r="Q455" s="32">
        <v>6.52</v>
      </c>
      <c r="R455" s="31"/>
    </row>
    <row r="456" hidden="1" outlineLevel="1">
      <c r="A456" s="4" t="s">
        <v>23</v>
      </c>
      <c r="B456" s="17">
        <v>1.69</v>
      </c>
      <c r="C456" s="44">
        <f>(SUM(B454:B456)/3)</f>
        <v>10.01</v>
      </c>
      <c r="D456" s="47" t="s">
        <v>23</v>
      </c>
      <c r="E456" s="17">
        <v>7.1</v>
      </c>
      <c r="F456" s="41">
        <f>(SUM(E454:E456)/3)</f>
        <v>4.55</v>
      </c>
      <c r="G456" s="47" t="s">
        <v>23</v>
      </c>
      <c r="H456" s="17">
        <v>2.99</v>
      </c>
      <c r="I456" s="41">
        <f>(SUM(H454:H456)/3)</f>
        <v>3.08</v>
      </c>
      <c r="J456" s="43" t="s">
        <v>23</v>
      </c>
      <c r="K456" s="17">
        <v>1.59</v>
      </c>
      <c r="L456" s="41">
        <f>(SUM(K454:K456)/3)</f>
        <v>2.37</v>
      </c>
      <c r="M456" s="34" t="s">
        <v>23</v>
      </c>
      <c r="N456" s="32">
        <v>17.37</v>
      </c>
      <c r="O456" s="41">
        <f>(SUM(N454:N456)/3)</f>
        <v>9.096666667</v>
      </c>
      <c r="P456" s="38" t="s">
        <v>23</v>
      </c>
      <c r="Q456" s="32">
        <v>3.62</v>
      </c>
      <c r="R456" s="31">
        <f>(SUM(Q454:Q456)/3)</f>
        <v>4.186666667</v>
      </c>
    </row>
    <row r="457" hidden="1" outlineLevel="1">
      <c r="A457" s="5" t="s">
        <v>24</v>
      </c>
      <c r="B457" s="17">
        <v>15.08</v>
      </c>
      <c r="C457" s="41"/>
      <c r="D457" s="48" t="s">
        <v>24</v>
      </c>
      <c r="E457" s="17">
        <v>0.87</v>
      </c>
      <c r="F457" s="41"/>
      <c r="G457" s="48" t="s">
        <v>24</v>
      </c>
      <c r="H457" s="17">
        <v>4.31</v>
      </c>
      <c r="I457" s="41"/>
      <c r="J457" s="43" t="s">
        <v>24</v>
      </c>
      <c r="K457" s="17">
        <v>2.3</v>
      </c>
      <c r="L457" s="41"/>
      <c r="M457" s="34" t="s">
        <v>24</v>
      </c>
      <c r="N457" s="32">
        <v>4.34</v>
      </c>
      <c r="O457" s="41"/>
      <c r="P457" s="39" t="s">
        <v>24</v>
      </c>
      <c r="Q457" s="32">
        <v>7.66</v>
      </c>
      <c r="R457" s="31"/>
    </row>
    <row r="458" hidden="1" outlineLevel="1">
      <c r="A458" s="5" t="s">
        <v>25</v>
      </c>
      <c r="B458" s="17">
        <v>1.18</v>
      </c>
      <c r="C458" s="44">
        <f>(SUM(B457:B458)/2)</f>
        <v>8.13</v>
      </c>
      <c r="D458" s="48" t="s">
        <v>25</v>
      </c>
      <c r="E458" s="17">
        <v>2.18</v>
      </c>
      <c r="F458" s="41">
        <f>(SUM(E457:E458)/2)</f>
        <v>1.525</v>
      </c>
      <c r="G458" s="48" t="s">
        <v>25</v>
      </c>
      <c r="H458" s="17">
        <v>4.72</v>
      </c>
      <c r="I458" s="41">
        <f>(SUM(H457:H458)/2)</f>
        <v>4.515</v>
      </c>
      <c r="J458" s="43" t="s">
        <v>25</v>
      </c>
      <c r="K458" s="17">
        <v>3.52</v>
      </c>
      <c r="L458" s="41">
        <f>(SUM(K457:K458)/2)</f>
        <v>2.91</v>
      </c>
      <c r="M458" s="34" t="s">
        <v>25</v>
      </c>
      <c r="N458" s="32">
        <v>10.92</v>
      </c>
      <c r="O458" s="41">
        <f>(SUM(N457:N458)/2)</f>
        <v>7.63</v>
      </c>
      <c r="P458" s="39" t="s">
        <v>25</v>
      </c>
      <c r="Q458" s="32">
        <v>3.88</v>
      </c>
      <c r="R458" s="31">
        <f>(SUM(Q457:Q458)/2)</f>
        <v>5.77</v>
      </c>
    </row>
    <row r="459">
      <c r="A459" s="29"/>
      <c r="B459" s="29"/>
      <c r="C459" s="29"/>
      <c r="D459" s="29"/>
      <c r="E459" s="29"/>
      <c r="F459" s="2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>
      <c r="A460" s="29"/>
      <c r="B460" s="29"/>
      <c r="C460" s="29"/>
      <c r="D460" s="29"/>
      <c r="E460" s="29"/>
      <c r="F460" s="2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collapsed="1">
      <c r="A461" s="1" t="s">
        <v>45</v>
      </c>
      <c r="C461" s="2" t="str">
        <f t="array" ref="C461">INDEX(A462:P462, 1, MATCH(MIN(C472,F472,I472,L472,O472,R472), C472:R472, 0))</f>
        <v>GFS</v>
      </c>
      <c r="D461" s="3" t="str">
        <f t="array" ref="D461">INDEX(A462:P462, 1, (MATCH(MIN(C476,F476,I476,L476,O476,R476), C476:R476, 0)))</f>
        <v>ECMWF</v>
      </c>
      <c r="E461" s="4" t="str">
        <f t="array" ref="E461">INDEX(A462:P462, 1, MATCH(MIN(F479,I479,L479,O479,R479,C479),C479:R479,0))</f>
        <v>ECMWF</v>
      </c>
      <c r="F461" s="5" t="str">
        <f t="array" ref="F461">INDEX(A462:P462, 1, MATCH(MIN(F481,I481,L481,O481,R481,C481),C481:R481,0))</f>
        <v>ECMWF</v>
      </c>
      <c r="G461" s="6"/>
      <c r="H461" s="28"/>
      <c r="J461" s="6"/>
      <c r="K461" s="6"/>
      <c r="L461" s="6"/>
      <c r="M461" s="6"/>
      <c r="N461" s="6"/>
      <c r="O461" s="6"/>
      <c r="P461" s="6"/>
      <c r="Q461" s="6"/>
    </row>
    <row r="462" hidden="1" outlineLevel="1">
      <c r="A462" s="7" t="s">
        <v>1</v>
      </c>
      <c r="B462" s="8" t="s">
        <v>2</v>
      </c>
      <c r="C462" s="9"/>
      <c r="D462" s="12" t="s">
        <v>3</v>
      </c>
      <c r="E462" s="8" t="s">
        <v>2</v>
      </c>
      <c r="F462" s="9"/>
      <c r="G462" s="12" t="s">
        <v>4</v>
      </c>
      <c r="H462" s="8" t="s">
        <v>2</v>
      </c>
      <c r="I462" s="9"/>
      <c r="J462" s="12" t="s">
        <v>5</v>
      </c>
      <c r="K462" s="8" t="s">
        <v>2</v>
      </c>
      <c r="L462" s="9"/>
      <c r="M462" s="12" t="s">
        <v>6</v>
      </c>
      <c r="N462" s="8" t="s">
        <v>2</v>
      </c>
      <c r="O462" s="9"/>
      <c r="P462" s="12" t="s">
        <v>7</v>
      </c>
      <c r="Q462" s="8" t="s">
        <v>2</v>
      </c>
    </row>
    <row r="463" hidden="1" outlineLevel="1">
      <c r="A463" s="13" t="s">
        <v>8</v>
      </c>
      <c r="C463" s="14"/>
      <c r="D463" s="6" t="s">
        <v>8</v>
      </c>
      <c r="F463" s="14"/>
      <c r="G463" s="13" t="s">
        <v>8</v>
      </c>
      <c r="I463" s="15"/>
      <c r="J463" s="13" t="s">
        <v>8</v>
      </c>
      <c r="L463" s="15"/>
      <c r="M463" s="13" t="s">
        <v>8</v>
      </c>
      <c r="O463" s="15"/>
      <c r="P463" s="13" t="s">
        <v>8</v>
      </c>
    </row>
    <row r="464" hidden="1" outlineLevel="1">
      <c r="A464" s="2" t="s">
        <v>9</v>
      </c>
      <c r="B464" s="17">
        <v>10.88</v>
      </c>
      <c r="C464" s="18"/>
      <c r="D464" s="2" t="s">
        <v>9</v>
      </c>
      <c r="E464" s="17">
        <v>5.18</v>
      </c>
      <c r="F464" s="18"/>
      <c r="G464" s="2" t="s">
        <v>9</v>
      </c>
      <c r="H464" s="17">
        <v>3.22</v>
      </c>
      <c r="I464" s="18"/>
      <c r="J464" s="6" t="s">
        <v>9</v>
      </c>
      <c r="K464" s="17">
        <v>12.77</v>
      </c>
      <c r="L464" s="18"/>
      <c r="M464" s="6" t="s">
        <v>9</v>
      </c>
      <c r="N464" s="17">
        <v>3.47</v>
      </c>
      <c r="O464" s="18"/>
      <c r="P464" s="2" t="s">
        <v>9</v>
      </c>
      <c r="Q464" s="32">
        <v>4.62</v>
      </c>
      <c r="R464" s="18"/>
    </row>
    <row r="465" hidden="1" outlineLevel="1">
      <c r="A465" s="2" t="s">
        <v>10</v>
      </c>
      <c r="B465" s="17">
        <v>5.95</v>
      </c>
      <c r="C465" s="18"/>
      <c r="D465" s="2" t="s">
        <v>10</v>
      </c>
      <c r="E465" s="17">
        <v>5.18</v>
      </c>
      <c r="F465" s="18"/>
      <c r="G465" s="2" t="s">
        <v>10</v>
      </c>
      <c r="H465" s="17">
        <v>7.7</v>
      </c>
      <c r="I465" s="18"/>
      <c r="J465" s="6" t="s">
        <v>10</v>
      </c>
      <c r="K465" s="17">
        <v>7.57</v>
      </c>
      <c r="L465" s="18"/>
      <c r="M465" s="6" t="s">
        <v>10</v>
      </c>
      <c r="N465" s="17">
        <v>13.85</v>
      </c>
      <c r="O465" s="18"/>
      <c r="P465" s="2" t="s">
        <v>10</v>
      </c>
      <c r="Q465" s="32">
        <v>7.1</v>
      </c>
      <c r="R465" s="18"/>
    </row>
    <row r="466" hidden="1" outlineLevel="1">
      <c r="A466" s="2" t="s">
        <v>11</v>
      </c>
      <c r="B466" s="17">
        <v>3.9</v>
      </c>
      <c r="C466" s="18"/>
      <c r="D466" s="2" t="s">
        <v>11</v>
      </c>
      <c r="E466" s="17">
        <v>4.0</v>
      </c>
      <c r="F466" s="18"/>
      <c r="G466" s="2" t="s">
        <v>11</v>
      </c>
      <c r="H466" s="17">
        <v>4.17</v>
      </c>
      <c r="I466" s="18"/>
      <c r="J466" s="6" t="s">
        <v>11</v>
      </c>
      <c r="K466" s="17">
        <v>3.47</v>
      </c>
      <c r="L466" s="18"/>
      <c r="M466" s="6" t="s">
        <v>11</v>
      </c>
      <c r="N466" s="17">
        <v>4.17</v>
      </c>
      <c r="O466" s="18"/>
      <c r="P466" s="2" t="s">
        <v>11</v>
      </c>
      <c r="Q466" s="32">
        <v>4.17</v>
      </c>
      <c r="R466" s="18"/>
    </row>
    <row r="467" hidden="1" outlineLevel="1">
      <c r="A467" s="2" t="s">
        <v>12</v>
      </c>
      <c r="B467" s="17">
        <v>11.18</v>
      </c>
      <c r="C467" s="18"/>
      <c r="D467" s="2" t="s">
        <v>12</v>
      </c>
      <c r="E467" s="17">
        <v>9.92</v>
      </c>
      <c r="F467" s="18"/>
      <c r="G467" s="2" t="s">
        <v>12</v>
      </c>
      <c r="H467" s="17">
        <v>4.42</v>
      </c>
      <c r="I467" s="18"/>
      <c r="J467" s="6" t="s">
        <v>12</v>
      </c>
      <c r="K467" s="17">
        <v>4.4</v>
      </c>
      <c r="L467" s="18"/>
      <c r="M467" s="6" t="s">
        <v>12</v>
      </c>
      <c r="N467" s="17">
        <v>5.98</v>
      </c>
      <c r="O467" s="18"/>
      <c r="P467" s="2" t="s">
        <v>12</v>
      </c>
      <c r="Q467" s="32">
        <v>13.35</v>
      </c>
      <c r="R467" s="18"/>
    </row>
    <row r="468" hidden="1" outlineLevel="1">
      <c r="A468" s="2" t="s">
        <v>13</v>
      </c>
      <c r="B468" s="17">
        <v>5.95</v>
      </c>
      <c r="C468" s="18"/>
      <c r="D468" s="2" t="s">
        <v>13</v>
      </c>
      <c r="E468" s="17">
        <v>5.18</v>
      </c>
      <c r="F468" s="18"/>
      <c r="G468" s="2" t="s">
        <v>13</v>
      </c>
      <c r="H468" s="17">
        <v>7.7</v>
      </c>
      <c r="I468" s="18"/>
      <c r="J468" s="6" t="s">
        <v>13</v>
      </c>
      <c r="K468" s="17">
        <v>7.57</v>
      </c>
      <c r="L468" s="18"/>
      <c r="M468" s="6" t="s">
        <v>13</v>
      </c>
      <c r="N468" s="17">
        <v>13.85</v>
      </c>
      <c r="O468" s="18"/>
      <c r="P468" s="2" t="s">
        <v>13</v>
      </c>
      <c r="Q468" s="32">
        <v>7.1</v>
      </c>
      <c r="R468" s="18"/>
    </row>
    <row r="469" hidden="1" outlineLevel="1">
      <c r="A469" s="2" t="s">
        <v>14</v>
      </c>
      <c r="B469" s="17">
        <v>7.48</v>
      </c>
      <c r="C469" s="18"/>
      <c r="D469" s="2" t="s">
        <v>14</v>
      </c>
      <c r="E469" s="17">
        <v>2.2</v>
      </c>
      <c r="F469" s="18"/>
      <c r="G469" s="2" t="s">
        <v>14</v>
      </c>
      <c r="H469" s="17">
        <v>2.12</v>
      </c>
      <c r="I469" s="18"/>
      <c r="J469" s="6" t="s">
        <v>14</v>
      </c>
      <c r="K469" s="17">
        <v>2.05</v>
      </c>
      <c r="L469" s="18"/>
      <c r="M469" s="6" t="s">
        <v>14</v>
      </c>
      <c r="N469" s="17">
        <v>2.0</v>
      </c>
      <c r="O469" s="18"/>
      <c r="P469" s="2" t="s">
        <v>14</v>
      </c>
      <c r="Q469" s="32">
        <v>2.37</v>
      </c>
      <c r="R469" s="18"/>
    </row>
    <row r="470" hidden="1" outlineLevel="1">
      <c r="A470" s="2" t="s">
        <v>15</v>
      </c>
      <c r="B470" s="17">
        <v>4.05</v>
      </c>
      <c r="C470" s="18"/>
      <c r="D470" s="2" t="s">
        <v>15</v>
      </c>
      <c r="E470" s="17">
        <v>3.62</v>
      </c>
      <c r="F470" s="18"/>
      <c r="G470" s="2" t="s">
        <v>15</v>
      </c>
      <c r="H470" s="17">
        <v>6.22</v>
      </c>
      <c r="I470" s="18"/>
      <c r="J470" s="6" t="s">
        <v>15</v>
      </c>
      <c r="K470" s="17">
        <v>4.4</v>
      </c>
      <c r="L470" s="18"/>
      <c r="M470" s="6" t="s">
        <v>15</v>
      </c>
      <c r="N470" s="17">
        <v>5.27</v>
      </c>
      <c r="O470" s="18"/>
      <c r="P470" s="2" t="s">
        <v>15</v>
      </c>
      <c r="Q470" s="32">
        <v>2.75</v>
      </c>
      <c r="R470" s="18"/>
    </row>
    <row r="471" hidden="1" outlineLevel="1">
      <c r="A471" s="2" t="s">
        <v>16</v>
      </c>
      <c r="B471" s="17">
        <v>3.48</v>
      </c>
      <c r="C471" s="18"/>
      <c r="D471" s="2" t="s">
        <v>16</v>
      </c>
      <c r="E471" s="17">
        <v>11.7</v>
      </c>
      <c r="F471" s="18"/>
      <c r="G471" s="2" t="s">
        <v>16</v>
      </c>
      <c r="H471" s="17">
        <v>10.05</v>
      </c>
      <c r="I471" s="18"/>
      <c r="J471" s="6" t="s">
        <v>16</v>
      </c>
      <c r="K471" s="17">
        <v>3.93</v>
      </c>
      <c r="L471" s="18"/>
      <c r="M471" s="6" t="s">
        <v>16</v>
      </c>
      <c r="N471" s="17">
        <v>10.55</v>
      </c>
      <c r="O471" s="18"/>
      <c r="P471" s="2" t="s">
        <v>16</v>
      </c>
      <c r="Q471" s="32">
        <v>8.47</v>
      </c>
      <c r="R471" s="18"/>
    </row>
    <row r="472" hidden="1" outlineLevel="1">
      <c r="A472" s="2" t="s">
        <v>17</v>
      </c>
      <c r="B472" s="17">
        <v>7.07</v>
      </c>
      <c r="C472" s="31">
        <f>(SUM(B464:B472)/9)</f>
        <v>6.66</v>
      </c>
      <c r="D472" s="33" t="s">
        <v>17</v>
      </c>
      <c r="E472" s="32">
        <v>5.95</v>
      </c>
      <c r="F472" s="31">
        <f>(SUM(E464:E472)/9)</f>
        <v>5.881111111</v>
      </c>
      <c r="G472" s="33" t="s">
        <v>17</v>
      </c>
      <c r="H472" s="32">
        <v>7.4</v>
      </c>
      <c r="I472" s="31">
        <f>(SUM(H464:H472)/9)</f>
        <v>5.888888889</v>
      </c>
      <c r="J472" s="34" t="s">
        <v>17</v>
      </c>
      <c r="K472" s="32">
        <v>3.32</v>
      </c>
      <c r="L472" s="31">
        <f>(SUM(K464:K472)/9)</f>
        <v>5.497777778</v>
      </c>
      <c r="M472" s="34" t="s">
        <v>17</v>
      </c>
      <c r="N472" s="32">
        <v>7.88</v>
      </c>
      <c r="O472" s="31">
        <f>(SUM(N464:N472)/9)</f>
        <v>7.446666667</v>
      </c>
      <c r="P472" s="33" t="s">
        <v>17</v>
      </c>
      <c r="Q472" s="32">
        <v>5.3</v>
      </c>
      <c r="R472" s="31">
        <f>(SUM(Q464:Q472)/9)</f>
        <v>6.136666667</v>
      </c>
    </row>
    <row r="473" hidden="1" outlineLevel="1">
      <c r="A473" s="3" t="s">
        <v>18</v>
      </c>
      <c r="B473" s="17">
        <v>10.88</v>
      </c>
      <c r="C473" s="31"/>
      <c r="D473" s="35" t="s">
        <v>18</v>
      </c>
      <c r="E473" s="32">
        <v>5.18</v>
      </c>
      <c r="F473" s="31"/>
      <c r="G473" s="35" t="s">
        <v>18</v>
      </c>
      <c r="H473" s="32">
        <v>3.22</v>
      </c>
      <c r="I473" s="31"/>
      <c r="J473" s="34" t="s">
        <v>18</v>
      </c>
      <c r="K473" s="32">
        <v>12.77</v>
      </c>
      <c r="L473" s="31"/>
      <c r="M473" s="34" t="s">
        <v>18</v>
      </c>
      <c r="N473" s="32">
        <v>3.47</v>
      </c>
      <c r="O473" s="31"/>
      <c r="P473" s="35" t="s">
        <v>18</v>
      </c>
      <c r="Q473" s="32">
        <v>4.62</v>
      </c>
      <c r="R473" s="31"/>
    </row>
    <row r="474" hidden="1" outlineLevel="1">
      <c r="A474" s="3" t="s">
        <v>19</v>
      </c>
      <c r="B474" s="17">
        <v>16.23</v>
      </c>
      <c r="C474" s="31"/>
      <c r="D474" s="35" t="s">
        <v>19</v>
      </c>
      <c r="E474" s="32">
        <v>6.18</v>
      </c>
      <c r="F474" s="31"/>
      <c r="G474" s="35" t="s">
        <v>19</v>
      </c>
      <c r="H474" s="32">
        <v>1.95</v>
      </c>
      <c r="I474" s="31"/>
      <c r="J474" s="34" t="s">
        <v>19</v>
      </c>
      <c r="K474" s="32">
        <v>19.82</v>
      </c>
      <c r="L474" s="31"/>
      <c r="M474" s="34" t="s">
        <v>19</v>
      </c>
      <c r="N474" s="32">
        <v>3.68</v>
      </c>
      <c r="O474" s="31"/>
      <c r="P474" s="35" t="s">
        <v>19</v>
      </c>
      <c r="Q474" s="32">
        <v>13.57</v>
      </c>
      <c r="R474" s="31"/>
    </row>
    <row r="475" hidden="1" outlineLevel="1">
      <c r="A475" s="3" t="s">
        <v>20</v>
      </c>
      <c r="B475" s="17">
        <v>5.95</v>
      </c>
      <c r="C475" s="41"/>
      <c r="D475" s="42" t="s">
        <v>20</v>
      </c>
      <c r="E475" s="17">
        <v>5.18</v>
      </c>
      <c r="F475" s="41"/>
      <c r="G475" s="42" t="s">
        <v>20</v>
      </c>
      <c r="H475" s="17">
        <v>7.7</v>
      </c>
      <c r="I475" s="41"/>
      <c r="J475" s="43" t="s">
        <v>20</v>
      </c>
      <c r="K475" s="17">
        <v>7.57</v>
      </c>
      <c r="L475" s="41"/>
      <c r="M475" s="34" t="s">
        <v>20</v>
      </c>
      <c r="N475" s="32">
        <v>13.85</v>
      </c>
      <c r="O475" s="31"/>
      <c r="P475" s="35" t="s">
        <v>20</v>
      </c>
      <c r="Q475" s="32">
        <v>7.1</v>
      </c>
      <c r="R475" s="31"/>
    </row>
    <row r="476" hidden="1" outlineLevel="1">
      <c r="A476" s="21">
        <v>44066.0</v>
      </c>
      <c r="B476" s="17">
        <v>5.95</v>
      </c>
      <c r="C476" s="44">
        <f>(SUM(B473:B476)/4)</f>
        <v>9.7525</v>
      </c>
      <c r="D476" s="45">
        <v>44066.0</v>
      </c>
      <c r="E476" s="17">
        <v>5.18</v>
      </c>
      <c r="F476" s="41">
        <f>(SUM(E473:E476)/4)</f>
        <v>5.43</v>
      </c>
      <c r="G476" s="45">
        <v>44066.0</v>
      </c>
      <c r="H476" s="17">
        <v>7.7</v>
      </c>
      <c r="I476" s="41">
        <f>(SUM(H473:H476)/4)</f>
        <v>5.1425</v>
      </c>
      <c r="J476" s="46">
        <v>44066.0</v>
      </c>
      <c r="K476" s="17">
        <v>7.57</v>
      </c>
      <c r="L476" s="41">
        <f>(SUM(K473:K476)/4)</f>
        <v>11.9325</v>
      </c>
      <c r="M476" s="37">
        <v>44066.0</v>
      </c>
      <c r="N476" s="32">
        <v>13.85</v>
      </c>
      <c r="O476" s="41">
        <f>(SUM(N473:N476)/4)</f>
        <v>8.7125</v>
      </c>
      <c r="P476" s="36">
        <v>44066.0</v>
      </c>
      <c r="Q476" s="32">
        <v>7.1</v>
      </c>
      <c r="R476" s="31">
        <f>(SUM(Q473:Q476)/4)</f>
        <v>8.0975</v>
      </c>
    </row>
    <row r="477" hidden="1" outlineLevel="1">
      <c r="A477" s="4" t="s">
        <v>21</v>
      </c>
      <c r="B477" s="17">
        <v>10.88</v>
      </c>
      <c r="C477" s="41"/>
      <c r="D477" s="47" t="s">
        <v>21</v>
      </c>
      <c r="E477" s="17">
        <v>5.18</v>
      </c>
      <c r="F477" s="41"/>
      <c r="G477" s="47" t="s">
        <v>21</v>
      </c>
      <c r="H477" s="17">
        <v>3.22</v>
      </c>
      <c r="I477" s="41"/>
      <c r="J477" s="43" t="s">
        <v>21</v>
      </c>
      <c r="K477" s="17">
        <v>12.77</v>
      </c>
      <c r="L477" s="41"/>
      <c r="M477" s="34" t="s">
        <v>21</v>
      </c>
      <c r="N477" s="32">
        <v>3.47</v>
      </c>
      <c r="O477" s="41"/>
      <c r="P477" s="38" t="s">
        <v>21</v>
      </c>
      <c r="Q477" s="32">
        <v>4.62</v>
      </c>
      <c r="R477" s="31"/>
    </row>
    <row r="478" hidden="1" outlineLevel="1">
      <c r="A478" s="4" t="s">
        <v>22</v>
      </c>
      <c r="B478" s="17">
        <v>16.23</v>
      </c>
      <c r="C478" s="41"/>
      <c r="D478" s="47" t="s">
        <v>22</v>
      </c>
      <c r="E478" s="17">
        <v>6.18</v>
      </c>
      <c r="F478" s="41"/>
      <c r="G478" s="47" t="s">
        <v>22</v>
      </c>
      <c r="H478" s="17">
        <v>1.95</v>
      </c>
      <c r="I478" s="41"/>
      <c r="J478" s="43" t="s">
        <v>22</v>
      </c>
      <c r="K478" s="17">
        <v>19.82</v>
      </c>
      <c r="L478" s="41"/>
      <c r="M478" s="34" t="s">
        <v>22</v>
      </c>
      <c r="N478" s="32">
        <v>3.68</v>
      </c>
      <c r="O478" s="41"/>
      <c r="P478" s="38" t="s">
        <v>22</v>
      </c>
      <c r="Q478" s="32">
        <v>13.57</v>
      </c>
      <c r="R478" s="31"/>
    </row>
    <row r="479" hidden="1" outlineLevel="1">
      <c r="A479" s="4" t="s">
        <v>23</v>
      </c>
      <c r="B479" s="17">
        <v>2.1</v>
      </c>
      <c r="C479" s="44">
        <f>(SUM(B477:B479)/3)</f>
        <v>9.736666667</v>
      </c>
      <c r="D479" s="47" t="s">
        <v>23</v>
      </c>
      <c r="E479" s="17">
        <v>2.58</v>
      </c>
      <c r="F479" s="41">
        <f>(SUM(E477:E479)/3)</f>
        <v>4.646666667</v>
      </c>
      <c r="G479" s="47" t="s">
        <v>23</v>
      </c>
      <c r="H479" s="17">
        <v>2.6</v>
      </c>
      <c r="I479" s="41">
        <f>(SUM(H477:H479)/3)</f>
        <v>2.59</v>
      </c>
      <c r="J479" s="43" t="s">
        <v>23</v>
      </c>
      <c r="K479" s="17">
        <v>2.13</v>
      </c>
      <c r="L479" s="41">
        <f>(SUM(K477:K479)/3)</f>
        <v>11.57333333</v>
      </c>
      <c r="M479" s="34" t="s">
        <v>23</v>
      </c>
      <c r="N479" s="32">
        <v>2.53</v>
      </c>
      <c r="O479" s="41">
        <f>(SUM(N477:N479)/3)</f>
        <v>3.226666667</v>
      </c>
      <c r="P479" s="38" t="s">
        <v>23</v>
      </c>
      <c r="Q479" s="32">
        <v>3.6</v>
      </c>
      <c r="R479" s="31">
        <f>(SUM(Q477:Q479)/3)</f>
        <v>7.263333333</v>
      </c>
    </row>
    <row r="480" hidden="1" outlineLevel="1">
      <c r="A480" s="5" t="s">
        <v>24</v>
      </c>
      <c r="B480" s="17">
        <v>9.12</v>
      </c>
      <c r="C480" s="41"/>
      <c r="D480" s="48" t="s">
        <v>24</v>
      </c>
      <c r="E480" s="17">
        <v>7.72</v>
      </c>
      <c r="F480" s="41"/>
      <c r="G480" s="48" t="s">
        <v>24</v>
      </c>
      <c r="H480" s="17">
        <v>2.02</v>
      </c>
      <c r="I480" s="41"/>
      <c r="J480" s="43" t="s">
        <v>24</v>
      </c>
      <c r="K480" s="17">
        <v>8.02</v>
      </c>
      <c r="L480" s="41"/>
      <c r="M480" s="34" t="s">
        <v>24</v>
      </c>
      <c r="N480" s="32">
        <v>1.4</v>
      </c>
      <c r="O480" s="41"/>
      <c r="P480" s="39" t="s">
        <v>24</v>
      </c>
      <c r="Q480" s="32">
        <v>6.48</v>
      </c>
      <c r="R480" s="31"/>
    </row>
    <row r="481" hidden="1" outlineLevel="1">
      <c r="A481" s="5" t="s">
        <v>25</v>
      </c>
      <c r="B481" s="17">
        <v>5.95</v>
      </c>
      <c r="C481" s="44">
        <f>(SUM(B480:B481)/2)</f>
        <v>7.535</v>
      </c>
      <c r="D481" s="48" t="s">
        <v>25</v>
      </c>
      <c r="E481" s="17">
        <v>5.18</v>
      </c>
      <c r="F481" s="41">
        <f>(SUM(E480:E481)/2)</f>
        <v>6.45</v>
      </c>
      <c r="G481" s="48" t="s">
        <v>25</v>
      </c>
      <c r="H481" s="17">
        <v>7.7</v>
      </c>
      <c r="I481" s="41">
        <f>(SUM(H480:H481)/2)</f>
        <v>4.86</v>
      </c>
      <c r="J481" s="43" t="s">
        <v>25</v>
      </c>
      <c r="K481" s="17">
        <v>7.57</v>
      </c>
      <c r="L481" s="41">
        <f>(SUM(K480:K481)/2)</f>
        <v>7.795</v>
      </c>
      <c r="M481" s="34" t="s">
        <v>25</v>
      </c>
      <c r="N481" s="32">
        <v>13.85</v>
      </c>
      <c r="O481" s="41">
        <f>(SUM(N480:N481)/2)</f>
        <v>7.625</v>
      </c>
      <c r="P481" s="39" t="s">
        <v>25</v>
      </c>
      <c r="Q481" s="32">
        <v>7.1</v>
      </c>
      <c r="R481" s="31">
        <f>(SUM(Q480:Q481)/2)</f>
        <v>6.79</v>
      </c>
    </row>
    <row r="482">
      <c r="A482" s="29"/>
      <c r="B482" s="29"/>
      <c r="C482" s="29"/>
      <c r="D482" s="29"/>
      <c r="E482" s="29"/>
      <c r="F482" s="2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>
      <c r="A483" s="29"/>
      <c r="B483" s="29"/>
      <c r="C483" s="29"/>
      <c r="D483" s="29"/>
      <c r="E483" s="29"/>
      <c r="F483" s="2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collapsed="1">
      <c r="A484" s="1" t="s">
        <v>46</v>
      </c>
      <c r="C484" s="2" t="str">
        <f t="array" ref="C484">INDEX(A485:P485, 1, MATCH(MIN(C495,F495,I495,L495,O495,R495), C495:R495, 0))</f>
        <v>UKMO</v>
      </c>
      <c r="D484" s="3" t="str">
        <f t="array" ref="D484">INDEX(A485:P485, 1, (MATCH(MIN(C499,F499,I499,L499,O499,R499), C499:R499, 0)))</f>
        <v>UKMO</v>
      </c>
      <c r="E484" s="4" t="str">
        <f t="array" ref="E484">INDEX(A485:P485, 1, MATCH(MIN(F502,I502,L502,O502,R502,C502),C502:R502,0))</f>
        <v>PWE</v>
      </c>
      <c r="F484" s="5" t="str">
        <f t="array" ref="F484">INDEX(A485:P485, 1, MATCH(MIN(F504,I504,L504,O504,R504,C504),C504:R504,0))</f>
        <v>UKMO</v>
      </c>
      <c r="G484" s="6"/>
      <c r="H484" s="28"/>
      <c r="J484" s="6"/>
      <c r="K484" s="6"/>
      <c r="L484" s="6"/>
      <c r="M484" s="6"/>
      <c r="N484" s="6"/>
      <c r="O484" s="6"/>
      <c r="P484" s="6"/>
      <c r="Q484" s="6"/>
    </row>
    <row r="485" hidden="1" outlineLevel="1">
      <c r="A485" s="7" t="s">
        <v>1</v>
      </c>
      <c r="B485" s="8" t="s">
        <v>2</v>
      </c>
      <c r="C485" s="9"/>
      <c r="D485" s="10" t="s">
        <v>3</v>
      </c>
      <c r="E485" s="11" t="s">
        <v>2</v>
      </c>
      <c r="F485" s="9"/>
      <c r="G485" s="12" t="s">
        <v>4</v>
      </c>
      <c r="H485" s="8" t="s">
        <v>2</v>
      </c>
      <c r="I485" s="9"/>
      <c r="J485" s="12" t="s">
        <v>5</v>
      </c>
      <c r="K485" s="8" t="s">
        <v>2</v>
      </c>
      <c r="L485" s="9"/>
      <c r="M485" s="12" t="s">
        <v>6</v>
      </c>
      <c r="N485" s="8" t="s">
        <v>2</v>
      </c>
      <c r="O485" s="9"/>
      <c r="P485" s="12" t="s">
        <v>7</v>
      </c>
      <c r="Q485" s="8" t="s">
        <v>2</v>
      </c>
    </row>
    <row r="486" hidden="1" outlineLevel="1">
      <c r="A486" s="13" t="s">
        <v>8</v>
      </c>
      <c r="C486" s="14"/>
      <c r="D486" s="6" t="s">
        <v>8</v>
      </c>
      <c r="F486" s="14"/>
      <c r="G486" s="13" t="s">
        <v>8</v>
      </c>
      <c r="I486" s="15"/>
      <c r="J486" s="13" t="s">
        <v>8</v>
      </c>
      <c r="L486" s="15"/>
      <c r="M486" s="13" t="s">
        <v>8</v>
      </c>
      <c r="O486" s="15"/>
      <c r="P486" s="13" t="s">
        <v>8</v>
      </c>
    </row>
    <row r="487" hidden="1" outlineLevel="1">
      <c r="A487" s="2" t="s">
        <v>9</v>
      </c>
      <c r="B487" s="17">
        <v>11.12</v>
      </c>
      <c r="C487" s="18"/>
      <c r="D487" s="2" t="s">
        <v>9</v>
      </c>
      <c r="E487" s="17">
        <v>6.9</v>
      </c>
      <c r="F487" s="18"/>
      <c r="G487" s="2" t="s">
        <v>9</v>
      </c>
      <c r="H487" s="17">
        <v>1.32</v>
      </c>
      <c r="I487" s="18"/>
      <c r="J487" s="6" t="s">
        <v>9</v>
      </c>
      <c r="K487" s="17">
        <v>7.12</v>
      </c>
      <c r="L487" s="18"/>
      <c r="M487" s="6" t="s">
        <v>9</v>
      </c>
      <c r="N487" s="17">
        <v>6.75</v>
      </c>
      <c r="O487" s="18"/>
      <c r="P487" s="2" t="s">
        <v>9</v>
      </c>
      <c r="Q487" s="32">
        <v>2.43</v>
      </c>
      <c r="R487" s="18"/>
    </row>
    <row r="488" hidden="1" outlineLevel="1">
      <c r="A488" s="2" t="s">
        <v>10</v>
      </c>
      <c r="B488" s="17">
        <v>6.92</v>
      </c>
      <c r="C488" s="18"/>
      <c r="D488" s="2" t="s">
        <v>10</v>
      </c>
      <c r="E488" s="17">
        <v>4.02</v>
      </c>
      <c r="F488" s="18"/>
      <c r="G488" s="2" t="s">
        <v>10</v>
      </c>
      <c r="H488" s="17">
        <v>11.53</v>
      </c>
      <c r="I488" s="18"/>
      <c r="J488" s="6" t="s">
        <v>10</v>
      </c>
      <c r="K488" s="17">
        <v>4.98</v>
      </c>
      <c r="L488" s="18"/>
      <c r="M488" s="6" t="s">
        <v>10</v>
      </c>
      <c r="N488" s="17">
        <v>13.75</v>
      </c>
      <c r="O488" s="18"/>
      <c r="P488" s="2" t="s">
        <v>10</v>
      </c>
      <c r="Q488" s="32">
        <v>2.13</v>
      </c>
      <c r="R488" s="18"/>
    </row>
    <row r="489" hidden="1" outlineLevel="1">
      <c r="A489" s="2" t="s">
        <v>11</v>
      </c>
      <c r="B489" s="17">
        <v>12.45</v>
      </c>
      <c r="C489" s="18"/>
      <c r="D489" s="2" t="s">
        <v>11</v>
      </c>
      <c r="E489" s="17">
        <v>9.33</v>
      </c>
      <c r="F489" s="18"/>
      <c r="G489" s="2" t="s">
        <v>11</v>
      </c>
      <c r="H489" s="17">
        <v>8.18</v>
      </c>
      <c r="I489" s="18"/>
      <c r="J489" s="6" t="s">
        <v>11</v>
      </c>
      <c r="K489" s="17">
        <v>7.22</v>
      </c>
      <c r="L489" s="18"/>
      <c r="M489" s="6" t="s">
        <v>11</v>
      </c>
      <c r="N489" s="17">
        <v>8.18</v>
      </c>
      <c r="O489" s="18"/>
      <c r="P489" s="2" t="s">
        <v>11</v>
      </c>
      <c r="Q489" s="32">
        <v>8.18</v>
      </c>
      <c r="R489" s="18"/>
    </row>
    <row r="490" hidden="1" outlineLevel="1">
      <c r="A490" s="2" t="s">
        <v>12</v>
      </c>
      <c r="B490" s="17">
        <v>8.7</v>
      </c>
      <c r="C490" s="18"/>
      <c r="D490" s="2" t="s">
        <v>12</v>
      </c>
      <c r="E490" s="17">
        <v>15.72</v>
      </c>
      <c r="F490" s="18"/>
      <c r="G490" s="2" t="s">
        <v>12</v>
      </c>
      <c r="H490" s="17">
        <v>1.93</v>
      </c>
      <c r="I490" s="18"/>
      <c r="J490" s="6" t="s">
        <v>12</v>
      </c>
      <c r="K490" s="17">
        <v>4.08</v>
      </c>
      <c r="L490" s="18"/>
      <c r="M490" s="6" t="s">
        <v>12</v>
      </c>
      <c r="N490" s="17">
        <v>1.83</v>
      </c>
      <c r="O490" s="18"/>
      <c r="P490" s="2" t="s">
        <v>12</v>
      </c>
      <c r="Q490" s="32">
        <v>5.8</v>
      </c>
      <c r="R490" s="18"/>
    </row>
    <row r="491" hidden="1" outlineLevel="1">
      <c r="A491" s="2" t="s">
        <v>13</v>
      </c>
      <c r="B491" s="17">
        <v>8.73</v>
      </c>
      <c r="C491" s="18"/>
      <c r="D491" s="2" t="s">
        <v>13</v>
      </c>
      <c r="E491" s="17">
        <v>4.02</v>
      </c>
      <c r="F491" s="18"/>
      <c r="G491" s="2" t="s">
        <v>13</v>
      </c>
      <c r="H491" s="17">
        <v>11.53</v>
      </c>
      <c r="I491" s="18"/>
      <c r="J491" s="6" t="s">
        <v>13</v>
      </c>
      <c r="K491" s="17">
        <v>4.98</v>
      </c>
      <c r="L491" s="18"/>
      <c r="M491" s="6" t="s">
        <v>13</v>
      </c>
      <c r="N491" s="17">
        <v>13.75</v>
      </c>
      <c r="O491" s="18"/>
      <c r="P491" s="2" t="s">
        <v>13</v>
      </c>
      <c r="Q491" s="32">
        <v>2.13</v>
      </c>
      <c r="R491" s="18"/>
    </row>
    <row r="492" hidden="1" outlineLevel="1">
      <c r="A492" s="2" t="s">
        <v>14</v>
      </c>
      <c r="B492" s="17">
        <v>3.82</v>
      </c>
      <c r="C492" s="18"/>
      <c r="D492" s="2" t="s">
        <v>14</v>
      </c>
      <c r="E492" s="17">
        <v>2.28</v>
      </c>
      <c r="F492" s="18"/>
      <c r="G492" s="2" t="s">
        <v>14</v>
      </c>
      <c r="H492" s="17">
        <v>2.02</v>
      </c>
      <c r="I492" s="18"/>
      <c r="J492" s="6" t="s">
        <v>14</v>
      </c>
      <c r="K492" s="17">
        <v>5.92</v>
      </c>
      <c r="L492" s="18"/>
      <c r="M492" s="6" t="s">
        <v>14</v>
      </c>
      <c r="N492" s="17">
        <v>4.02</v>
      </c>
      <c r="O492" s="18"/>
      <c r="P492" s="2" t="s">
        <v>14</v>
      </c>
      <c r="Q492" s="32">
        <v>5.93</v>
      </c>
      <c r="R492" s="18"/>
    </row>
    <row r="493" hidden="1" outlineLevel="1">
      <c r="A493" s="2" t="s">
        <v>15</v>
      </c>
      <c r="B493" s="17">
        <v>12.93</v>
      </c>
      <c r="C493" s="18"/>
      <c r="D493" s="2" t="s">
        <v>15</v>
      </c>
      <c r="E493" s="17">
        <v>8.83</v>
      </c>
      <c r="F493" s="18"/>
      <c r="G493" s="2" t="s">
        <v>15</v>
      </c>
      <c r="H493" s="17">
        <v>9.7</v>
      </c>
      <c r="I493" s="18"/>
      <c r="J493" s="6" t="s">
        <v>15</v>
      </c>
      <c r="K493" s="17">
        <v>12.85</v>
      </c>
      <c r="L493" s="18"/>
      <c r="M493" s="6" t="s">
        <v>15</v>
      </c>
      <c r="N493" s="17">
        <v>8.45</v>
      </c>
      <c r="O493" s="18"/>
      <c r="P493" s="2" t="s">
        <v>15</v>
      </c>
      <c r="Q493" s="32">
        <v>1.42</v>
      </c>
      <c r="R493" s="18"/>
    </row>
    <row r="494" hidden="1" outlineLevel="1">
      <c r="A494" s="2" t="s">
        <v>16</v>
      </c>
      <c r="B494" s="17">
        <v>11.12</v>
      </c>
      <c r="C494" s="18"/>
      <c r="D494" s="2" t="s">
        <v>16</v>
      </c>
      <c r="E494" s="17">
        <v>14.63</v>
      </c>
      <c r="F494" s="18"/>
      <c r="G494" s="2" t="s">
        <v>16</v>
      </c>
      <c r="H494" s="17">
        <v>12.63</v>
      </c>
      <c r="I494" s="18"/>
      <c r="J494" s="6" t="s">
        <v>16</v>
      </c>
      <c r="K494" s="17">
        <v>6.4</v>
      </c>
      <c r="L494" s="18"/>
      <c r="M494" s="6" t="s">
        <v>16</v>
      </c>
      <c r="N494" s="17">
        <v>16.12</v>
      </c>
      <c r="O494" s="18"/>
      <c r="P494" s="2" t="s">
        <v>16</v>
      </c>
      <c r="Q494" s="32">
        <v>10.9</v>
      </c>
      <c r="R494" s="18"/>
    </row>
    <row r="495" hidden="1" outlineLevel="1">
      <c r="A495" s="2" t="s">
        <v>17</v>
      </c>
      <c r="B495" s="17">
        <v>10.9</v>
      </c>
      <c r="C495" s="31">
        <f>(SUM(B487:B495)/9)</f>
        <v>9.632222222</v>
      </c>
      <c r="D495" s="33" t="s">
        <v>17</v>
      </c>
      <c r="E495" s="32">
        <v>4.88</v>
      </c>
      <c r="F495" s="31">
        <f>(SUM(E487:E495)/9)</f>
        <v>7.845555556</v>
      </c>
      <c r="G495" s="33" t="s">
        <v>17</v>
      </c>
      <c r="H495" s="32">
        <v>5.13</v>
      </c>
      <c r="I495" s="31">
        <f>(SUM(H487:H495)/9)</f>
        <v>7.107777778</v>
      </c>
      <c r="J495" s="34" t="s">
        <v>17</v>
      </c>
      <c r="K495" s="32">
        <v>10.82</v>
      </c>
      <c r="L495" s="31">
        <f>(SUM(K487:K495)/9)</f>
        <v>7.152222222</v>
      </c>
      <c r="M495" s="34" t="s">
        <v>17</v>
      </c>
      <c r="N495" s="32">
        <v>6.88</v>
      </c>
      <c r="O495" s="31">
        <f>(SUM(N487:N495)/9)</f>
        <v>8.858888889</v>
      </c>
      <c r="P495" s="33" t="s">
        <v>17</v>
      </c>
      <c r="Q495" s="32">
        <v>4.38</v>
      </c>
      <c r="R495" s="31">
        <f>(SUM(Q487:Q495)/9)</f>
        <v>4.811111111</v>
      </c>
    </row>
    <row r="496" hidden="1" outlineLevel="1">
      <c r="A496" s="3" t="s">
        <v>18</v>
      </c>
      <c r="B496" s="17">
        <v>11.12</v>
      </c>
      <c r="C496" s="31"/>
      <c r="D496" s="35" t="s">
        <v>18</v>
      </c>
      <c r="E496" s="32">
        <v>6.9</v>
      </c>
      <c r="F496" s="31"/>
      <c r="G496" s="35" t="s">
        <v>18</v>
      </c>
      <c r="H496" s="32">
        <v>1.32</v>
      </c>
      <c r="I496" s="31"/>
      <c r="J496" s="34" t="s">
        <v>18</v>
      </c>
      <c r="K496" s="32">
        <v>7.12</v>
      </c>
      <c r="L496" s="31"/>
      <c r="M496" s="34" t="s">
        <v>18</v>
      </c>
      <c r="N496" s="32">
        <v>6.75</v>
      </c>
      <c r="O496" s="31"/>
      <c r="P496" s="35" t="s">
        <v>18</v>
      </c>
      <c r="Q496" s="32">
        <v>2.43</v>
      </c>
      <c r="R496" s="31"/>
    </row>
    <row r="497" hidden="1" outlineLevel="1">
      <c r="A497" s="3" t="s">
        <v>19</v>
      </c>
      <c r="B497" s="17">
        <v>10.9</v>
      </c>
      <c r="C497" s="31"/>
      <c r="D497" s="35" t="s">
        <v>19</v>
      </c>
      <c r="E497" s="32">
        <v>3.68</v>
      </c>
      <c r="F497" s="31"/>
      <c r="G497" s="35" t="s">
        <v>19</v>
      </c>
      <c r="H497" s="32">
        <v>9.7</v>
      </c>
      <c r="I497" s="31"/>
      <c r="J497" s="34" t="s">
        <v>19</v>
      </c>
      <c r="K497" s="32">
        <v>8.3</v>
      </c>
      <c r="L497" s="31"/>
      <c r="M497" s="34" t="s">
        <v>19</v>
      </c>
      <c r="N497" s="32">
        <v>5.43</v>
      </c>
      <c r="O497" s="31"/>
      <c r="P497" s="35" t="s">
        <v>19</v>
      </c>
      <c r="Q497" s="32">
        <v>6.43</v>
      </c>
      <c r="R497" s="31"/>
    </row>
    <row r="498" hidden="1" outlineLevel="1">
      <c r="A498" s="3" t="s">
        <v>20</v>
      </c>
      <c r="B498" s="17">
        <v>9.5</v>
      </c>
      <c r="C498" s="31"/>
      <c r="D498" s="35" t="s">
        <v>20</v>
      </c>
      <c r="E498" s="32">
        <v>4.02</v>
      </c>
      <c r="F498" s="31"/>
      <c r="G498" s="35" t="s">
        <v>20</v>
      </c>
      <c r="H498" s="32">
        <v>11.53</v>
      </c>
      <c r="I498" s="31"/>
      <c r="J498" s="34" t="s">
        <v>20</v>
      </c>
      <c r="K498" s="32">
        <v>4.98</v>
      </c>
      <c r="L498" s="31"/>
      <c r="M498" s="34" t="s">
        <v>20</v>
      </c>
      <c r="N498" s="32">
        <v>13.75</v>
      </c>
      <c r="O498" s="31"/>
      <c r="P498" s="35" t="s">
        <v>20</v>
      </c>
      <c r="Q498" s="32">
        <v>2.13</v>
      </c>
      <c r="R498" s="31"/>
    </row>
    <row r="499" hidden="1" outlineLevel="1">
      <c r="A499" s="21">
        <v>44066.0</v>
      </c>
      <c r="B499" s="17">
        <v>11.52</v>
      </c>
      <c r="C499" s="31">
        <f>(SUM(B496:B499)/4)</f>
        <v>10.76</v>
      </c>
      <c r="D499" s="36">
        <v>44066.0</v>
      </c>
      <c r="E499" s="32">
        <v>4.02</v>
      </c>
      <c r="F499" s="31">
        <f>(SUM(E496:E499)/4)</f>
        <v>4.655</v>
      </c>
      <c r="G499" s="36">
        <v>44066.0</v>
      </c>
      <c r="H499" s="32">
        <v>11.53</v>
      </c>
      <c r="I499" s="31">
        <f>(SUM(H496:H499)/4)</f>
        <v>8.52</v>
      </c>
      <c r="J499" s="37">
        <v>44066.0</v>
      </c>
      <c r="K499" s="32">
        <v>4.98</v>
      </c>
      <c r="L499" s="31">
        <f>(SUM(K496:K499)/4)</f>
        <v>6.345</v>
      </c>
      <c r="M499" s="37">
        <v>44066.0</v>
      </c>
      <c r="N499" s="32">
        <v>13.75</v>
      </c>
      <c r="O499" s="31">
        <f>(SUM(N496:N499)/4)</f>
        <v>9.92</v>
      </c>
      <c r="P499" s="36">
        <v>44066.0</v>
      </c>
      <c r="Q499" s="32">
        <v>2.13</v>
      </c>
      <c r="R499" s="31">
        <f>(SUM(Q496:Q499)/4)</f>
        <v>3.28</v>
      </c>
    </row>
    <row r="500" hidden="1" outlineLevel="1">
      <c r="A500" s="4" t="s">
        <v>21</v>
      </c>
      <c r="B500" s="17">
        <v>100.0</v>
      </c>
      <c r="C500" s="31"/>
      <c r="D500" s="38" t="s">
        <v>21</v>
      </c>
      <c r="E500" s="32">
        <v>6.9</v>
      </c>
      <c r="F500" s="31"/>
      <c r="G500" s="38" t="s">
        <v>21</v>
      </c>
      <c r="H500" s="32">
        <v>1.32</v>
      </c>
      <c r="I500" s="31"/>
      <c r="J500" s="34" t="s">
        <v>21</v>
      </c>
      <c r="K500" s="32">
        <v>7.12</v>
      </c>
      <c r="L500" s="31"/>
      <c r="M500" s="34" t="s">
        <v>21</v>
      </c>
      <c r="N500" s="32">
        <v>6.75</v>
      </c>
      <c r="O500" s="31"/>
      <c r="P500" s="38" t="s">
        <v>21</v>
      </c>
      <c r="Q500" s="32">
        <v>2.43</v>
      </c>
      <c r="R500" s="31"/>
    </row>
    <row r="501" hidden="1" outlineLevel="1">
      <c r="A501" s="4" t="s">
        <v>22</v>
      </c>
      <c r="B501" s="17">
        <v>100.0</v>
      </c>
      <c r="C501" s="31"/>
      <c r="D501" s="38" t="s">
        <v>22</v>
      </c>
      <c r="E501" s="32">
        <v>3.68</v>
      </c>
      <c r="F501" s="31"/>
      <c r="G501" s="38" t="s">
        <v>22</v>
      </c>
      <c r="H501" s="32">
        <v>9.7</v>
      </c>
      <c r="I501" s="31"/>
      <c r="J501" s="34" t="s">
        <v>22</v>
      </c>
      <c r="K501" s="32">
        <v>8.3</v>
      </c>
      <c r="L501" s="31"/>
      <c r="M501" s="34" t="s">
        <v>22</v>
      </c>
      <c r="N501" s="32">
        <v>5.43</v>
      </c>
      <c r="O501" s="31"/>
      <c r="P501" s="38" t="s">
        <v>22</v>
      </c>
      <c r="Q501" s="32">
        <v>6.43</v>
      </c>
      <c r="R501" s="31"/>
    </row>
    <row r="502" hidden="1" outlineLevel="1">
      <c r="A502" s="4" t="s">
        <v>23</v>
      </c>
      <c r="B502" s="17">
        <v>100.0</v>
      </c>
      <c r="C502" s="31">
        <f>(SUM(B500:B502)/3)</f>
        <v>100</v>
      </c>
      <c r="D502" s="38" t="s">
        <v>23</v>
      </c>
      <c r="E502" s="32">
        <v>10.17</v>
      </c>
      <c r="F502" s="31">
        <f>(SUM(E500:E502)/3)</f>
        <v>6.916666667</v>
      </c>
      <c r="G502" s="38" t="s">
        <v>23</v>
      </c>
      <c r="H502" s="32">
        <v>17.67</v>
      </c>
      <c r="I502" s="31">
        <f>(SUM(H500:H502)/3)</f>
        <v>9.563333333</v>
      </c>
      <c r="J502" s="34" t="s">
        <v>23</v>
      </c>
      <c r="K502" s="32">
        <v>11.1</v>
      </c>
      <c r="L502" s="31">
        <f>(SUM(K500:K502)/3)</f>
        <v>8.84</v>
      </c>
      <c r="M502" s="34" t="s">
        <v>23</v>
      </c>
      <c r="N502" s="32">
        <v>16.67</v>
      </c>
      <c r="O502" s="31">
        <f>(SUM(N500:N502)/3)</f>
        <v>9.616666667</v>
      </c>
      <c r="P502" s="38" t="s">
        <v>23</v>
      </c>
      <c r="Q502" s="32">
        <v>17.58</v>
      </c>
      <c r="R502" s="31">
        <f>(SUM(Q500:Q502)/3)</f>
        <v>8.813333333</v>
      </c>
    </row>
    <row r="503" hidden="1" outlineLevel="1">
      <c r="A503" s="5" t="s">
        <v>24</v>
      </c>
      <c r="B503" s="17">
        <v>100.0</v>
      </c>
      <c r="C503" s="31"/>
      <c r="D503" s="39" t="s">
        <v>24</v>
      </c>
      <c r="E503" s="32">
        <v>11.32</v>
      </c>
      <c r="F503" s="31"/>
      <c r="G503" s="39" t="s">
        <v>24</v>
      </c>
      <c r="H503" s="32">
        <v>6.77</v>
      </c>
      <c r="I503" s="31"/>
      <c r="J503" s="34" t="s">
        <v>24</v>
      </c>
      <c r="K503" s="32">
        <v>8.18</v>
      </c>
      <c r="L503" s="31"/>
      <c r="M503" s="34" t="s">
        <v>24</v>
      </c>
      <c r="N503" s="32">
        <v>7.05</v>
      </c>
      <c r="O503" s="31"/>
      <c r="P503" s="39" t="s">
        <v>24</v>
      </c>
      <c r="Q503" s="32">
        <v>8.18</v>
      </c>
      <c r="R503" s="31"/>
    </row>
    <row r="504" hidden="1" outlineLevel="1">
      <c r="A504" s="5" t="s">
        <v>25</v>
      </c>
      <c r="B504" s="17">
        <v>100.0</v>
      </c>
      <c r="C504" s="31">
        <f>(SUM(B503:B504)/2)</f>
        <v>100</v>
      </c>
      <c r="D504" s="39" t="s">
        <v>25</v>
      </c>
      <c r="E504" s="32">
        <v>4.02</v>
      </c>
      <c r="F504" s="31">
        <f>(SUM(E503:E504)/2)</f>
        <v>7.67</v>
      </c>
      <c r="G504" s="39" t="s">
        <v>25</v>
      </c>
      <c r="H504" s="32">
        <v>11.53</v>
      </c>
      <c r="I504" s="31">
        <f>(SUM(H503:H504)/2)</f>
        <v>9.15</v>
      </c>
      <c r="J504" s="34" t="s">
        <v>25</v>
      </c>
      <c r="K504" s="32">
        <v>4.98</v>
      </c>
      <c r="L504" s="31">
        <f>(SUM(K503:K504)/2)</f>
        <v>6.58</v>
      </c>
      <c r="M504" s="34" t="s">
        <v>25</v>
      </c>
      <c r="N504" s="32">
        <v>13.75</v>
      </c>
      <c r="O504" s="31">
        <f>(SUM(N503:N504)/2)</f>
        <v>10.4</v>
      </c>
      <c r="P504" s="39" t="s">
        <v>25</v>
      </c>
      <c r="Q504" s="32">
        <v>2.13</v>
      </c>
      <c r="R504" s="31">
        <f>(SUM(Q503:Q504)/2)</f>
        <v>5.155</v>
      </c>
    </row>
    <row r="505">
      <c r="A505" s="29"/>
      <c r="B505" s="29"/>
      <c r="C505" s="29"/>
      <c r="D505" s="29"/>
      <c r="E505" s="29"/>
      <c r="F505" s="2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>
      <c r="A506" s="29"/>
      <c r="B506" s="29"/>
      <c r="C506" s="29"/>
      <c r="D506" s="29"/>
      <c r="E506" s="29"/>
      <c r="F506" s="2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collapsed="1">
      <c r="A507" s="1" t="s">
        <v>47</v>
      </c>
      <c r="C507" s="2" t="str">
        <f t="array" ref="C507">INDEX(A508:P508, 1, MATCH(MIN(C518,F518,I518,L518,O518,R518), C518:R518, 0))</f>
        <v>GFS</v>
      </c>
      <c r="D507" s="3" t="str">
        <f t="array" ref="D507">INDEX(A508:P508, 1, (MATCH(MIN(C522,F522,I522,L522,O522,R522), C522:R522, 0)))</f>
        <v>PWE</v>
      </c>
      <c r="E507" s="4" t="str">
        <f t="array" ref="E507">INDEX(A508:P508, 1, MATCH(MIN(F525,I525,L525,O525,R525,C525),C525:R525,0))</f>
        <v>SPIRE</v>
      </c>
      <c r="F507" s="5" t="str">
        <f t="array" ref="F507">INDEX(A508:P508, 1, MATCH(MIN(F527,I527,L527,O527,R527,C527),C527:R527,0))</f>
        <v>GFS</v>
      </c>
      <c r="G507" s="6"/>
      <c r="H507" s="28"/>
      <c r="J507" s="6"/>
      <c r="K507" s="6"/>
      <c r="L507" s="6"/>
      <c r="M507" s="6"/>
      <c r="N507" s="6"/>
      <c r="O507" s="6"/>
      <c r="P507" s="6"/>
      <c r="Q507" s="6"/>
    </row>
    <row r="508" hidden="1" outlineLevel="1">
      <c r="A508" s="7" t="s">
        <v>1</v>
      </c>
      <c r="B508" s="8" t="s">
        <v>2</v>
      </c>
      <c r="C508" s="9"/>
      <c r="D508" s="10" t="s">
        <v>3</v>
      </c>
      <c r="E508" s="11" t="s">
        <v>2</v>
      </c>
      <c r="F508" s="9"/>
      <c r="G508" s="12" t="s">
        <v>4</v>
      </c>
      <c r="H508" s="8" t="s">
        <v>2</v>
      </c>
      <c r="I508" s="9"/>
      <c r="J508" s="12" t="s">
        <v>5</v>
      </c>
      <c r="K508" s="8" t="s">
        <v>2</v>
      </c>
      <c r="L508" s="9"/>
      <c r="M508" s="12" t="s">
        <v>6</v>
      </c>
      <c r="N508" s="8" t="s">
        <v>2</v>
      </c>
      <c r="O508" s="9"/>
      <c r="P508" s="12" t="s">
        <v>7</v>
      </c>
      <c r="Q508" s="8" t="s">
        <v>2</v>
      </c>
    </row>
    <row r="509" hidden="1" outlineLevel="1">
      <c r="A509" s="13" t="s">
        <v>8</v>
      </c>
      <c r="C509" s="14"/>
      <c r="D509" s="6" t="s">
        <v>8</v>
      </c>
      <c r="F509" s="14"/>
      <c r="G509" s="13" t="s">
        <v>8</v>
      </c>
      <c r="I509" s="15"/>
      <c r="J509" s="13" t="s">
        <v>8</v>
      </c>
      <c r="L509" s="15"/>
      <c r="M509" s="13" t="s">
        <v>8</v>
      </c>
      <c r="O509" s="15"/>
      <c r="P509" s="13" t="s">
        <v>8</v>
      </c>
    </row>
    <row r="510" hidden="1" outlineLevel="1">
      <c r="A510" s="2" t="s">
        <v>9</v>
      </c>
      <c r="B510" s="17">
        <v>16.17</v>
      </c>
      <c r="C510" s="18"/>
      <c r="D510" s="2" t="s">
        <v>9</v>
      </c>
      <c r="E510" s="17">
        <v>10.42</v>
      </c>
      <c r="F510" s="18"/>
      <c r="G510" s="2" t="s">
        <v>9</v>
      </c>
      <c r="H510" s="17">
        <v>2.13</v>
      </c>
      <c r="I510" s="18"/>
      <c r="J510" s="6" t="s">
        <v>9</v>
      </c>
      <c r="K510" s="17">
        <v>11.05</v>
      </c>
      <c r="L510" s="18"/>
      <c r="M510" s="6" t="s">
        <v>9</v>
      </c>
      <c r="N510" s="17">
        <v>1.42</v>
      </c>
      <c r="O510" s="18"/>
      <c r="P510" s="2" t="s">
        <v>9</v>
      </c>
      <c r="Q510" s="32">
        <v>7.48</v>
      </c>
      <c r="R510" s="18"/>
    </row>
    <row r="511" hidden="1" outlineLevel="1">
      <c r="A511" s="2" t="s">
        <v>10</v>
      </c>
      <c r="B511" s="17">
        <v>7.3</v>
      </c>
      <c r="C511" s="18"/>
      <c r="D511" s="2" t="s">
        <v>10</v>
      </c>
      <c r="E511" s="17">
        <v>6.82</v>
      </c>
      <c r="F511" s="18"/>
      <c r="G511" s="2" t="s">
        <v>10</v>
      </c>
      <c r="H511" s="17">
        <v>10.72</v>
      </c>
      <c r="I511" s="18"/>
      <c r="J511" s="6" t="s">
        <v>10</v>
      </c>
      <c r="K511" s="17">
        <v>5.72</v>
      </c>
      <c r="L511" s="18"/>
      <c r="M511" s="6" t="s">
        <v>10</v>
      </c>
      <c r="N511" s="17">
        <v>10.43</v>
      </c>
      <c r="O511" s="18"/>
      <c r="P511" s="2" t="s">
        <v>10</v>
      </c>
      <c r="Q511" s="32">
        <v>8.05</v>
      </c>
      <c r="R511" s="18"/>
    </row>
    <row r="512" hidden="1" outlineLevel="1">
      <c r="A512" s="2" t="s">
        <v>11</v>
      </c>
      <c r="B512" s="17">
        <v>6.93</v>
      </c>
      <c r="C512" s="18"/>
      <c r="D512" s="2" t="s">
        <v>11</v>
      </c>
      <c r="E512" s="17">
        <v>8.27</v>
      </c>
      <c r="F512" s="18"/>
      <c r="G512" s="2" t="s">
        <v>11</v>
      </c>
      <c r="H512" s="17">
        <v>8.27</v>
      </c>
      <c r="I512" s="18"/>
      <c r="J512" s="6" t="s">
        <v>11</v>
      </c>
      <c r="K512" s="17">
        <v>7.23</v>
      </c>
      <c r="L512" s="18"/>
      <c r="M512" s="6" t="s">
        <v>11</v>
      </c>
      <c r="N512" s="17">
        <v>8.27</v>
      </c>
      <c r="O512" s="18"/>
      <c r="P512" s="2" t="s">
        <v>11</v>
      </c>
      <c r="Q512" s="32">
        <v>8.27</v>
      </c>
      <c r="R512" s="18"/>
    </row>
    <row r="513" hidden="1" outlineLevel="1">
      <c r="A513" s="2" t="s">
        <v>12</v>
      </c>
      <c r="B513" s="17">
        <v>12.92</v>
      </c>
      <c r="C513" s="18"/>
      <c r="D513" s="2" t="s">
        <v>12</v>
      </c>
      <c r="E513" s="17">
        <v>16.98</v>
      </c>
      <c r="F513" s="18"/>
      <c r="G513" s="2" t="s">
        <v>12</v>
      </c>
      <c r="H513" s="17">
        <v>1.03</v>
      </c>
      <c r="I513" s="18"/>
      <c r="J513" s="6" t="s">
        <v>12</v>
      </c>
      <c r="K513" s="17">
        <v>6.37</v>
      </c>
      <c r="L513" s="18"/>
      <c r="M513" s="6" t="s">
        <v>12</v>
      </c>
      <c r="N513" s="17">
        <v>2.02</v>
      </c>
      <c r="O513" s="18"/>
      <c r="P513" s="2" t="s">
        <v>12</v>
      </c>
      <c r="Q513" s="32">
        <v>9.58</v>
      </c>
      <c r="R513" s="18"/>
    </row>
    <row r="514" hidden="1" outlineLevel="1">
      <c r="A514" s="2" t="s">
        <v>13</v>
      </c>
      <c r="B514" s="17">
        <v>7.3</v>
      </c>
      <c r="C514" s="18"/>
      <c r="D514" s="2" t="s">
        <v>13</v>
      </c>
      <c r="E514" s="17">
        <v>6.82</v>
      </c>
      <c r="F514" s="18"/>
      <c r="G514" s="2" t="s">
        <v>13</v>
      </c>
      <c r="H514" s="17">
        <v>10.72</v>
      </c>
      <c r="I514" s="18"/>
      <c r="J514" s="6" t="s">
        <v>13</v>
      </c>
      <c r="K514" s="17">
        <v>5.72</v>
      </c>
      <c r="L514" s="18"/>
      <c r="M514" s="6" t="s">
        <v>13</v>
      </c>
      <c r="N514" s="17">
        <v>10.43</v>
      </c>
      <c r="O514" s="18"/>
      <c r="P514" s="2" t="s">
        <v>13</v>
      </c>
      <c r="Q514" s="32">
        <v>8.05</v>
      </c>
      <c r="R514" s="18"/>
    </row>
    <row r="515" hidden="1" outlineLevel="1">
      <c r="A515" s="2" t="s">
        <v>14</v>
      </c>
      <c r="B515" s="17">
        <v>16.73</v>
      </c>
      <c r="C515" s="18"/>
      <c r="D515" s="2" t="s">
        <v>14</v>
      </c>
      <c r="E515" s="17">
        <v>2.57</v>
      </c>
      <c r="F515" s="18"/>
      <c r="G515" s="2" t="s">
        <v>14</v>
      </c>
      <c r="H515" s="17">
        <v>3.82</v>
      </c>
      <c r="I515" s="18"/>
      <c r="J515" s="6" t="s">
        <v>14</v>
      </c>
      <c r="K515" s="17">
        <v>5.17</v>
      </c>
      <c r="L515" s="18"/>
      <c r="M515" s="6" t="s">
        <v>14</v>
      </c>
      <c r="N515" s="17">
        <v>3.38</v>
      </c>
      <c r="O515" s="18"/>
      <c r="P515" s="2" t="s">
        <v>14</v>
      </c>
      <c r="Q515" s="32">
        <v>6.62</v>
      </c>
      <c r="R515" s="18"/>
    </row>
    <row r="516" hidden="1" outlineLevel="1">
      <c r="A516" s="2" t="s">
        <v>15</v>
      </c>
      <c r="B516" s="17">
        <v>4.95</v>
      </c>
      <c r="C516" s="18"/>
      <c r="D516" s="2" t="s">
        <v>15</v>
      </c>
      <c r="E516" s="17">
        <v>6.03</v>
      </c>
      <c r="F516" s="18"/>
      <c r="G516" s="2" t="s">
        <v>15</v>
      </c>
      <c r="H516" s="17">
        <v>7.62</v>
      </c>
      <c r="I516" s="18"/>
      <c r="J516" s="6" t="s">
        <v>15</v>
      </c>
      <c r="K516" s="17">
        <v>9.7</v>
      </c>
      <c r="L516" s="18"/>
      <c r="M516" s="6" t="s">
        <v>15</v>
      </c>
      <c r="N516" s="17">
        <v>8.28</v>
      </c>
      <c r="O516" s="18"/>
      <c r="P516" s="2" t="s">
        <v>15</v>
      </c>
      <c r="Q516" s="32">
        <v>2.6</v>
      </c>
      <c r="R516" s="18"/>
    </row>
    <row r="517" hidden="1" outlineLevel="1">
      <c r="A517" s="2" t="s">
        <v>16</v>
      </c>
      <c r="B517" s="17">
        <v>6.82</v>
      </c>
      <c r="C517" s="18"/>
      <c r="D517" s="2" t="s">
        <v>16</v>
      </c>
      <c r="E517" s="17">
        <v>19.82</v>
      </c>
      <c r="F517" s="18"/>
      <c r="G517" s="2" t="s">
        <v>16</v>
      </c>
      <c r="H517" s="17">
        <v>12.4</v>
      </c>
      <c r="I517" s="18"/>
      <c r="J517" s="6" t="s">
        <v>16</v>
      </c>
      <c r="K517" s="17">
        <v>4.28</v>
      </c>
      <c r="L517" s="18"/>
      <c r="M517" s="6" t="s">
        <v>16</v>
      </c>
      <c r="N517" s="17">
        <v>10.97</v>
      </c>
      <c r="O517" s="18"/>
      <c r="P517" s="2" t="s">
        <v>16</v>
      </c>
      <c r="Q517" s="32">
        <v>10.22</v>
      </c>
      <c r="R517" s="18"/>
    </row>
    <row r="518" hidden="1" outlineLevel="1">
      <c r="A518" s="2" t="s">
        <v>17</v>
      </c>
      <c r="B518" s="17">
        <v>7.17</v>
      </c>
      <c r="C518" s="31">
        <f>(SUM(B510:B518)/9)</f>
        <v>9.587777778</v>
      </c>
      <c r="D518" s="33" t="s">
        <v>17</v>
      </c>
      <c r="E518" s="32">
        <v>5.2</v>
      </c>
      <c r="F518" s="31">
        <f>(SUM(E510:E518)/9)</f>
        <v>9.214444444</v>
      </c>
      <c r="G518" s="33" t="s">
        <v>17</v>
      </c>
      <c r="H518" s="32">
        <v>7.1</v>
      </c>
      <c r="I518" s="31">
        <f>(SUM(H510:H518)/9)</f>
        <v>7.09</v>
      </c>
      <c r="J518" s="34" t="s">
        <v>17</v>
      </c>
      <c r="K518" s="32">
        <v>4.78</v>
      </c>
      <c r="L518" s="31">
        <f>(SUM(K510:K518)/9)</f>
        <v>6.668888889</v>
      </c>
      <c r="M518" s="34" t="s">
        <v>17</v>
      </c>
      <c r="N518" s="32">
        <v>6.7</v>
      </c>
      <c r="O518" s="31">
        <f>(SUM(N510:N518)/9)</f>
        <v>6.877777778</v>
      </c>
      <c r="P518" s="33" t="s">
        <v>17</v>
      </c>
      <c r="Q518" s="32">
        <v>6.13</v>
      </c>
      <c r="R518" s="31">
        <f>(SUM(Q510:Q518)/9)</f>
        <v>7.444444444</v>
      </c>
    </row>
    <row r="519" hidden="1" outlineLevel="1">
      <c r="A519" s="3" t="s">
        <v>18</v>
      </c>
      <c r="B519" s="17">
        <v>16.17</v>
      </c>
      <c r="C519" s="31"/>
      <c r="D519" s="35" t="s">
        <v>18</v>
      </c>
      <c r="E519" s="32">
        <v>10.42</v>
      </c>
      <c r="F519" s="31"/>
      <c r="G519" s="35" t="s">
        <v>18</v>
      </c>
      <c r="H519" s="32">
        <v>2.13</v>
      </c>
      <c r="I519" s="31"/>
      <c r="J519" s="34" t="s">
        <v>18</v>
      </c>
      <c r="K519" s="32">
        <v>11.05</v>
      </c>
      <c r="L519" s="31"/>
      <c r="M519" s="34" t="s">
        <v>18</v>
      </c>
      <c r="N519" s="32">
        <v>1.42</v>
      </c>
      <c r="O519" s="31"/>
      <c r="P519" s="35" t="s">
        <v>18</v>
      </c>
      <c r="Q519" s="32">
        <v>7.48</v>
      </c>
      <c r="R519" s="31"/>
    </row>
    <row r="520" hidden="1" outlineLevel="1">
      <c r="A520" s="3" t="s">
        <v>19</v>
      </c>
      <c r="B520" s="17">
        <v>16.25</v>
      </c>
      <c r="C520" s="31"/>
      <c r="D520" s="35" t="s">
        <v>19</v>
      </c>
      <c r="E520" s="32">
        <v>3.82</v>
      </c>
      <c r="F520" s="31"/>
      <c r="G520" s="35" t="s">
        <v>19</v>
      </c>
      <c r="H520" s="32">
        <v>7.15</v>
      </c>
      <c r="I520" s="31"/>
      <c r="J520" s="34" t="s">
        <v>19</v>
      </c>
      <c r="K520" s="32">
        <v>17.15</v>
      </c>
      <c r="L520" s="31"/>
      <c r="M520" s="34" t="s">
        <v>19</v>
      </c>
      <c r="N520" s="32">
        <v>7.07</v>
      </c>
      <c r="O520" s="31"/>
      <c r="P520" s="35" t="s">
        <v>19</v>
      </c>
      <c r="Q520" s="32">
        <v>11.82</v>
      </c>
      <c r="R520" s="31"/>
    </row>
    <row r="521" hidden="1" outlineLevel="1">
      <c r="A521" s="3" t="s">
        <v>20</v>
      </c>
      <c r="B521" s="17">
        <v>7.3</v>
      </c>
      <c r="C521" s="31"/>
      <c r="D521" s="35" t="s">
        <v>20</v>
      </c>
      <c r="E521" s="32">
        <v>6.82</v>
      </c>
      <c r="F521" s="31"/>
      <c r="G521" s="35" t="s">
        <v>20</v>
      </c>
      <c r="H521" s="32">
        <v>10.72</v>
      </c>
      <c r="I521" s="31"/>
      <c r="J521" s="34" t="s">
        <v>20</v>
      </c>
      <c r="K521" s="32">
        <v>5.72</v>
      </c>
      <c r="L521" s="31"/>
      <c r="M521" s="34" t="s">
        <v>20</v>
      </c>
      <c r="N521" s="32">
        <v>10.43</v>
      </c>
      <c r="O521" s="31"/>
      <c r="P521" s="35" t="s">
        <v>20</v>
      </c>
      <c r="Q521" s="32">
        <v>8.05</v>
      </c>
      <c r="R521" s="31"/>
    </row>
    <row r="522" hidden="1" outlineLevel="1">
      <c r="A522" s="21">
        <v>44066.0</v>
      </c>
      <c r="B522" s="17">
        <v>7.3</v>
      </c>
      <c r="C522" s="31">
        <f>(SUM(B519:B522)/4)</f>
        <v>11.755</v>
      </c>
      <c r="D522" s="36">
        <v>44066.0</v>
      </c>
      <c r="E522" s="32">
        <v>6.82</v>
      </c>
      <c r="F522" s="31">
        <f>(SUM(E519:E522)/4)</f>
        <v>6.97</v>
      </c>
      <c r="G522" s="36">
        <v>44066.0</v>
      </c>
      <c r="H522" s="32">
        <v>10.72</v>
      </c>
      <c r="I522" s="31">
        <f>(SUM(H519:H522)/4)</f>
        <v>7.68</v>
      </c>
      <c r="J522" s="37">
        <v>44066.0</v>
      </c>
      <c r="K522" s="32">
        <v>5.72</v>
      </c>
      <c r="L522" s="31">
        <f>(SUM(K519:K522)/4)</f>
        <v>9.91</v>
      </c>
      <c r="M522" s="37">
        <v>44066.0</v>
      </c>
      <c r="N522" s="32">
        <v>10.43</v>
      </c>
      <c r="O522" s="31">
        <f>(SUM(N519:N522)/4)</f>
        <v>7.3375</v>
      </c>
      <c r="P522" s="36">
        <v>44066.0</v>
      </c>
      <c r="Q522" s="32">
        <v>8.05</v>
      </c>
      <c r="R522" s="31">
        <f>(SUM(Q519:Q522)/4)</f>
        <v>8.85</v>
      </c>
    </row>
    <row r="523" hidden="1" outlineLevel="1">
      <c r="A523" s="4" t="s">
        <v>21</v>
      </c>
      <c r="B523" s="17">
        <v>16.17</v>
      </c>
      <c r="C523" s="31"/>
      <c r="D523" s="38" t="s">
        <v>21</v>
      </c>
      <c r="E523" s="32">
        <v>10.42</v>
      </c>
      <c r="F523" s="31"/>
      <c r="G523" s="38" t="s">
        <v>21</v>
      </c>
      <c r="H523" s="32">
        <v>2.13</v>
      </c>
      <c r="I523" s="31"/>
      <c r="J523" s="34" t="s">
        <v>21</v>
      </c>
      <c r="K523" s="32">
        <v>11.05</v>
      </c>
      <c r="L523" s="31"/>
      <c r="M523" s="34" t="s">
        <v>21</v>
      </c>
      <c r="N523" s="32">
        <v>1.42</v>
      </c>
      <c r="O523" s="31"/>
      <c r="P523" s="38" t="s">
        <v>21</v>
      </c>
      <c r="Q523" s="32">
        <v>7.48</v>
      </c>
      <c r="R523" s="31"/>
    </row>
    <row r="524" hidden="1" outlineLevel="1">
      <c r="A524" s="4" t="s">
        <v>22</v>
      </c>
      <c r="B524" s="17">
        <v>16.25</v>
      </c>
      <c r="C524" s="31"/>
      <c r="D524" s="38" t="s">
        <v>22</v>
      </c>
      <c r="E524" s="32">
        <v>3.82</v>
      </c>
      <c r="F524" s="31"/>
      <c r="G524" s="38" t="s">
        <v>22</v>
      </c>
      <c r="H524" s="32">
        <v>7.15</v>
      </c>
      <c r="I524" s="31"/>
      <c r="J524" s="34" t="s">
        <v>22</v>
      </c>
      <c r="K524" s="32">
        <v>17.15</v>
      </c>
      <c r="L524" s="31"/>
      <c r="M524" s="34" t="s">
        <v>22</v>
      </c>
      <c r="N524" s="32">
        <v>7.07</v>
      </c>
      <c r="O524" s="31"/>
      <c r="P524" s="38" t="s">
        <v>22</v>
      </c>
      <c r="Q524" s="32">
        <v>11.82</v>
      </c>
      <c r="R524" s="31"/>
    </row>
    <row r="525" hidden="1" outlineLevel="1">
      <c r="A525" s="4" t="s">
        <v>23</v>
      </c>
      <c r="B525" s="17">
        <v>9.6</v>
      </c>
      <c r="C525" s="31">
        <f>(SUM(B523:B525)/3)</f>
        <v>14.00666667</v>
      </c>
      <c r="D525" s="38" t="s">
        <v>23</v>
      </c>
      <c r="E525" s="32">
        <v>17.15</v>
      </c>
      <c r="F525" s="31">
        <f>(SUM(E523:E525)/3)</f>
        <v>10.46333333</v>
      </c>
      <c r="G525" s="38" t="s">
        <v>23</v>
      </c>
      <c r="H525" s="32">
        <v>18.12</v>
      </c>
      <c r="I525" s="31">
        <f>(SUM(H523:H525)/3)</f>
        <v>9.133333333</v>
      </c>
      <c r="J525" s="34" t="s">
        <v>23</v>
      </c>
      <c r="K525" s="32">
        <v>11.07</v>
      </c>
      <c r="L525" s="31">
        <f>(SUM(K523:K525)/3)</f>
        <v>13.09</v>
      </c>
      <c r="M525" s="34" t="s">
        <v>23</v>
      </c>
      <c r="N525" s="32">
        <v>17.77</v>
      </c>
      <c r="O525" s="31">
        <f>(SUM(N523:N525)/3)</f>
        <v>8.753333333</v>
      </c>
      <c r="P525" s="38" t="s">
        <v>23</v>
      </c>
      <c r="Q525" s="32">
        <v>16.8</v>
      </c>
      <c r="R525" s="31">
        <f>(SUM(Q523:Q525)/3)</f>
        <v>12.03333333</v>
      </c>
    </row>
    <row r="526" hidden="1" outlineLevel="1">
      <c r="A526" s="5" t="s">
        <v>24</v>
      </c>
      <c r="B526" s="17">
        <v>18.35</v>
      </c>
      <c r="C526" s="31"/>
      <c r="D526" s="39" t="s">
        <v>24</v>
      </c>
      <c r="E526" s="32">
        <v>14.18</v>
      </c>
      <c r="F526" s="31"/>
      <c r="G526" s="39" t="s">
        <v>24</v>
      </c>
      <c r="H526" s="32">
        <v>6.48</v>
      </c>
      <c r="I526" s="31"/>
      <c r="J526" s="34" t="s">
        <v>24</v>
      </c>
      <c r="K526" s="32">
        <v>6.28</v>
      </c>
      <c r="L526" s="31"/>
      <c r="M526" s="34" t="s">
        <v>24</v>
      </c>
      <c r="N526" s="32">
        <v>4.62</v>
      </c>
      <c r="O526" s="31"/>
      <c r="P526" s="39" t="s">
        <v>24</v>
      </c>
      <c r="Q526" s="32">
        <v>12.17</v>
      </c>
      <c r="R526" s="31"/>
    </row>
    <row r="527" hidden="1" outlineLevel="1">
      <c r="A527" s="5" t="s">
        <v>25</v>
      </c>
      <c r="B527" s="17">
        <v>7.3</v>
      </c>
      <c r="C527" s="31">
        <f>(SUM(B526:B527)/2)</f>
        <v>12.825</v>
      </c>
      <c r="D527" s="39" t="s">
        <v>25</v>
      </c>
      <c r="E527" s="32">
        <v>6.82</v>
      </c>
      <c r="F527" s="31">
        <f>(SUM(E526:E527)/2)</f>
        <v>10.5</v>
      </c>
      <c r="G527" s="39" t="s">
        <v>25</v>
      </c>
      <c r="H527" s="32">
        <v>10.72</v>
      </c>
      <c r="I527" s="31">
        <f>(SUM(H526:H527)/2)</f>
        <v>8.6</v>
      </c>
      <c r="J527" s="34" t="s">
        <v>25</v>
      </c>
      <c r="K527" s="32">
        <v>5.72</v>
      </c>
      <c r="L527" s="31">
        <f>(SUM(K526:K527)/2)</f>
        <v>6</v>
      </c>
      <c r="M527" s="34" t="s">
        <v>25</v>
      </c>
      <c r="N527" s="32">
        <v>10.43</v>
      </c>
      <c r="O527" s="31">
        <f>(SUM(N526:N527)/2)</f>
        <v>7.525</v>
      </c>
      <c r="P527" s="39" t="s">
        <v>25</v>
      </c>
      <c r="Q527" s="32">
        <v>8.05</v>
      </c>
      <c r="R527" s="31">
        <f>(SUM(Q526:Q527)/2)</f>
        <v>10.11</v>
      </c>
    </row>
    <row r="528">
      <c r="A528" s="29"/>
      <c r="B528" s="29"/>
      <c r="C528" s="29"/>
      <c r="D528" s="29"/>
      <c r="E528" s="29"/>
      <c r="F528" s="2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>
      <c r="A529" s="29"/>
      <c r="B529" s="29"/>
      <c r="C529" s="29"/>
      <c r="D529" s="29"/>
      <c r="E529" s="29"/>
      <c r="F529" s="2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collapsed="1">
      <c r="A530" s="1" t="s">
        <v>48</v>
      </c>
      <c r="C530" s="2" t="str">
        <f t="array" ref="C530">INDEX(A531:P531, 1, MATCH(MIN(C541,F541,I541,L541,O541,R541), C541:R541, 0))</f>
        <v>GFS</v>
      </c>
      <c r="D530" s="3" t="str">
        <f t="array" ref="D530">INDEX(A531:P531, 1, (MATCH(MIN(C545,F545,I545,L545,O545,R545), C545:R545, 0)))</f>
        <v>PWE</v>
      </c>
      <c r="E530" s="4" t="str">
        <f t="array" ref="E530">INDEX(A531:P531, 1, MATCH(MIN(F548,I548,L548,O548,R548,C548),C548:R548,0))</f>
        <v>GFS</v>
      </c>
      <c r="F530" s="5" t="str">
        <f t="array" ref="F530">INDEX(A531:P531, 1, MATCH(MIN(F550,I550,L550,O550,R550,C550),C550:R550,0))</f>
        <v>GFS</v>
      </c>
      <c r="G530" s="6"/>
      <c r="H530" s="28"/>
      <c r="J530" s="6"/>
      <c r="K530" s="6"/>
      <c r="L530" s="6"/>
      <c r="M530" s="6"/>
      <c r="N530" s="6"/>
      <c r="O530" s="6"/>
      <c r="P530" s="6"/>
      <c r="Q530" s="6"/>
    </row>
    <row r="531" hidden="1" outlineLevel="1">
      <c r="A531" s="7" t="s">
        <v>1</v>
      </c>
      <c r="B531" s="8" t="s">
        <v>2</v>
      </c>
      <c r="C531" s="9"/>
      <c r="D531" s="10" t="s">
        <v>3</v>
      </c>
      <c r="E531" s="11" t="s">
        <v>2</v>
      </c>
      <c r="F531" s="9"/>
      <c r="G531" s="12" t="s">
        <v>4</v>
      </c>
      <c r="H531" s="8" t="s">
        <v>2</v>
      </c>
      <c r="I531" s="9"/>
      <c r="J531" s="12" t="s">
        <v>5</v>
      </c>
      <c r="K531" s="8" t="s">
        <v>2</v>
      </c>
      <c r="L531" s="9"/>
      <c r="M531" s="12" t="s">
        <v>6</v>
      </c>
      <c r="N531" s="8" t="s">
        <v>2</v>
      </c>
      <c r="O531" s="9"/>
      <c r="P531" s="12" t="s">
        <v>7</v>
      </c>
      <c r="Q531" s="8" t="s">
        <v>2</v>
      </c>
    </row>
    <row r="532" hidden="1" outlineLevel="1">
      <c r="A532" s="13" t="s">
        <v>8</v>
      </c>
      <c r="C532" s="14"/>
      <c r="D532" s="6" t="s">
        <v>8</v>
      </c>
      <c r="F532" s="14"/>
      <c r="G532" s="13" t="s">
        <v>8</v>
      </c>
      <c r="I532" s="15"/>
      <c r="J532" s="13" t="s">
        <v>8</v>
      </c>
      <c r="L532" s="15"/>
      <c r="M532" s="13" t="s">
        <v>8</v>
      </c>
      <c r="O532" s="15"/>
      <c r="P532" s="13" t="s">
        <v>8</v>
      </c>
    </row>
    <row r="533" hidden="1" outlineLevel="1">
      <c r="A533" s="2" t="s">
        <v>9</v>
      </c>
      <c r="B533" s="17">
        <v>13.3</v>
      </c>
      <c r="C533" s="18"/>
      <c r="D533" s="2" t="s">
        <v>9</v>
      </c>
      <c r="E533" s="17">
        <v>5.72</v>
      </c>
      <c r="F533" s="18"/>
      <c r="G533" s="2" t="s">
        <v>9</v>
      </c>
      <c r="H533" s="17">
        <v>9.28</v>
      </c>
      <c r="I533" s="18"/>
      <c r="J533" s="6" t="s">
        <v>9</v>
      </c>
      <c r="K533" s="17">
        <v>6.35</v>
      </c>
      <c r="L533" s="18"/>
      <c r="M533" s="6" t="s">
        <v>9</v>
      </c>
      <c r="N533" s="17">
        <v>7.9</v>
      </c>
      <c r="O533" s="18"/>
      <c r="P533" s="2" t="s">
        <v>9</v>
      </c>
      <c r="Q533" s="32">
        <v>7.35</v>
      </c>
      <c r="R533" s="18"/>
    </row>
    <row r="534" hidden="1" outlineLevel="1">
      <c r="A534" s="2" t="s">
        <v>10</v>
      </c>
      <c r="B534" s="17">
        <v>7.4</v>
      </c>
      <c r="C534" s="18"/>
      <c r="D534" s="2" t="s">
        <v>10</v>
      </c>
      <c r="E534" s="17">
        <v>3.42</v>
      </c>
      <c r="F534" s="18"/>
      <c r="G534" s="2" t="s">
        <v>10</v>
      </c>
      <c r="H534" s="17">
        <v>6.88</v>
      </c>
      <c r="I534" s="18"/>
      <c r="J534" s="6" t="s">
        <v>10</v>
      </c>
      <c r="K534" s="17">
        <v>8.07</v>
      </c>
      <c r="L534" s="18"/>
      <c r="M534" s="6" t="s">
        <v>10</v>
      </c>
      <c r="N534" s="17">
        <v>9.65</v>
      </c>
      <c r="O534" s="18"/>
      <c r="P534" s="2" t="s">
        <v>10</v>
      </c>
      <c r="Q534" s="32">
        <v>6.67</v>
      </c>
      <c r="R534" s="18"/>
    </row>
    <row r="535" hidden="1" outlineLevel="1">
      <c r="A535" s="2" t="s">
        <v>11</v>
      </c>
      <c r="B535" s="17">
        <v>9.43</v>
      </c>
      <c r="C535" s="18"/>
      <c r="D535" s="2" t="s">
        <v>11</v>
      </c>
      <c r="E535" s="17">
        <v>10.67</v>
      </c>
      <c r="F535" s="18"/>
      <c r="G535" s="2" t="s">
        <v>11</v>
      </c>
      <c r="H535" s="17">
        <v>9.65</v>
      </c>
      <c r="I535" s="18"/>
      <c r="J535" s="6" t="s">
        <v>11</v>
      </c>
      <c r="K535" s="17">
        <v>9.43</v>
      </c>
      <c r="L535" s="18"/>
      <c r="M535" s="6" t="s">
        <v>11</v>
      </c>
      <c r="N535" s="17">
        <v>4.98</v>
      </c>
      <c r="O535" s="18"/>
      <c r="P535" s="2" t="s">
        <v>11</v>
      </c>
      <c r="Q535" s="32">
        <v>9.65</v>
      </c>
      <c r="R535" s="18"/>
    </row>
    <row r="536" hidden="1" outlineLevel="1">
      <c r="A536" s="2" t="s">
        <v>12</v>
      </c>
      <c r="B536" s="17">
        <v>11.28</v>
      </c>
      <c r="C536" s="18"/>
      <c r="D536" s="2" t="s">
        <v>12</v>
      </c>
      <c r="E536" s="17">
        <v>13.15</v>
      </c>
      <c r="F536" s="18"/>
      <c r="G536" s="2" t="s">
        <v>12</v>
      </c>
      <c r="H536" s="17">
        <v>2.27</v>
      </c>
      <c r="I536" s="18"/>
      <c r="J536" s="6" t="s">
        <v>12</v>
      </c>
      <c r="K536" s="17">
        <v>5.32</v>
      </c>
      <c r="L536" s="18"/>
      <c r="M536" s="6" t="s">
        <v>12</v>
      </c>
      <c r="N536" s="17">
        <v>11.98</v>
      </c>
      <c r="O536" s="18"/>
      <c r="P536" s="2" t="s">
        <v>12</v>
      </c>
      <c r="Q536" s="32">
        <v>9.27</v>
      </c>
      <c r="R536" s="18"/>
    </row>
    <row r="537" hidden="1" outlineLevel="1">
      <c r="A537" s="2" t="s">
        <v>13</v>
      </c>
      <c r="B537" s="17">
        <v>7.4</v>
      </c>
      <c r="C537" s="18"/>
      <c r="D537" s="2" t="s">
        <v>13</v>
      </c>
      <c r="E537" s="17">
        <v>3.42</v>
      </c>
      <c r="F537" s="18"/>
      <c r="G537" s="2" t="s">
        <v>13</v>
      </c>
      <c r="H537" s="17">
        <v>6.88</v>
      </c>
      <c r="I537" s="18"/>
      <c r="J537" s="6" t="s">
        <v>13</v>
      </c>
      <c r="K537" s="17">
        <v>8.07</v>
      </c>
      <c r="L537" s="18"/>
      <c r="M537" s="6" t="s">
        <v>13</v>
      </c>
      <c r="N537" s="17">
        <v>20.7</v>
      </c>
      <c r="O537" s="18"/>
      <c r="P537" s="2" t="s">
        <v>13</v>
      </c>
      <c r="Q537" s="32">
        <v>6.67</v>
      </c>
      <c r="R537" s="18"/>
    </row>
    <row r="538" hidden="1" outlineLevel="1">
      <c r="A538" s="2" t="s">
        <v>14</v>
      </c>
      <c r="B538" s="17">
        <v>15.47</v>
      </c>
      <c r="C538" s="18"/>
      <c r="D538" s="2" t="s">
        <v>14</v>
      </c>
      <c r="E538" s="17">
        <v>13.82</v>
      </c>
      <c r="F538" s="18"/>
      <c r="G538" s="2" t="s">
        <v>14</v>
      </c>
      <c r="H538" s="17">
        <v>12.25</v>
      </c>
      <c r="I538" s="18"/>
      <c r="J538" s="6" t="s">
        <v>14</v>
      </c>
      <c r="K538" s="17">
        <v>14.12</v>
      </c>
      <c r="L538" s="18"/>
      <c r="M538" s="6" t="s">
        <v>14</v>
      </c>
      <c r="N538" s="17">
        <v>19.15</v>
      </c>
      <c r="O538" s="18"/>
      <c r="P538" s="2" t="s">
        <v>14</v>
      </c>
      <c r="Q538" s="32">
        <v>17.28</v>
      </c>
      <c r="R538" s="18"/>
    </row>
    <row r="539" hidden="1" outlineLevel="1">
      <c r="A539" s="2" t="s">
        <v>15</v>
      </c>
      <c r="B539" s="17">
        <v>14.97</v>
      </c>
      <c r="C539" s="18"/>
      <c r="D539" s="2" t="s">
        <v>15</v>
      </c>
      <c r="E539" s="17">
        <v>19.28</v>
      </c>
      <c r="F539" s="18"/>
      <c r="G539" s="2" t="s">
        <v>15</v>
      </c>
      <c r="H539" s="17">
        <v>19.42</v>
      </c>
      <c r="I539" s="18"/>
      <c r="J539" s="6" t="s">
        <v>15</v>
      </c>
      <c r="K539" s="17">
        <v>17.15</v>
      </c>
      <c r="L539" s="18"/>
      <c r="M539" s="6" t="s">
        <v>15</v>
      </c>
      <c r="N539" s="17">
        <v>16.27</v>
      </c>
      <c r="O539" s="18"/>
      <c r="P539" s="2" t="s">
        <v>15</v>
      </c>
      <c r="Q539" s="32">
        <v>11.9</v>
      </c>
      <c r="R539" s="18"/>
    </row>
    <row r="540" hidden="1" outlineLevel="1">
      <c r="A540" s="2" t="s">
        <v>16</v>
      </c>
      <c r="B540" s="17">
        <v>11.8</v>
      </c>
      <c r="C540" s="18"/>
      <c r="D540" s="2" t="s">
        <v>16</v>
      </c>
      <c r="E540" s="17">
        <v>18.57</v>
      </c>
      <c r="F540" s="18"/>
      <c r="G540" s="2" t="s">
        <v>16</v>
      </c>
      <c r="H540" s="17">
        <v>18.92</v>
      </c>
      <c r="I540" s="18"/>
      <c r="J540" s="6" t="s">
        <v>16</v>
      </c>
      <c r="K540" s="17">
        <v>3.05</v>
      </c>
      <c r="L540" s="18"/>
      <c r="M540" s="6" t="s">
        <v>16</v>
      </c>
      <c r="N540" s="17">
        <v>7.9</v>
      </c>
      <c r="O540" s="18"/>
      <c r="P540" s="2" t="s">
        <v>16</v>
      </c>
      <c r="Q540" s="32">
        <v>17.42</v>
      </c>
      <c r="R540" s="18"/>
    </row>
    <row r="541" hidden="1" outlineLevel="1">
      <c r="A541" s="2" t="s">
        <v>17</v>
      </c>
      <c r="B541" s="17">
        <v>7.05</v>
      </c>
      <c r="C541" s="31">
        <f>(SUM(B533:B541)/9)</f>
        <v>10.9</v>
      </c>
      <c r="D541" s="33" t="s">
        <v>17</v>
      </c>
      <c r="E541" s="32">
        <v>14.97</v>
      </c>
      <c r="F541" s="31">
        <f>(SUM(E533:E541)/9)</f>
        <v>11.44666667</v>
      </c>
      <c r="G541" s="33" t="s">
        <v>17</v>
      </c>
      <c r="H541" s="32">
        <v>15.43</v>
      </c>
      <c r="I541" s="31">
        <f>(SUM(H533:H541)/9)</f>
        <v>11.22</v>
      </c>
      <c r="J541" s="34" t="s">
        <v>17</v>
      </c>
      <c r="K541" s="32">
        <v>7.35</v>
      </c>
      <c r="L541" s="31">
        <f>(SUM(K533:K541)/9)</f>
        <v>8.767777778</v>
      </c>
      <c r="M541" s="34" t="s">
        <v>17</v>
      </c>
      <c r="N541" s="32">
        <v>7.9</v>
      </c>
      <c r="O541" s="31">
        <f>(SUM(N533:N541)/9)</f>
        <v>11.82555556</v>
      </c>
      <c r="P541" s="33" t="s">
        <v>17</v>
      </c>
      <c r="Q541" s="32">
        <v>10.05</v>
      </c>
      <c r="R541" s="31">
        <f>(SUM(Q533:Q541)/9)</f>
        <v>10.69555556</v>
      </c>
    </row>
    <row r="542" hidden="1" outlineLevel="1">
      <c r="A542" s="3" t="s">
        <v>18</v>
      </c>
      <c r="B542" s="17">
        <v>13.3</v>
      </c>
      <c r="C542" s="31"/>
      <c r="D542" s="35" t="s">
        <v>18</v>
      </c>
      <c r="E542" s="32">
        <v>5.72</v>
      </c>
      <c r="F542" s="31"/>
      <c r="G542" s="35" t="s">
        <v>18</v>
      </c>
      <c r="H542" s="32">
        <v>9.28</v>
      </c>
      <c r="I542" s="31"/>
      <c r="J542" s="34" t="s">
        <v>18</v>
      </c>
      <c r="K542" s="32">
        <v>6.35</v>
      </c>
      <c r="L542" s="31"/>
      <c r="M542" s="34" t="s">
        <v>18</v>
      </c>
      <c r="N542" s="32">
        <v>16.45</v>
      </c>
      <c r="O542" s="31"/>
      <c r="P542" s="35" t="s">
        <v>18</v>
      </c>
      <c r="Q542" s="32">
        <v>7.35</v>
      </c>
      <c r="R542" s="31"/>
    </row>
    <row r="543" hidden="1" outlineLevel="1">
      <c r="A543" s="3" t="s">
        <v>19</v>
      </c>
      <c r="B543" s="17">
        <v>15.08</v>
      </c>
      <c r="C543" s="31"/>
      <c r="D543" s="35" t="s">
        <v>19</v>
      </c>
      <c r="E543" s="32">
        <v>5.82</v>
      </c>
      <c r="F543" s="31"/>
      <c r="G543" s="35" t="s">
        <v>19</v>
      </c>
      <c r="H543" s="32">
        <v>6.65</v>
      </c>
      <c r="I543" s="31"/>
      <c r="J543" s="34" t="s">
        <v>19</v>
      </c>
      <c r="K543" s="32">
        <v>8.77</v>
      </c>
      <c r="L543" s="31"/>
      <c r="M543" s="34" t="s">
        <v>19</v>
      </c>
      <c r="N543" s="32">
        <v>11.28</v>
      </c>
      <c r="O543" s="31"/>
      <c r="P543" s="35" t="s">
        <v>19</v>
      </c>
      <c r="Q543" s="32">
        <v>10.18</v>
      </c>
      <c r="R543" s="31"/>
    </row>
    <row r="544" hidden="1" outlineLevel="1">
      <c r="A544" s="3" t="s">
        <v>20</v>
      </c>
      <c r="B544" s="17">
        <v>7.4</v>
      </c>
      <c r="C544" s="31"/>
      <c r="D544" s="35" t="s">
        <v>20</v>
      </c>
      <c r="E544" s="32">
        <v>3.42</v>
      </c>
      <c r="F544" s="31"/>
      <c r="G544" s="35" t="s">
        <v>20</v>
      </c>
      <c r="H544" s="32">
        <v>6.88</v>
      </c>
      <c r="I544" s="31"/>
      <c r="J544" s="34" t="s">
        <v>20</v>
      </c>
      <c r="K544" s="32">
        <v>8.07</v>
      </c>
      <c r="L544" s="31"/>
      <c r="M544" s="34" t="s">
        <v>20</v>
      </c>
      <c r="N544" s="32">
        <v>9.35</v>
      </c>
      <c r="O544" s="31"/>
      <c r="P544" s="35" t="s">
        <v>20</v>
      </c>
      <c r="Q544" s="32">
        <v>6.67</v>
      </c>
      <c r="R544" s="31"/>
    </row>
    <row r="545" hidden="1" outlineLevel="1">
      <c r="A545" s="21">
        <v>44066.0</v>
      </c>
      <c r="B545" s="17">
        <v>7.4</v>
      </c>
      <c r="C545" s="31">
        <f>(SUM(B542:B545)/4)</f>
        <v>10.795</v>
      </c>
      <c r="D545" s="36">
        <v>44066.0</v>
      </c>
      <c r="E545" s="32">
        <v>3.42</v>
      </c>
      <c r="F545" s="31">
        <f>(SUM(E542:E545)/4)</f>
        <v>4.595</v>
      </c>
      <c r="G545" s="36">
        <v>44066.0</v>
      </c>
      <c r="H545" s="32">
        <v>6.88</v>
      </c>
      <c r="I545" s="31">
        <f>(SUM(H542:H545)/4)</f>
        <v>7.4225</v>
      </c>
      <c r="J545" s="37">
        <v>44066.0</v>
      </c>
      <c r="K545" s="32">
        <v>8.07</v>
      </c>
      <c r="L545" s="31">
        <f>(SUM(K542:K545)/4)</f>
        <v>7.815</v>
      </c>
      <c r="M545" s="37">
        <v>44066.0</v>
      </c>
      <c r="N545" s="32">
        <v>9.35</v>
      </c>
      <c r="O545" s="31">
        <f>(SUM(N542:N545)/4)</f>
        <v>11.6075</v>
      </c>
      <c r="P545" s="36">
        <v>44066.0</v>
      </c>
      <c r="Q545" s="32">
        <v>6.67</v>
      </c>
      <c r="R545" s="31">
        <f>(SUM(Q542:Q545)/4)</f>
        <v>7.7175</v>
      </c>
    </row>
    <row r="546" hidden="1" outlineLevel="1">
      <c r="A546" s="4" t="s">
        <v>21</v>
      </c>
      <c r="B546" s="17">
        <v>13.3</v>
      </c>
      <c r="C546" s="31"/>
      <c r="D546" s="38" t="s">
        <v>21</v>
      </c>
      <c r="E546" s="32">
        <v>5.72</v>
      </c>
      <c r="F546" s="31"/>
      <c r="G546" s="38" t="s">
        <v>21</v>
      </c>
      <c r="H546" s="32">
        <v>9.28</v>
      </c>
      <c r="I546" s="31"/>
      <c r="J546" s="34" t="s">
        <v>21</v>
      </c>
      <c r="K546" s="32">
        <v>6.35</v>
      </c>
      <c r="L546" s="31"/>
      <c r="M546" s="34" t="s">
        <v>21</v>
      </c>
      <c r="N546" s="32">
        <v>8.7</v>
      </c>
      <c r="O546" s="31"/>
      <c r="P546" s="38" t="s">
        <v>21</v>
      </c>
      <c r="Q546" s="32">
        <v>7.35</v>
      </c>
      <c r="R546" s="31"/>
    </row>
    <row r="547" hidden="1" outlineLevel="1">
      <c r="A547" s="4" t="s">
        <v>22</v>
      </c>
      <c r="B547" s="17">
        <v>15.08</v>
      </c>
      <c r="C547" s="31"/>
      <c r="D547" s="38" t="s">
        <v>22</v>
      </c>
      <c r="E547" s="32">
        <v>5.82</v>
      </c>
      <c r="F547" s="31"/>
      <c r="G547" s="38" t="s">
        <v>22</v>
      </c>
      <c r="H547" s="32">
        <v>6.65</v>
      </c>
      <c r="I547" s="31"/>
      <c r="J547" s="34" t="s">
        <v>22</v>
      </c>
      <c r="K547" s="32">
        <v>8.77</v>
      </c>
      <c r="L547" s="31"/>
      <c r="M547" s="34" t="s">
        <v>22</v>
      </c>
      <c r="N547" s="32">
        <v>9.35</v>
      </c>
      <c r="O547" s="31"/>
      <c r="P547" s="38" t="s">
        <v>22</v>
      </c>
      <c r="Q547" s="32">
        <v>10.18</v>
      </c>
      <c r="R547" s="31"/>
    </row>
    <row r="548" hidden="1" outlineLevel="1">
      <c r="A548" s="4" t="s">
        <v>23</v>
      </c>
      <c r="B548" s="17">
        <v>9.65</v>
      </c>
      <c r="C548" s="31">
        <f>(SUM(B546:B548)/3)</f>
        <v>12.67666667</v>
      </c>
      <c r="D548" s="38" t="s">
        <v>23</v>
      </c>
      <c r="E548" s="32">
        <v>16.78</v>
      </c>
      <c r="F548" s="31">
        <f>(SUM(E546:E548)/3)</f>
        <v>9.44</v>
      </c>
      <c r="G548" s="38" t="s">
        <v>23</v>
      </c>
      <c r="H548" s="32">
        <v>17.3</v>
      </c>
      <c r="I548" s="31">
        <f>(SUM(H546:H548)/3)</f>
        <v>11.07666667</v>
      </c>
      <c r="J548" s="34" t="s">
        <v>23</v>
      </c>
      <c r="K548" s="32">
        <v>8.07</v>
      </c>
      <c r="L548" s="31">
        <f>(SUM(K546:K548)/3)</f>
        <v>7.73</v>
      </c>
      <c r="M548" s="34" t="s">
        <v>23</v>
      </c>
      <c r="N548" s="32">
        <v>9.35</v>
      </c>
      <c r="O548" s="31">
        <f>(SUM(N546:N548)/3)</f>
        <v>9.133333333</v>
      </c>
      <c r="P548" s="38" t="s">
        <v>23</v>
      </c>
      <c r="Q548" s="32">
        <v>16.37</v>
      </c>
      <c r="R548" s="31">
        <f>(SUM(Q546:Q548)/3)</f>
        <v>11.3</v>
      </c>
    </row>
    <row r="549" hidden="1" outlineLevel="1">
      <c r="A549" s="5" t="s">
        <v>24</v>
      </c>
      <c r="B549" s="17">
        <v>19.53</v>
      </c>
      <c r="C549" s="31"/>
      <c r="D549" s="39" t="s">
        <v>24</v>
      </c>
      <c r="E549" s="32">
        <v>8.77</v>
      </c>
      <c r="F549" s="31"/>
      <c r="G549" s="39" t="s">
        <v>24</v>
      </c>
      <c r="H549" s="32">
        <v>13.15</v>
      </c>
      <c r="I549" s="31"/>
      <c r="J549" s="34" t="s">
        <v>24</v>
      </c>
      <c r="K549" s="32">
        <v>3.32</v>
      </c>
      <c r="L549" s="31"/>
      <c r="M549" s="34" t="s">
        <v>24</v>
      </c>
      <c r="N549" s="32">
        <v>8.7</v>
      </c>
      <c r="O549" s="31"/>
      <c r="P549" s="39" t="s">
        <v>24</v>
      </c>
      <c r="Q549" s="32">
        <v>11.7</v>
      </c>
      <c r="R549" s="31"/>
    </row>
    <row r="550" hidden="1" outlineLevel="1">
      <c r="A550" s="5" t="s">
        <v>25</v>
      </c>
      <c r="B550" s="17">
        <v>7.4</v>
      </c>
      <c r="C550" s="31">
        <f>(SUM(B549:B550)/2)</f>
        <v>13.465</v>
      </c>
      <c r="D550" s="39" t="s">
        <v>25</v>
      </c>
      <c r="E550" s="32">
        <v>3.42</v>
      </c>
      <c r="F550" s="31">
        <f>(SUM(E549:E550)/2)</f>
        <v>6.095</v>
      </c>
      <c r="G550" s="39" t="s">
        <v>25</v>
      </c>
      <c r="H550" s="32">
        <v>6.88</v>
      </c>
      <c r="I550" s="31">
        <f>(SUM(H549:H550)/2)</f>
        <v>10.015</v>
      </c>
      <c r="J550" s="34" t="s">
        <v>25</v>
      </c>
      <c r="K550" s="32">
        <v>8.07</v>
      </c>
      <c r="L550" s="31">
        <f>(SUM(K549:K550)/2)</f>
        <v>5.695</v>
      </c>
      <c r="M550" s="34" t="s">
        <v>25</v>
      </c>
      <c r="N550" s="32">
        <v>9.35</v>
      </c>
      <c r="O550" s="31">
        <f>(SUM(N549:N550)/2)</f>
        <v>9.025</v>
      </c>
      <c r="P550" s="39" t="s">
        <v>25</v>
      </c>
      <c r="Q550" s="32">
        <v>6.67</v>
      </c>
      <c r="R550" s="31">
        <f>(SUM(Q549:Q550)/2)</f>
        <v>9.185</v>
      </c>
    </row>
    <row r="551">
      <c r="A551" s="29"/>
      <c r="B551" s="29"/>
      <c r="C551" s="29"/>
      <c r="D551" s="29"/>
      <c r="E551" s="29"/>
      <c r="F551" s="2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>
      <c r="A552" s="29"/>
      <c r="B552" s="29"/>
      <c r="C552" s="29"/>
      <c r="D552" s="29"/>
      <c r="E552" s="29"/>
      <c r="F552" s="2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5">
      <c r="B555" s="49" t="s">
        <v>49</v>
      </c>
      <c r="C555" s="26">
        <f>SUM(C557:C562)</f>
        <v>24</v>
      </c>
      <c r="D555" s="49" t="s">
        <v>49</v>
      </c>
      <c r="E555" s="26">
        <f>SUM(E557:E562)</f>
        <v>24</v>
      </c>
    </row>
    <row r="556">
      <c r="B556" s="50" t="s">
        <v>50</v>
      </c>
      <c r="C556" s="51"/>
      <c r="D556" s="50" t="s">
        <v>51</v>
      </c>
      <c r="E556" s="51"/>
    </row>
    <row r="557">
      <c r="B557" s="52" t="s">
        <v>1</v>
      </c>
      <c r="C557" s="53">
        <f>COUNTIF(C1:C530, "PWG")</f>
        <v>3</v>
      </c>
      <c r="D557" s="54" t="s">
        <v>1</v>
      </c>
      <c r="E557" s="53">
        <f>COUNTIF(E1:E530, "PWG")</f>
        <v>3</v>
      </c>
    </row>
    <row r="558">
      <c r="B558" s="52" t="s">
        <v>3</v>
      </c>
      <c r="C558" s="55">
        <f>COUNTIF(C1:C530, "PWE")</f>
        <v>2</v>
      </c>
      <c r="D558" s="54" t="s">
        <v>3</v>
      </c>
      <c r="E558" s="55">
        <f>COUNTIF(E1:E530, "PWE")</f>
        <v>3</v>
      </c>
    </row>
    <row r="559">
      <c r="B559" s="52" t="s">
        <v>4</v>
      </c>
      <c r="C559" s="72">
        <f>COUNTIF(C1:C530, "ECMWF")</f>
        <v>1</v>
      </c>
      <c r="D559" s="54" t="s">
        <v>4</v>
      </c>
      <c r="E559" s="57">
        <f>COUNTIF(E1:E530, "ECMWF")</f>
        <v>7</v>
      </c>
    </row>
    <row r="560">
      <c r="B560" s="52" t="s">
        <v>5</v>
      </c>
      <c r="C560" s="57">
        <f>COUNTIF(C1:C530, "GFS")</f>
        <v>9</v>
      </c>
      <c r="D560" s="54" t="s">
        <v>5</v>
      </c>
      <c r="E560" s="55">
        <f>COUNTIF(E1:E530, "GFS")</f>
        <v>3</v>
      </c>
    </row>
    <row r="561">
      <c r="B561" s="52" t="s">
        <v>6</v>
      </c>
      <c r="C561" s="56">
        <f>COUNTIF(C1:C530, "SPIRE")</f>
        <v>4</v>
      </c>
      <c r="D561" s="54" t="s">
        <v>6</v>
      </c>
      <c r="E561" s="72">
        <f>COUNTIF(E1:E530, "SPIRE")</f>
        <v>3</v>
      </c>
    </row>
    <row r="562">
      <c r="B562" s="52" t="s">
        <v>7</v>
      </c>
      <c r="C562" s="56">
        <f>COUNTIF(C1:C530, "UKMO")</f>
        <v>5</v>
      </c>
      <c r="D562" s="54" t="s">
        <v>7</v>
      </c>
      <c r="E562" s="56">
        <f>COUNTIF(E1:E530, "UKMO")</f>
        <v>5</v>
      </c>
    </row>
    <row r="563">
      <c r="C563" s="58" t="s">
        <v>49</v>
      </c>
      <c r="D563" s="26">
        <f>SUM(D565:D570)</f>
        <v>24</v>
      </c>
      <c r="E563" s="49" t="s">
        <v>49</v>
      </c>
      <c r="F563" s="26">
        <f>SUM(F565:F570)</f>
        <v>24</v>
      </c>
    </row>
    <row r="564">
      <c r="C564" s="50" t="s">
        <v>52</v>
      </c>
      <c r="D564" s="51"/>
      <c r="E564" s="50" t="s">
        <v>53</v>
      </c>
      <c r="F564" s="51"/>
    </row>
    <row r="565">
      <c r="C565" s="59" t="s">
        <v>1</v>
      </c>
      <c r="D565" s="73">
        <f>COUNTIF(D1:D538, "PWG")</f>
        <v>3</v>
      </c>
      <c r="E565" s="60" t="s">
        <v>1</v>
      </c>
      <c r="F565" s="53">
        <f>COUNTIF(F1:F538, "PWG")</f>
        <v>3</v>
      </c>
    </row>
    <row r="566">
      <c r="C566" s="59" t="s">
        <v>3</v>
      </c>
      <c r="D566" s="57">
        <f>COUNTIF(D1:D538, "PWE")-24</f>
        <v>5</v>
      </c>
      <c r="E566" s="60" t="s">
        <v>3</v>
      </c>
      <c r="F566" s="55">
        <f>COUNTIF(F1:F538, "PWE")</f>
        <v>3</v>
      </c>
    </row>
    <row r="567">
      <c r="C567" s="59" t="s">
        <v>4</v>
      </c>
      <c r="D567" s="57">
        <f>COUNTIF(D1:D538, "ECMWF")</f>
        <v>5</v>
      </c>
      <c r="E567" s="60" t="s">
        <v>4</v>
      </c>
      <c r="F567" s="56">
        <f>COUNTIF(F1:F538, "ECMWF")</f>
        <v>4</v>
      </c>
    </row>
    <row r="568">
      <c r="C568" s="59" t="s">
        <v>5</v>
      </c>
      <c r="D568" s="56">
        <f>COUNTIF(D9:D538, "GFS")</f>
        <v>3</v>
      </c>
      <c r="E568" s="60" t="s">
        <v>5</v>
      </c>
      <c r="F568" s="57">
        <f>COUNTIF(F9:F538, "GFS")</f>
        <v>5</v>
      </c>
    </row>
    <row r="569">
      <c r="C569" s="59" t="s">
        <v>6</v>
      </c>
      <c r="D569" s="56">
        <f>COUNTIF(D1:D538, "SPIRE")</f>
        <v>3</v>
      </c>
      <c r="E569" s="60" t="s">
        <v>6</v>
      </c>
      <c r="F569" s="56">
        <f>COUNTIF(F1:F538, "SPIRE")</f>
        <v>4</v>
      </c>
    </row>
    <row r="570">
      <c r="C570" s="59" t="s">
        <v>7</v>
      </c>
      <c r="D570" s="57">
        <f>COUNTIF(D1:D538, "UKMO")</f>
        <v>5</v>
      </c>
      <c r="E570" s="60" t="s">
        <v>7</v>
      </c>
      <c r="F570" s="57">
        <f>COUNTIF(F1:F538, "UKMO")</f>
        <v>5</v>
      </c>
    </row>
    <row r="573">
      <c r="A573" s="26"/>
      <c r="B573" s="26"/>
      <c r="C573" s="26"/>
      <c r="D573" s="71"/>
      <c r="E573" s="26"/>
      <c r="F573" s="71"/>
    </row>
    <row r="574" collapsed="1">
      <c r="A574" s="62" t="s">
        <v>54</v>
      </c>
      <c r="C574" s="2" t="str">
        <f t="array" ref="C574">INDEX(A575:P575, 1, MATCH(MIN(C585,F585,I585,L585,O585,R585), C585:R585, 0))</f>
        <v>ECMWF</v>
      </c>
      <c r="D574" s="3" t="str">
        <f t="array" ref="D574">INDEX(A575:P575, 1, (MATCH(MIN(C589,F589,I589,L589,O589,R589), C589:R589, 0)))</f>
        <v>ECMWF</v>
      </c>
      <c r="E574" s="4" t="str">
        <f t="array" ref="E574">INDEX(A575:P575, 1, MATCH(MIN(F592,I592,L592,O592,R592,C592),C592:R592,0))</f>
        <v>PWG</v>
      </c>
      <c r="F574" s="5" t="str">
        <f t="array" ref="F574">INDEX(A575:P575, 1, MATCH(MIN(F594,I594,L594,O594,R594,C594),C594:R594,0))</f>
        <v>UKMO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idden="1" outlineLevel="1">
      <c r="A575" s="7" t="s">
        <v>1</v>
      </c>
      <c r="B575" s="16" t="s">
        <v>2</v>
      </c>
      <c r="C575" s="6"/>
      <c r="D575" s="63" t="s">
        <v>3</v>
      </c>
      <c r="E575" s="18" t="s">
        <v>2</v>
      </c>
      <c r="F575" s="6"/>
      <c r="G575" s="7" t="s">
        <v>4</v>
      </c>
      <c r="H575" s="16" t="s">
        <v>2</v>
      </c>
      <c r="I575" s="6"/>
      <c r="J575" s="7" t="s">
        <v>5</v>
      </c>
      <c r="K575" s="16" t="s">
        <v>2</v>
      </c>
      <c r="L575" s="6"/>
      <c r="M575" s="7" t="s">
        <v>6</v>
      </c>
      <c r="N575" s="16" t="s">
        <v>2</v>
      </c>
      <c r="O575" s="6"/>
      <c r="P575" s="7" t="s">
        <v>7</v>
      </c>
      <c r="Q575" s="16" t="s">
        <v>2</v>
      </c>
      <c r="R575" s="6"/>
    </row>
    <row r="576" hidden="1" outlineLevel="1">
      <c r="A576" s="13" t="s">
        <v>8</v>
      </c>
      <c r="C576" s="64"/>
      <c r="D576" s="6" t="s">
        <v>8</v>
      </c>
      <c r="F576" s="64"/>
      <c r="G576" s="13" t="s">
        <v>8</v>
      </c>
      <c r="I576" s="64"/>
      <c r="J576" s="13" t="s">
        <v>8</v>
      </c>
      <c r="L576" s="64"/>
      <c r="M576" s="13" t="s">
        <v>8</v>
      </c>
      <c r="O576" s="64"/>
      <c r="P576" s="13" t="s">
        <v>8</v>
      </c>
      <c r="R576" s="64"/>
    </row>
    <row r="577" hidden="1" outlineLevel="1">
      <c r="A577" s="2" t="s">
        <v>9</v>
      </c>
      <c r="B577" s="69">
        <v>3.58</v>
      </c>
      <c r="C577" s="6"/>
      <c r="D577" s="2" t="s">
        <v>9</v>
      </c>
      <c r="E577" s="69">
        <v>8.47</v>
      </c>
      <c r="F577" s="6"/>
      <c r="G577" s="2" t="s">
        <v>9</v>
      </c>
      <c r="H577" s="69">
        <v>7.7</v>
      </c>
      <c r="I577" s="6"/>
      <c r="J577" s="2" t="s">
        <v>9</v>
      </c>
      <c r="K577" s="69">
        <v>7.43</v>
      </c>
      <c r="L577" s="6"/>
      <c r="M577" s="2" t="s">
        <v>9</v>
      </c>
      <c r="N577" s="69">
        <v>8.52</v>
      </c>
      <c r="O577" s="6"/>
      <c r="P577" s="2" t="s">
        <v>9</v>
      </c>
      <c r="Q577" s="69">
        <v>5.17</v>
      </c>
      <c r="R577" s="6"/>
    </row>
    <row r="578" hidden="1" outlineLevel="1">
      <c r="A578" s="2" t="s">
        <v>10</v>
      </c>
      <c r="B578" s="69">
        <v>5.97</v>
      </c>
      <c r="C578" s="6"/>
      <c r="D578" s="2" t="s">
        <v>10</v>
      </c>
      <c r="E578" s="69">
        <v>13.1</v>
      </c>
      <c r="F578" s="6"/>
      <c r="G578" s="2" t="s">
        <v>10</v>
      </c>
      <c r="H578" s="69">
        <v>1.12</v>
      </c>
      <c r="I578" s="6"/>
      <c r="J578" s="2" t="s">
        <v>10</v>
      </c>
      <c r="K578" s="69">
        <v>15.52</v>
      </c>
      <c r="L578" s="6"/>
      <c r="M578" s="2" t="s">
        <v>10</v>
      </c>
      <c r="N578" s="69">
        <v>11.15</v>
      </c>
      <c r="O578" s="6"/>
      <c r="P578" s="2" t="s">
        <v>10</v>
      </c>
      <c r="Q578" s="69">
        <v>3.47</v>
      </c>
      <c r="R578" s="6"/>
    </row>
    <row r="579" hidden="1" outlineLevel="1">
      <c r="A579" s="2" t="s">
        <v>11</v>
      </c>
      <c r="B579" s="69">
        <v>1.68</v>
      </c>
      <c r="C579" s="6"/>
      <c r="D579" s="2" t="s">
        <v>11</v>
      </c>
      <c r="E579" s="69">
        <v>1.72</v>
      </c>
      <c r="F579" s="6"/>
      <c r="G579" s="2" t="s">
        <v>11</v>
      </c>
      <c r="H579" s="69">
        <v>1.72</v>
      </c>
      <c r="I579" s="6"/>
      <c r="J579" s="2" t="s">
        <v>11</v>
      </c>
      <c r="K579" s="69">
        <v>2.72</v>
      </c>
      <c r="L579" s="6"/>
      <c r="M579" s="2" t="s">
        <v>11</v>
      </c>
      <c r="N579" s="69">
        <v>1.72</v>
      </c>
      <c r="O579" s="6"/>
      <c r="P579" s="2" t="s">
        <v>11</v>
      </c>
      <c r="Q579" s="69">
        <v>1.63</v>
      </c>
      <c r="R579" s="6"/>
    </row>
    <row r="580" hidden="1" outlineLevel="1">
      <c r="A580" s="2" t="s">
        <v>12</v>
      </c>
      <c r="B580" s="69">
        <v>6.05</v>
      </c>
      <c r="C580" s="6"/>
      <c r="D580" s="2" t="s">
        <v>12</v>
      </c>
      <c r="E580" s="69">
        <v>4.4</v>
      </c>
      <c r="F580" s="6"/>
      <c r="G580" s="2" t="s">
        <v>12</v>
      </c>
      <c r="H580" s="69">
        <v>0.52</v>
      </c>
      <c r="I580" s="6"/>
      <c r="J580" s="2" t="s">
        <v>12</v>
      </c>
      <c r="K580" s="69">
        <v>1.75</v>
      </c>
      <c r="L580" s="6"/>
      <c r="M580" s="2" t="s">
        <v>12</v>
      </c>
      <c r="N580" s="69">
        <v>0.85</v>
      </c>
      <c r="O580" s="6"/>
      <c r="P580" s="2" t="s">
        <v>12</v>
      </c>
      <c r="Q580" s="69">
        <v>2.92</v>
      </c>
      <c r="R580" s="6"/>
    </row>
    <row r="581" hidden="1" outlineLevel="1">
      <c r="A581" s="2" t="s">
        <v>13</v>
      </c>
      <c r="B581" s="69">
        <v>5.97</v>
      </c>
      <c r="C581" s="6"/>
      <c r="D581" s="2" t="s">
        <v>13</v>
      </c>
      <c r="E581" s="69">
        <v>13.1</v>
      </c>
      <c r="F581" s="6"/>
      <c r="G581" s="2" t="s">
        <v>13</v>
      </c>
      <c r="H581" s="69">
        <v>1.12</v>
      </c>
      <c r="I581" s="6"/>
      <c r="J581" s="2" t="s">
        <v>13</v>
      </c>
      <c r="K581" s="69">
        <v>15.52</v>
      </c>
      <c r="L581" s="6"/>
      <c r="M581" s="2" t="s">
        <v>13</v>
      </c>
      <c r="N581" s="69">
        <v>11.15</v>
      </c>
      <c r="O581" s="6"/>
      <c r="P581" s="2" t="s">
        <v>13</v>
      </c>
      <c r="Q581" s="69">
        <v>3.47</v>
      </c>
      <c r="R581" s="6"/>
    </row>
    <row r="582" hidden="1" outlineLevel="1">
      <c r="A582" s="2" t="s">
        <v>14</v>
      </c>
      <c r="B582" s="69">
        <v>5.47</v>
      </c>
      <c r="C582" s="6"/>
      <c r="D582" s="2" t="s">
        <v>14</v>
      </c>
      <c r="E582" s="69">
        <v>12.48</v>
      </c>
      <c r="F582" s="6"/>
      <c r="G582" s="2" t="s">
        <v>14</v>
      </c>
      <c r="H582" s="69">
        <v>8.12</v>
      </c>
      <c r="I582" s="6"/>
      <c r="J582" s="2" t="s">
        <v>14</v>
      </c>
      <c r="K582" s="69">
        <v>5.3</v>
      </c>
      <c r="L582" s="6"/>
      <c r="M582" s="2" t="s">
        <v>14</v>
      </c>
      <c r="N582" s="69">
        <v>6.45</v>
      </c>
      <c r="O582" s="6"/>
      <c r="P582" s="2" t="s">
        <v>14</v>
      </c>
      <c r="Q582" s="69">
        <v>4.67</v>
      </c>
      <c r="R582" s="6"/>
    </row>
    <row r="583" hidden="1" outlineLevel="1">
      <c r="A583" s="2" t="s">
        <v>15</v>
      </c>
      <c r="B583" s="69">
        <v>5.6</v>
      </c>
      <c r="C583" s="6"/>
      <c r="D583" s="2" t="s">
        <v>15</v>
      </c>
      <c r="E583" s="69">
        <v>9.07</v>
      </c>
      <c r="F583" s="6"/>
      <c r="G583" s="2" t="s">
        <v>15</v>
      </c>
      <c r="H583" s="69">
        <v>5.62</v>
      </c>
      <c r="I583" s="6"/>
      <c r="J583" s="2" t="s">
        <v>15</v>
      </c>
      <c r="K583" s="69">
        <v>7.18</v>
      </c>
      <c r="L583" s="6"/>
      <c r="M583" s="2" t="s">
        <v>15</v>
      </c>
      <c r="N583" s="69">
        <v>2.08</v>
      </c>
      <c r="O583" s="6"/>
      <c r="P583" s="2" t="s">
        <v>15</v>
      </c>
      <c r="Q583" s="69">
        <v>2.7</v>
      </c>
      <c r="R583" s="6"/>
    </row>
    <row r="584" hidden="1" outlineLevel="1">
      <c r="A584" s="2" t="s">
        <v>16</v>
      </c>
      <c r="B584" s="69">
        <v>6.47</v>
      </c>
      <c r="C584" s="6"/>
      <c r="D584" s="2" t="s">
        <v>16</v>
      </c>
      <c r="E584" s="69">
        <v>5.03</v>
      </c>
      <c r="F584" s="6"/>
      <c r="G584" s="2" t="s">
        <v>16</v>
      </c>
      <c r="H584" s="69">
        <v>7.67</v>
      </c>
      <c r="I584" s="6"/>
      <c r="J584" s="2" t="s">
        <v>16</v>
      </c>
      <c r="K584" s="69">
        <v>1.55</v>
      </c>
      <c r="L584" s="6"/>
      <c r="M584" s="2" t="s">
        <v>16</v>
      </c>
      <c r="N584" s="69">
        <v>2.37</v>
      </c>
      <c r="O584" s="6"/>
      <c r="P584" s="2" t="s">
        <v>16</v>
      </c>
      <c r="Q584" s="69">
        <v>13.08</v>
      </c>
      <c r="R584" s="6"/>
    </row>
    <row r="585" hidden="1" outlineLevel="1">
      <c r="A585" s="2" t="s">
        <v>17</v>
      </c>
      <c r="B585" s="69">
        <v>4.27</v>
      </c>
      <c r="C585" s="20">
        <f>(SUM(B577:B585)/9)/100</f>
        <v>0.05006666667</v>
      </c>
      <c r="D585" s="2" t="s">
        <v>17</v>
      </c>
      <c r="E585" s="69">
        <v>5.62</v>
      </c>
      <c r="F585" s="20">
        <f>(SUM(E577:E585)/9)/100</f>
        <v>0.0811</v>
      </c>
      <c r="G585" s="2" t="s">
        <v>17</v>
      </c>
      <c r="H585" s="69">
        <v>0.37</v>
      </c>
      <c r="I585" s="20">
        <f>(SUM(H577:H585)/9)/100</f>
        <v>0.03773333333</v>
      </c>
      <c r="J585" s="2" t="s">
        <v>17</v>
      </c>
      <c r="K585" s="69">
        <v>1.92</v>
      </c>
      <c r="L585" s="20">
        <f>(SUM(K577:K585)/9)/100</f>
        <v>0.06543333333</v>
      </c>
      <c r="M585" s="2" t="s">
        <v>17</v>
      </c>
      <c r="N585" s="69">
        <v>0.47</v>
      </c>
      <c r="O585" s="20">
        <f>(SUM(N577:N585)/9)/100</f>
        <v>0.04973333333</v>
      </c>
      <c r="P585" s="2" t="s">
        <v>17</v>
      </c>
      <c r="Q585" s="69">
        <v>7.43</v>
      </c>
      <c r="R585" s="20">
        <f>(SUM(Q577:Q585)/9)/100</f>
        <v>0.04948888889</v>
      </c>
    </row>
    <row r="586" hidden="1" outlineLevel="1">
      <c r="A586" s="3" t="s">
        <v>18</v>
      </c>
      <c r="B586" s="69">
        <v>3.58</v>
      </c>
      <c r="C586" s="6"/>
      <c r="D586" s="3" t="s">
        <v>18</v>
      </c>
      <c r="E586" s="69">
        <v>8.47</v>
      </c>
      <c r="F586" s="6"/>
      <c r="G586" s="3" t="s">
        <v>18</v>
      </c>
      <c r="H586" s="69">
        <v>7.7</v>
      </c>
      <c r="I586" s="6"/>
      <c r="J586" s="3" t="s">
        <v>18</v>
      </c>
      <c r="K586" s="69">
        <v>7.43</v>
      </c>
      <c r="L586" s="6"/>
      <c r="M586" s="3" t="s">
        <v>18</v>
      </c>
      <c r="N586" s="69">
        <v>8.52</v>
      </c>
      <c r="O586" s="6"/>
      <c r="P586" s="3" t="s">
        <v>18</v>
      </c>
      <c r="Q586" s="69">
        <v>5.17</v>
      </c>
      <c r="R586" s="6"/>
    </row>
    <row r="587" hidden="1" outlineLevel="1">
      <c r="A587" s="3" t="s">
        <v>19</v>
      </c>
      <c r="B587" s="69">
        <v>1.97</v>
      </c>
      <c r="C587" s="6"/>
      <c r="D587" s="3" t="s">
        <v>19</v>
      </c>
      <c r="E587" s="69">
        <v>2.22</v>
      </c>
      <c r="F587" s="6"/>
      <c r="G587" s="3" t="s">
        <v>19</v>
      </c>
      <c r="H587" s="69">
        <v>4.78</v>
      </c>
      <c r="I587" s="6"/>
      <c r="J587" s="3" t="s">
        <v>19</v>
      </c>
      <c r="K587" s="69">
        <v>3.12</v>
      </c>
      <c r="L587" s="6"/>
      <c r="M587" s="3" t="s">
        <v>19</v>
      </c>
      <c r="N587" s="69">
        <v>6.0</v>
      </c>
      <c r="O587" s="6"/>
      <c r="P587" s="3" t="s">
        <v>19</v>
      </c>
      <c r="Q587" s="69">
        <v>3.62</v>
      </c>
      <c r="R587" s="6"/>
    </row>
    <row r="588" hidden="1" outlineLevel="1">
      <c r="A588" s="3" t="s">
        <v>20</v>
      </c>
      <c r="B588" s="69">
        <v>5.97</v>
      </c>
      <c r="C588" s="6"/>
      <c r="D588" s="3" t="s">
        <v>20</v>
      </c>
      <c r="E588" s="69">
        <v>13.1</v>
      </c>
      <c r="F588" s="6"/>
      <c r="G588" s="3" t="s">
        <v>20</v>
      </c>
      <c r="H588" s="69">
        <v>1.12</v>
      </c>
      <c r="I588" s="6"/>
      <c r="J588" s="3" t="s">
        <v>20</v>
      </c>
      <c r="K588" s="69">
        <v>15.52</v>
      </c>
      <c r="L588" s="6"/>
      <c r="M588" s="3" t="s">
        <v>20</v>
      </c>
      <c r="N588" s="69">
        <v>11.15</v>
      </c>
      <c r="O588" s="6"/>
      <c r="P588" s="3" t="s">
        <v>20</v>
      </c>
      <c r="Q588" s="69">
        <v>3.47</v>
      </c>
      <c r="R588" s="6"/>
    </row>
    <row r="589" hidden="1" outlineLevel="1">
      <c r="A589" s="66">
        <v>44066.0</v>
      </c>
      <c r="B589" s="69">
        <v>5.97</v>
      </c>
      <c r="C589" s="20">
        <f>(SUM(B586:B589)/4)/100</f>
        <v>0.043725</v>
      </c>
      <c r="D589" s="66">
        <v>44066.0</v>
      </c>
      <c r="E589" s="69">
        <v>13.1</v>
      </c>
      <c r="F589" s="20">
        <f>(SUM(E586:E589)/4)/100</f>
        <v>0.092225</v>
      </c>
      <c r="G589" s="66">
        <v>44066.0</v>
      </c>
      <c r="H589" s="69">
        <v>1.12</v>
      </c>
      <c r="I589" s="20">
        <f>(SUM(H586:H589)/4)/100</f>
        <v>0.0368</v>
      </c>
      <c r="J589" s="66">
        <v>44066.0</v>
      </c>
      <c r="K589" s="69">
        <v>15.52</v>
      </c>
      <c r="L589" s="20">
        <f>(SUM(K586:K589)/4)/100</f>
        <v>0.103975</v>
      </c>
      <c r="M589" s="66">
        <v>44066.0</v>
      </c>
      <c r="N589" s="69">
        <v>11.15</v>
      </c>
      <c r="O589" s="20">
        <f>(SUM(N586:N589)/4)/100</f>
        <v>0.09205</v>
      </c>
      <c r="P589" s="66">
        <v>44066.0</v>
      </c>
      <c r="Q589" s="69">
        <v>3.47</v>
      </c>
      <c r="R589" s="20">
        <f>(SUM(Q586:Q589)/4)/100</f>
        <v>0.039325</v>
      </c>
    </row>
    <row r="590" hidden="1" outlineLevel="1">
      <c r="A590" s="4" t="s">
        <v>21</v>
      </c>
      <c r="B590" s="69">
        <v>3.58</v>
      </c>
      <c r="C590" s="6"/>
      <c r="D590" s="4" t="s">
        <v>21</v>
      </c>
      <c r="E590" s="69">
        <v>8.47</v>
      </c>
      <c r="F590" s="6"/>
      <c r="G590" s="4" t="s">
        <v>21</v>
      </c>
      <c r="H590" s="69">
        <v>7.7</v>
      </c>
      <c r="I590" s="6"/>
      <c r="J590" s="4" t="s">
        <v>21</v>
      </c>
      <c r="K590" s="69">
        <v>7.43</v>
      </c>
      <c r="L590" s="6"/>
      <c r="M590" s="4" t="s">
        <v>21</v>
      </c>
      <c r="N590" s="69">
        <v>8.52</v>
      </c>
      <c r="O590" s="6"/>
      <c r="P590" s="4" t="s">
        <v>21</v>
      </c>
      <c r="Q590" s="69">
        <v>5.17</v>
      </c>
      <c r="R590" s="6"/>
    </row>
    <row r="591" hidden="1" outlineLevel="1">
      <c r="A591" s="4" t="s">
        <v>22</v>
      </c>
      <c r="B591" s="69">
        <v>1.97</v>
      </c>
      <c r="C591" s="6"/>
      <c r="D591" s="4" t="s">
        <v>22</v>
      </c>
      <c r="E591" s="69">
        <v>2.22</v>
      </c>
      <c r="F591" s="6"/>
      <c r="G591" s="4" t="s">
        <v>22</v>
      </c>
      <c r="H591" s="69">
        <v>4.78</v>
      </c>
      <c r="I591" s="6"/>
      <c r="J591" s="4" t="s">
        <v>22</v>
      </c>
      <c r="K591" s="69">
        <v>3.12</v>
      </c>
      <c r="L591" s="6"/>
      <c r="M591" s="4" t="s">
        <v>22</v>
      </c>
      <c r="N591" s="69">
        <v>6.0</v>
      </c>
      <c r="O591" s="6"/>
      <c r="P591" s="4" t="s">
        <v>22</v>
      </c>
      <c r="Q591" s="69">
        <v>3.62</v>
      </c>
      <c r="R591" s="6"/>
    </row>
    <row r="592" hidden="1" outlineLevel="1">
      <c r="A592" s="4" t="s">
        <v>23</v>
      </c>
      <c r="B592" s="69">
        <v>1.5</v>
      </c>
      <c r="C592" s="20">
        <f>(SUM(B590:B592)/3)/100</f>
        <v>0.0235</v>
      </c>
      <c r="D592" s="4" t="s">
        <v>23</v>
      </c>
      <c r="E592" s="69">
        <v>8.77</v>
      </c>
      <c r="F592" s="20">
        <f>(SUM(E590:E592)/3)/100</f>
        <v>0.06486666667</v>
      </c>
      <c r="G592" s="4" t="s">
        <v>23</v>
      </c>
      <c r="H592" s="69">
        <v>9.93</v>
      </c>
      <c r="I592" s="20">
        <f>(SUM(H590:H592)/3)/100</f>
        <v>0.0747</v>
      </c>
      <c r="J592" s="4" t="s">
        <v>23</v>
      </c>
      <c r="K592" s="69">
        <v>0.65</v>
      </c>
      <c r="L592" s="20">
        <f>(SUM(K590:K592)/3)/100</f>
        <v>0.03733333333</v>
      </c>
      <c r="M592" s="4" t="s">
        <v>23</v>
      </c>
      <c r="N592" s="69">
        <v>8.2</v>
      </c>
      <c r="O592" s="20">
        <f>(SUM(N590:N592)/3)/100</f>
        <v>0.07573333333</v>
      </c>
      <c r="P592" s="4" t="s">
        <v>23</v>
      </c>
      <c r="Q592" s="69">
        <v>6.58</v>
      </c>
      <c r="R592" s="20">
        <f>(SUM(Q590:Q592)/3)/100</f>
        <v>0.05123333333</v>
      </c>
    </row>
    <row r="593" hidden="1" outlineLevel="1">
      <c r="A593" s="5" t="s">
        <v>24</v>
      </c>
      <c r="B593" s="69">
        <v>4.46</v>
      </c>
      <c r="C593" s="6"/>
      <c r="D593" s="5" t="s">
        <v>24</v>
      </c>
      <c r="E593" s="69">
        <v>8.27</v>
      </c>
      <c r="F593" s="6"/>
      <c r="G593" s="5" t="s">
        <v>24</v>
      </c>
      <c r="H593" s="69">
        <v>13.78</v>
      </c>
      <c r="I593" s="6"/>
      <c r="J593" s="5" t="s">
        <v>24</v>
      </c>
      <c r="K593" s="69">
        <v>6.25</v>
      </c>
      <c r="L593" s="6"/>
      <c r="M593" s="5" t="s">
        <v>24</v>
      </c>
      <c r="N593" s="69">
        <v>14.2</v>
      </c>
      <c r="O593" s="6"/>
      <c r="P593" s="5" t="s">
        <v>24</v>
      </c>
      <c r="Q593" s="69">
        <v>4.48</v>
      </c>
      <c r="R593" s="6"/>
    </row>
    <row r="594" hidden="1" outlineLevel="1">
      <c r="A594" s="5" t="s">
        <v>25</v>
      </c>
      <c r="B594" s="69">
        <v>5.97</v>
      </c>
      <c r="C594" s="20">
        <f>(SUM(B593:B594)/2)/100</f>
        <v>0.05215</v>
      </c>
      <c r="D594" s="5" t="s">
        <v>25</v>
      </c>
      <c r="E594" s="69">
        <v>13.1</v>
      </c>
      <c r="F594" s="20">
        <f>(SUM(E593:E594)/2)/100</f>
        <v>0.10685</v>
      </c>
      <c r="G594" s="5" t="s">
        <v>25</v>
      </c>
      <c r="H594" s="69">
        <v>1.12</v>
      </c>
      <c r="I594" s="20">
        <f>(SUM(H593:H594)/2)/100</f>
        <v>0.0745</v>
      </c>
      <c r="J594" s="5" t="s">
        <v>25</v>
      </c>
      <c r="K594" s="69">
        <v>15.52</v>
      </c>
      <c r="L594" s="20">
        <f>(SUM(K593:K594)/2)/100</f>
        <v>0.10885</v>
      </c>
      <c r="M594" s="5" t="s">
        <v>25</v>
      </c>
      <c r="N594" s="69">
        <v>11.15</v>
      </c>
      <c r="O594" s="20">
        <f>(SUM(N593:N594)/2)/100</f>
        <v>0.12675</v>
      </c>
      <c r="P594" s="5" t="s">
        <v>25</v>
      </c>
      <c r="Q594" s="69">
        <v>3.47</v>
      </c>
      <c r="R594" s="20">
        <f>(SUM(Q593:Q594)/2)/100</f>
        <v>0.03975</v>
      </c>
    </row>
    <row r="595">
      <c r="A595" s="29"/>
      <c r="B595" s="29"/>
      <c r="C595" s="29"/>
      <c r="D595" s="29"/>
      <c r="E595" s="29"/>
      <c r="F595" s="2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>
      <c r="A596" s="29"/>
      <c r="B596" s="29"/>
      <c r="C596" s="68"/>
      <c r="D596" s="67"/>
      <c r="E596" s="67"/>
      <c r="F596" s="6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collapsed="1">
      <c r="A597" s="62" t="s">
        <v>55</v>
      </c>
      <c r="C597" s="2" t="str">
        <f t="array" ref="C597">INDEX(A598:P598, 1, MATCH(MIN(C608,F608,I608,L608,O608,R608), C608:R608, 0))</f>
        <v>GFS</v>
      </c>
      <c r="D597" s="3" t="str">
        <f t="array" ref="D597">INDEX(A598:P598, 1, (MATCH(MIN(C612,F612,I612,L612,O612,R612), C612:R612, 0)))</f>
        <v>GFS</v>
      </c>
      <c r="E597" s="4" t="str">
        <f t="array" ref="E597">INDEX(A598:P598, 1, MATCH(MIN(F615,I615,L615,O615,R615,C615),C615:R615,0))</f>
        <v>UKMO</v>
      </c>
      <c r="F597" s="5" t="str">
        <f t="array" ref="F597">INDEX(A598:P598, 1, MATCH(MIN(F617,I617,L617,O617,R617,C617),C617:R617,0))</f>
        <v>GFS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idden="1" outlineLevel="1">
      <c r="A598" s="7" t="s">
        <v>1</v>
      </c>
      <c r="B598" s="16" t="s">
        <v>2</v>
      </c>
      <c r="C598" s="6"/>
      <c r="D598" s="63" t="s">
        <v>3</v>
      </c>
      <c r="E598" s="18" t="s">
        <v>2</v>
      </c>
      <c r="F598" s="6"/>
      <c r="G598" s="7" t="s">
        <v>4</v>
      </c>
      <c r="H598" s="16" t="s">
        <v>2</v>
      </c>
      <c r="I598" s="6"/>
      <c r="J598" s="7" t="s">
        <v>5</v>
      </c>
      <c r="K598" s="16" t="s">
        <v>2</v>
      </c>
      <c r="L598" s="6"/>
      <c r="M598" s="7" t="s">
        <v>6</v>
      </c>
      <c r="N598" s="16" t="s">
        <v>2</v>
      </c>
      <c r="O598" s="6"/>
      <c r="P598" s="7" t="s">
        <v>7</v>
      </c>
      <c r="Q598" s="16" t="s">
        <v>2</v>
      </c>
      <c r="R598" s="6"/>
    </row>
    <row r="599" hidden="1" outlineLevel="1">
      <c r="A599" s="13" t="s">
        <v>8</v>
      </c>
      <c r="C599" s="64"/>
      <c r="D599" s="6" t="s">
        <v>8</v>
      </c>
      <c r="F599" s="64"/>
      <c r="G599" s="13" t="s">
        <v>8</v>
      </c>
      <c r="I599" s="64"/>
      <c r="J599" s="13" t="s">
        <v>8</v>
      </c>
      <c r="L599" s="64"/>
      <c r="M599" s="13" t="s">
        <v>8</v>
      </c>
      <c r="O599" s="64"/>
      <c r="P599" s="13" t="s">
        <v>8</v>
      </c>
      <c r="R599" s="64"/>
    </row>
    <row r="600" hidden="1" outlineLevel="1">
      <c r="A600" s="2" t="s">
        <v>9</v>
      </c>
      <c r="B600" s="69">
        <v>10.5</v>
      </c>
      <c r="C600" s="6"/>
      <c r="D600" s="2" t="s">
        <v>9</v>
      </c>
      <c r="E600" s="69">
        <v>5.0</v>
      </c>
      <c r="F600" s="6"/>
      <c r="G600" s="2" t="s">
        <v>9</v>
      </c>
      <c r="H600" s="69">
        <v>0.73</v>
      </c>
      <c r="I600" s="6"/>
      <c r="J600" s="2" t="s">
        <v>9</v>
      </c>
      <c r="K600" s="69">
        <v>2.02</v>
      </c>
      <c r="L600" s="6"/>
      <c r="M600" s="2" t="s">
        <v>9</v>
      </c>
      <c r="N600" s="69">
        <v>2.02</v>
      </c>
      <c r="O600" s="6"/>
      <c r="P600" s="2" t="s">
        <v>9</v>
      </c>
      <c r="Q600" s="69">
        <v>3.2</v>
      </c>
      <c r="R600" s="6"/>
    </row>
    <row r="601" hidden="1" outlineLevel="1">
      <c r="A601" s="2" t="s">
        <v>10</v>
      </c>
      <c r="B601" s="69">
        <v>5.55</v>
      </c>
      <c r="C601" s="6"/>
      <c r="D601" s="2" t="s">
        <v>10</v>
      </c>
      <c r="E601" s="69">
        <v>4.45</v>
      </c>
      <c r="F601" s="6"/>
      <c r="G601" s="2" t="s">
        <v>10</v>
      </c>
      <c r="H601" s="69">
        <v>1.6</v>
      </c>
      <c r="I601" s="6"/>
      <c r="J601" s="2" t="s">
        <v>10</v>
      </c>
      <c r="K601" s="69">
        <v>2.45</v>
      </c>
      <c r="L601" s="6"/>
      <c r="M601" s="2" t="s">
        <v>10</v>
      </c>
      <c r="N601" s="69">
        <v>6.45</v>
      </c>
      <c r="O601" s="6"/>
      <c r="P601" s="2" t="s">
        <v>10</v>
      </c>
      <c r="Q601" s="69">
        <v>3.97</v>
      </c>
      <c r="R601" s="6"/>
    </row>
    <row r="602" hidden="1" outlineLevel="1">
      <c r="A602" s="2" t="s">
        <v>11</v>
      </c>
      <c r="B602" s="69">
        <v>2.08</v>
      </c>
      <c r="C602" s="6"/>
      <c r="D602" s="2" t="s">
        <v>11</v>
      </c>
      <c r="E602" s="69">
        <v>1.22</v>
      </c>
      <c r="F602" s="6"/>
      <c r="G602" s="2" t="s">
        <v>11</v>
      </c>
      <c r="H602" s="69">
        <v>1.22</v>
      </c>
      <c r="I602" s="6"/>
      <c r="J602" s="2" t="s">
        <v>11</v>
      </c>
      <c r="K602" s="69">
        <v>1.47</v>
      </c>
      <c r="L602" s="6"/>
      <c r="M602" s="2" t="s">
        <v>11</v>
      </c>
      <c r="N602" s="69">
        <v>1.22</v>
      </c>
      <c r="O602" s="6"/>
      <c r="P602" s="2" t="s">
        <v>11</v>
      </c>
      <c r="Q602" s="69">
        <v>1.13</v>
      </c>
      <c r="R602" s="6"/>
    </row>
    <row r="603" hidden="1" outlineLevel="1">
      <c r="A603" s="2" t="s">
        <v>12</v>
      </c>
      <c r="B603" s="69">
        <v>1.78</v>
      </c>
      <c r="C603" s="6"/>
      <c r="D603" s="2" t="s">
        <v>12</v>
      </c>
      <c r="E603" s="69">
        <v>5.27</v>
      </c>
      <c r="F603" s="6"/>
      <c r="G603" s="2" t="s">
        <v>12</v>
      </c>
      <c r="H603" s="69">
        <v>0.82</v>
      </c>
      <c r="I603" s="6"/>
      <c r="J603" s="2" t="s">
        <v>12</v>
      </c>
      <c r="K603" s="69">
        <v>4.05</v>
      </c>
      <c r="L603" s="6"/>
      <c r="M603" s="2" t="s">
        <v>12</v>
      </c>
      <c r="N603" s="69">
        <v>1.65</v>
      </c>
      <c r="O603" s="6"/>
      <c r="P603" s="2" t="s">
        <v>12</v>
      </c>
      <c r="Q603" s="69">
        <v>3.37</v>
      </c>
      <c r="R603" s="6"/>
    </row>
    <row r="604" hidden="1" outlineLevel="1">
      <c r="A604" s="2" t="s">
        <v>13</v>
      </c>
      <c r="B604" s="69">
        <v>5.55</v>
      </c>
      <c r="C604" s="6"/>
      <c r="D604" s="2" t="s">
        <v>13</v>
      </c>
      <c r="E604" s="69">
        <v>4.45</v>
      </c>
      <c r="F604" s="6"/>
      <c r="G604" s="2" t="s">
        <v>13</v>
      </c>
      <c r="H604" s="69">
        <v>1.6</v>
      </c>
      <c r="I604" s="6"/>
      <c r="J604" s="2" t="s">
        <v>13</v>
      </c>
      <c r="K604" s="69">
        <v>2.45</v>
      </c>
      <c r="L604" s="6"/>
      <c r="M604" s="2" t="s">
        <v>13</v>
      </c>
      <c r="N604" s="69">
        <v>6.45</v>
      </c>
      <c r="O604" s="6"/>
      <c r="P604" s="2" t="s">
        <v>13</v>
      </c>
      <c r="Q604" s="69">
        <v>3.97</v>
      </c>
      <c r="R604" s="6"/>
    </row>
    <row r="605" hidden="1" outlineLevel="1">
      <c r="A605" s="2" t="s">
        <v>14</v>
      </c>
      <c r="B605" s="69">
        <v>6.8</v>
      </c>
      <c r="C605" s="6"/>
      <c r="D605" s="2" t="s">
        <v>14</v>
      </c>
      <c r="E605" s="69">
        <v>13.28</v>
      </c>
      <c r="F605" s="6"/>
      <c r="G605" s="2" t="s">
        <v>14</v>
      </c>
      <c r="H605" s="69">
        <v>2.58</v>
      </c>
      <c r="I605" s="6"/>
      <c r="J605" s="2" t="s">
        <v>14</v>
      </c>
      <c r="K605" s="69">
        <v>4.93</v>
      </c>
      <c r="L605" s="6"/>
      <c r="M605" s="2" t="s">
        <v>14</v>
      </c>
      <c r="N605" s="69">
        <v>1.67</v>
      </c>
      <c r="O605" s="6"/>
      <c r="P605" s="2" t="s">
        <v>14</v>
      </c>
      <c r="Q605" s="69">
        <v>5.67</v>
      </c>
      <c r="R605" s="6"/>
    </row>
    <row r="606" hidden="1" outlineLevel="1">
      <c r="A606" s="2" t="s">
        <v>15</v>
      </c>
      <c r="B606" s="69">
        <v>3.27</v>
      </c>
      <c r="C606" s="6"/>
      <c r="D606" s="2" t="s">
        <v>15</v>
      </c>
      <c r="E606" s="69">
        <v>8.57</v>
      </c>
      <c r="F606" s="6"/>
      <c r="G606" s="2" t="s">
        <v>15</v>
      </c>
      <c r="H606" s="69">
        <v>3.67</v>
      </c>
      <c r="I606" s="6"/>
      <c r="J606" s="2" t="s">
        <v>15</v>
      </c>
      <c r="K606" s="69">
        <v>2.23</v>
      </c>
      <c r="L606" s="6"/>
      <c r="M606" s="2" t="s">
        <v>15</v>
      </c>
      <c r="N606" s="69">
        <v>1.92</v>
      </c>
      <c r="O606" s="6"/>
      <c r="P606" s="2" t="s">
        <v>15</v>
      </c>
      <c r="Q606" s="69">
        <v>6.75</v>
      </c>
      <c r="R606" s="6"/>
    </row>
    <row r="607" hidden="1" outlineLevel="1">
      <c r="A607" s="2" t="s">
        <v>16</v>
      </c>
      <c r="B607" s="69">
        <v>13.63</v>
      </c>
      <c r="C607" s="6"/>
      <c r="D607" s="2" t="s">
        <v>16</v>
      </c>
      <c r="E607" s="69">
        <v>13.78</v>
      </c>
      <c r="F607" s="6"/>
      <c r="G607" s="2" t="s">
        <v>16</v>
      </c>
      <c r="H607" s="69">
        <v>12.02</v>
      </c>
      <c r="I607" s="6"/>
      <c r="J607" s="2" t="s">
        <v>16</v>
      </c>
      <c r="K607" s="69">
        <v>2.03</v>
      </c>
      <c r="L607" s="6"/>
      <c r="M607" s="2" t="s">
        <v>16</v>
      </c>
      <c r="N607" s="69">
        <v>8.5</v>
      </c>
      <c r="O607" s="6"/>
      <c r="P607" s="2" t="s">
        <v>16</v>
      </c>
      <c r="Q607" s="69">
        <v>11.95</v>
      </c>
      <c r="R607" s="6"/>
    </row>
    <row r="608" hidden="1" outlineLevel="1">
      <c r="A608" s="2" t="s">
        <v>17</v>
      </c>
      <c r="B608" s="69">
        <v>5.73</v>
      </c>
      <c r="C608" s="20">
        <f>(SUM(B600:B608)/9)/100</f>
        <v>0.06098888889</v>
      </c>
      <c r="D608" s="2" t="s">
        <v>17</v>
      </c>
      <c r="E608" s="69">
        <v>9.78</v>
      </c>
      <c r="F608" s="20">
        <f>(SUM(E600:E608)/9)/100</f>
        <v>0.07311111111</v>
      </c>
      <c r="G608" s="2" t="s">
        <v>17</v>
      </c>
      <c r="H608" s="69">
        <v>2.53</v>
      </c>
      <c r="I608" s="20">
        <f>(SUM(H600:H608)/9)/100</f>
        <v>0.02974444444</v>
      </c>
      <c r="J608" s="2" t="s">
        <v>17</v>
      </c>
      <c r="K608" s="69">
        <v>2.13</v>
      </c>
      <c r="L608" s="20">
        <f>(SUM(K600:K608)/9)/100</f>
        <v>0.0264</v>
      </c>
      <c r="M608" s="2" t="s">
        <v>17</v>
      </c>
      <c r="N608" s="69">
        <v>1.82</v>
      </c>
      <c r="O608" s="20">
        <f>(SUM(N600:N608)/9)/100</f>
        <v>0.03522222222</v>
      </c>
      <c r="P608" s="2" t="s">
        <v>17</v>
      </c>
      <c r="Q608" s="69">
        <v>2.7</v>
      </c>
      <c r="R608" s="20">
        <f>(SUM(Q600:Q608)/9)/100</f>
        <v>0.04745555556</v>
      </c>
    </row>
    <row r="609" hidden="1" outlineLevel="1">
      <c r="A609" s="3" t="s">
        <v>18</v>
      </c>
      <c r="B609" s="69">
        <v>10.5</v>
      </c>
      <c r="C609" s="6"/>
      <c r="D609" s="3" t="s">
        <v>18</v>
      </c>
      <c r="E609" s="69">
        <v>5.0</v>
      </c>
      <c r="F609" s="6"/>
      <c r="G609" s="3" t="s">
        <v>18</v>
      </c>
      <c r="H609" s="69">
        <v>0.73</v>
      </c>
      <c r="I609" s="6"/>
      <c r="J609" s="3" t="s">
        <v>18</v>
      </c>
      <c r="K609" s="69">
        <v>2.02</v>
      </c>
      <c r="L609" s="6"/>
      <c r="M609" s="3" t="s">
        <v>18</v>
      </c>
      <c r="N609" s="69">
        <v>2.02</v>
      </c>
      <c r="O609" s="6"/>
      <c r="P609" s="3" t="s">
        <v>18</v>
      </c>
      <c r="Q609" s="69">
        <v>3.2</v>
      </c>
      <c r="R609" s="6"/>
    </row>
    <row r="610" hidden="1" outlineLevel="1">
      <c r="A610" s="3" t="s">
        <v>19</v>
      </c>
      <c r="B610" s="69">
        <v>4.4</v>
      </c>
      <c r="C610" s="6"/>
      <c r="D610" s="3" t="s">
        <v>19</v>
      </c>
      <c r="E610" s="69">
        <v>4.25</v>
      </c>
      <c r="F610" s="6"/>
      <c r="G610" s="3" t="s">
        <v>19</v>
      </c>
      <c r="H610" s="69">
        <v>10.93</v>
      </c>
      <c r="I610" s="6"/>
      <c r="J610" s="3" t="s">
        <v>19</v>
      </c>
      <c r="K610" s="69">
        <v>4.97</v>
      </c>
      <c r="L610" s="6"/>
      <c r="M610" s="3" t="s">
        <v>19</v>
      </c>
      <c r="N610" s="69">
        <v>7.1</v>
      </c>
      <c r="O610" s="6"/>
      <c r="P610" s="3" t="s">
        <v>19</v>
      </c>
      <c r="Q610" s="69">
        <v>1.65</v>
      </c>
      <c r="R610" s="6"/>
    </row>
    <row r="611" hidden="1" outlineLevel="1">
      <c r="A611" s="3" t="s">
        <v>20</v>
      </c>
      <c r="B611" s="69">
        <v>5.55</v>
      </c>
      <c r="C611" s="6"/>
      <c r="D611" s="3" t="s">
        <v>20</v>
      </c>
      <c r="E611" s="69">
        <v>4.45</v>
      </c>
      <c r="F611" s="6"/>
      <c r="G611" s="3" t="s">
        <v>20</v>
      </c>
      <c r="H611" s="69">
        <v>1.6</v>
      </c>
      <c r="I611" s="6"/>
      <c r="J611" s="3" t="s">
        <v>20</v>
      </c>
      <c r="K611" s="69">
        <v>2.45</v>
      </c>
      <c r="L611" s="6"/>
      <c r="M611" s="3" t="s">
        <v>20</v>
      </c>
      <c r="N611" s="69">
        <v>6.45</v>
      </c>
      <c r="O611" s="6"/>
      <c r="P611" s="3" t="s">
        <v>20</v>
      </c>
      <c r="Q611" s="69">
        <v>3.97</v>
      </c>
      <c r="R611" s="6"/>
    </row>
    <row r="612" hidden="1" outlineLevel="1">
      <c r="A612" s="66">
        <v>44066.0</v>
      </c>
      <c r="B612" s="69">
        <v>5.55</v>
      </c>
      <c r="C612" s="20">
        <f>(SUM(B609:B612)/4)/100</f>
        <v>0.065</v>
      </c>
      <c r="D612" s="66">
        <v>44066.0</v>
      </c>
      <c r="E612" s="69">
        <v>4.45</v>
      </c>
      <c r="F612" s="20">
        <f>(SUM(E609:E612)/4)/100</f>
        <v>0.045375</v>
      </c>
      <c r="G612" s="66">
        <v>44066.0</v>
      </c>
      <c r="H612" s="69">
        <v>1.6</v>
      </c>
      <c r="I612" s="20">
        <f>(SUM(H609:H612)/4)/100</f>
        <v>0.03715</v>
      </c>
      <c r="J612" s="66">
        <v>44066.0</v>
      </c>
      <c r="K612" s="69">
        <v>2.45</v>
      </c>
      <c r="L612" s="20">
        <f>(SUM(K609:K612)/4)/100</f>
        <v>0.029725</v>
      </c>
      <c r="M612" s="66">
        <v>44066.0</v>
      </c>
      <c r="N612" s="69">
        <v>6.45</v>
      </c>
      <c r="O612" s="20">
        <f>(SUM(N609:N612)/4)/100</f>
        <v>0.05505</v>
      </c>
      <c r="P612" s="66">
        <v>44066.0</v>
      </c>
      <c r="Q612" s="69">
        <v>3.97</v>
      </c>
      <c r="R612" s="20">
        <f>(SUM(Q609:Q612)/4)/100</f>
        <v>0.031975</v>
      </c>
    </row>
    <row r="613" hidden="1" outlineLevel="1">
      <c r="A613" s="4" t="s">
        <v>21</v>
      </c>
      <c r="B613" s="69">
        <v>10.5</v>
      </c>
      <c r="C613" s="6"/>
      <c r="D613" s="4" t="s">
        <v>21</v>
      </c>
      <c r="E613" s="69">
        <v>5.0</v>
      </c>
      <c r="F613" s="6"/>
      <c r="G613" s="4" t="s">
        <v>21</v>
      </c>
      <c r="H613" s="69">
        <v>0.73</v>
      </c>
      <c r="I613" s="6"/>
      <c r="J613" s="4" t="s">
        <v>21</v>
      </c>
      <c r="K613" s="69">
        <v>2.02</v>
      </c>
      <c r="L613" s="6"/>
      <c r="M613" s="4" t="s">
        <v>21</v>
      </c>
      <c r="N613" s="69">
        <v>2.02</v>
      </c>
      <c r="O613" s="6"/>
      <c r="P613" s="4" t="s">
        <v>21</v>
      </c>
      <c r="Q613" s="69">
        <v>3.2</v>
      </c>
      <c r="R613" s="6"/>
    </row>
    <row r="614" hidden="1" outlineLevel="1">
      <c r="A614" s="4" t="s">
        <v>22</v>
      </c>
      <c r="B614" s="69">
        <v>4.4</v>
      </c>
      <c r="C614" s="6"/>
      <c r="D614" s="4" t="s">
        <v>22</v>
      </c>
      <c r="E614" s="69">
        <v>4.25</v>
      </c>
      <c r="F614" s="6"/>
      <c r="G614" s="4" t="s">
        <v>22</v>
      </c>
      <c r="H614" s="69">
        <v>10.93</v>
      </c>
      <c r="I614" s="6"/>
      <c r="J614" s="4" t="s">
        <v>22</v>
      </c>
      <c r="K614" s="69">
        <v>4.97</v>
      </c>
      <c r="L614" s="6"/>
      <c r="M614" s="4" t="s">
        <v>22</v>
      </c>
      <c r="N614" s="69">
        <v>7.1</v>
      </c>
      <c r="O614" s="6"/>
      <c r="P614" s="4" t="s">
        <v>22</v>
      </c>
      <c r="Q614" s="69">
        <v>1.65</v>
      </c>
      <c r="R614" s="6"/>
    </row>
    <row r="615" hidden="1" outlineLevel="1">
      <c r="A615" s="4" t="s">
        <v>23</v>
      </c>
      <c r="B615" s="69">
        <v>1.52</v>
      </c>
      <c r="C615" s="20">
        <f>(SUM(B613:B615)/3)/100</f>
        <v>0.05473333333</v>
      </c>
      <c r="D615" s="4" t="s">
        <v>23</v>
      </c>
      <c r="E615" s="69">
        <v>4.47</v>
      </c>
      <c r="F615" s="20">
        <f>(SUM(E613:E615)/3)/100</f>
        <v>0.04573333333</v>
      </c>
      <c r="G615" s="4" t="s">
        <v>23</v>
      </c>
      <c r="H615" s="69">
        <v>2.33</v>
      </c>
      <c r="I615" s="20">
        <f>(SUM(H613:H615)/3)/100</f>
        <v>0.04663333333</v>
      </c>
      <c r="J615" s="4" t="s">
        <v>23</v>
      </c>
      <c r="K615" s="69">
        <v>2.55</v>
      </c>
      <c r="L615" s="20">
        <f>(SUM(K613:K615)/3)/100</f>
        <v>0.0318</v>
      </c>
      <c r="M615" s="4" t="s">
        <v>23</v>
      </c>
      <c r="N615" s="69">
        <v>1.18</v>
      </c>
      <c r="O615" s="20">
        <f>(SUM(N613:N615)/3)/100</f>
        <v>0.03433333333</v>
      </c>
      <c r="P615" s="4" t="s">
        <v>23</v>
      </c>
      <c r="Q615" s="69">
        <v>1.3</v>
      </c>
      <c r="R615" s="20">
        <f>(SUM(Q613:Q615)/3)/100</f>
        <v>0.0205</v>
      </c>
    </row>
    <row r="616" hidden="1" outlineLevel="1">
      <c r="A616" s="5" t="s">
        <v>24</v>
      </c>
      <c r="B616" s="69">
        <v>13.66</v>
      </c>
      <c r="C616" s="6"/>
      <c r="D616" s="5" t="s">
        <v>24</v>
      </c>
      <c r="E616" s="69">
        <v>11.1</v>
      </c>
      <c r="F616" s="6"/>
      <c r="G616" s="5" t="s">
        <v>24</v>
      </c>
      <c r="H616" s="69">
        <v>12.73</v>
      </c>
      <c r="I616" s="6"/>
      <c r="J616" s="5" t="s">
        <v>24</v>
      </c>
      <c r="K616" s="69">
        <v>3.4</v>
      </c>
      <c r="L616" s="6"/>
      <c r="M616" s="5" t="s">
        <v>24</v>
      </c>
      <c r="N616" s="69">
        <v>13.67</v>
      </c>
      <c r="O616" s="6"/>
      <c r="P616" s="5" t="s">
        <v>24</v>
      </c>
      <c r="Q616" s="69">
        <v>4.42</v>
      </c>
      <c r="R616" s="6"/>
    </row>
    <row r="617" hidden="1" outlineLevel="1">
      <c r="A617" s="5" t="s">
        <v>25</v>
      </c>
      <c r="B617" s="69">
        <v>5.55</v>
      </c>
      <c r="C617" s="20">
        <f>(SUM(B616:B617)/2)/100</f>
        <v>0.09605</v>
      </c>
      <c r="D617" s="5" t="s">
        <v>25</v>
      </c>
      <c r="E617" s="69">
        <v>4.45</v>
      </c>
      <c r="F617" s="20">
        <f>(SUM(E616:E617)/2)/100</f>
        <v>0.07775</v>
      </c>
      <c r="G617" s="5" t="s">
        <v>25</v>
      </c>
      <c r="H617" s="69">
        <v>1.6</v>
      </c>
      <c r="I617" s="20">
        <f>(SUM(H616:H617)/2)/100</f>
        <v>0.07165</v>
      </c>
      <c r="J617" s="5" t="s">
        <v>25</v>
      </c>
      <c r="K617" s="69">
        <v>2.45</v>
      </c>
      <c r="L617" s="20">
        <f>(SUM(K616:K617)/2)/100</f>
        <v>0.02925</v>
      </c>
      <c r="M617" s="5" t="s">
        <v>25</v>
      </c>
      <c r="N617" s="69">
        <v>6.45</v>
      </c>
      <c r="O617" s="20">
        <f>(SUM(N616:N617)/2)/100</f>
        <v>0.1006</v>
      </c>
      <c r="P617" s="5" t="s">
        <v>25</v>
      </c>
      <c r="Q617" s="69">
        <v>3.97</v>
      </c>
      <c r="R617" s="20">
        <f>(SUM(Q616:Q617)/2)/100</f>
        <v>0.04195</v>
      </c>
    </row>
    <row r="618">
      <c r="A618" s="29"/>
      <c r="B618" s="29"/>
      <c r="C618" s="29"/>
      <c r="D618" s="29"/>
      <c r="E618" s="29"/>
      <c r="F618" s="2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>
      <c r="A619" s="29"/>
      <c r="B619" s="29"/>
      <c r="C619" s="29"/>
      <c r="D619" s="29"/>
      <c r="E619" s="29"/>
      <c r="F619" s="2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1">
      <c r="A621" s="70"/>
      <c r="B621" s="70"/>
      <c r="C621" s="70"/>
      <c r="D621" s="70"/>
      <c r="E621" s="70"/>
      <c r="F621" s="70"/>
    </row>
    <row r="622">
      <c r="A622" s="26"/>
      <c r="B622" s="26"/>
      <c r="C622" s="61"/>
      <c r="D622" s="71"/>
      <c r="E622" s="26"/>
      <c r="F622" s="26"/>
    </row>
    <row r="623" collapsed="1">
      <c r="A623" s="62" t="s">
        <v>54</v>
      </c>
      <c r="C623" s="2" t="str">
        <f t="array" ref="C623">INDEX(A624:P624, 1, MATCH(MIN(C634,F634,I634,L634,O634,R634), C634:R634, 0))</f>
        <v>SPIRE</v>
      </c>
      <c r="D623" s="3" t="str">
        <f t="array" ref="D623">INDEX(A624:P624, 1, (MATCH(MIN(C638,F638,I638,L638,O638,R638), C638:R638, 0)))</f>
        <v>PWE</v>
      </c>
      <c r="E623" s="4" t="str">
        <f t="array" ref="E623">INDEX(A624:P624, 1, MATCH(MIN(F641,I641,L641,O641,R641,C641),C641:R641,0))</f>
        <v>PWE</v>
      </c>
      <c r="F623" s="5" t="str">
        <f t="array" ref="F623">INDEX(A624:P624, 1, MATCH(MIN(F643,I643,L643,O643,R643,C643),C643:R643,0))</f>
        <v>PWG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idden="1" outlineLevel="1">
      <c r="A624" s="7" t="s">
        <v>1</v>
      </c>
      <c r="B624" s="16" t="s">
        <v>2</v>
      </c>
      <c r="C624" s="6"/>
      <c r="D624" s="63" t="s">
        <v>3</v>
      </c>
      <c r="E624" s="18" t="s">
        <v>2</v>
      </c>
      <c r="F624" s="6"/>
      <c r="G624" s="7" t="s">
        <v>4</v>
      </c>
      <c r="H624" s="16" t="s">
        <v>2</v>
      </c>
      <c r="I624" s="6"/>
      <c r="J624" s="7" t="s">
        <v>5</v>
      </c>
      <c r="K624" s="16" t="s">
        <v>2</v>
      </c>
      <c r="L624" s="6"/>
      <c r="M624" s="7" t="s">
        <v>6</v>
      </c>
      <c r="N624" s="16" t="s">
        <v>2</v>
      </c>
      <c r="O624" s="6"/>
      <c r="P624" s="7" t="s">
        <v>7</v>
      </c>
      <c r="Q624" s="16" t="s">
        <v>2</v>
      </c>
      <c r="R624" s="6"/>
    </row>
    <row r="625" hidden="1" outlineLevel="1">
      <c r="A625" s="13" t="s">
        <v>8</v>
      </c>
      <c r="C625" s="64"/>
      <c r="D625" s="6" t="s">
        <v>8</v>
      </c>
      <c r="F625" s="64"/>
      <c r="G625" s="13" t="s">
        <v>8</v>
      </c>
      <c r="I625" s="64"/>
      <c r="J625" s="13" t="s">
        <v>8</v>
      </c>
      <c r="L625" s="64"/>
      <c r="M625" s="13" t="s">
        <v>8</v>
      </c>
      <c r="O625" s="64"/>
      <c r="P625" s="13" t="s">
        <v>8</v>
      </c>
      <c r="R625" s="64"/>
    </row>
    <row r="626" hidden="1" outlineLevel="1">
      <c r="A626" s="2" t="s">
        <v>9</v>
      </c>
      <c r="B626" s="74">
        <v>4.0</v>
      </c>
      <c r="C626" s="6"/>
      <c r="D626" s="2" t="s">
        <v>9</v>
      </c>
      <c r="E626" s="74">
        <v>2.58</v>
      </c>
      <c r="F626" s="6"/>
      <c r="G626" s="2" t="s">
        <v>9</v>
      </c>
      <c r="H626" s="74">
        <v>11.23</v>
      </c>
      <c r="I626" s="6"/>
      <c r="J626" s="2" t="s">
        <v>9</v>
      </c>
      <c r="K626" s="74">
        <v>4.55</v>
      </c>
      <c r="L626" s="6"/>
      <c r="M626" s="2" t="s">
        <v>9</v>
      </c>
      <c r="N626" s="74">
        <v>11.75</v>
      </c>
      <c r="O626" s="6"/>
      <c r="P626" s="2" t="s">
        <v>9</v>
      </c>
      <c r="Q626" s="74">
        <v>10.65</v>
      </c>
      <c r="R626" s="6"/>
    </row>
    <row r="627" hidden="1" outlineLevel="1">
      <c r="A627" s="2" t="s">
        <v>10</v>
      </c>
      <c r="B627" s="74">
        <v>10.37</v>
      </c>
      <c r="C627" s="6"/>
      <c r="D627" s="2" t="s">
        <v>10</v>
      </c>
      <c r="E627" s="74">
        <v>7.57</v>
      </c>
      <c r="F627" s="6"/>
      <c r="G627" s="2" t="s">
        <v>10</v>
      </c>
      <c r="H627" s="74">
        <v>9.75</v>
      </c>
      <c r="I627" s="6"/>
      <c r="J627" s="2" t="s">
        <v>10</v>
      </c>
      <c r="K627" s="74">
        <v>9.67</v>
      </c>
      <c r="L627" s="6"/>
      <c r="M627" s="2" t="s">
        <v>10</v>
      </c>
      <c r="N627" s="74">
        <v>1.62</v>
      </c>
      <c r="O627" s="6"/>
      <c r="P627" s="2" t="s">
        <v>10</v>
      </c>
      <c r="Q627" s="74">
        <v>3.93</v>
      </c>
      <c r="R627" s="6"/>
    </row>
    <row r="628" hidden="1" outlineLevel="1">
      <c r="A628" s="2" t="s">
        <v>11</v>
      </c>
      <c r="B628" s="74">
        <v>1.72</v>
      </c>
      <c r="C628" s="6"/>
      <c r="D628" s="2" t="s">
        <v>11</v>
      </c>
      <c r="E628" s="74">
        <v>1.3</v>
      </c>
      <c r="F628" s="6"/>
      <c r="G628" s="2" t="s">
        <v>11</v>
      </c>
      <c r="H628" s="74">
        <v>1.3</v>
      </c>
      <c r="I628" s="6"/>
      <c r="J628" s="2" t="s">
        <v>11</v>
      </c>
      <c r="K628" s="74">
        <v>2.4</v>
      </c>
      <c r="L628" s="6"/>
      <c r="M628" s="2" t="s">
        <v>11</v>
      </c>
      <c r="N628" s="74">
        <v>1.3</v>
      </c>
      <c r="O628" s="6"/>
      <c r="P628" s="2" t="s">
        <v>11</v>
      </c>
      <c r="Q628" s="74">
        <v>1.3</v>
      </c>
      <c r="R628" s="6"/>
    </row>
    <row r="629" hidden="1" outlineLevel="1">
      <c r="A629" s="2" t="s">
        <v>12</v>
      </c>
      <c r="B629" s="74">
        <v>4.35</v>
      </c>
      <c r="C629" s="6"/>
      <c r="D629" s="2" t="s">
        <v>12</v>
      </c>
      <c r="E629" s="74">
        <v>4.73</v>
      </c>
      <c r="F629" s="6"/>
      <c r="G629" s="2" t="s">
        <v>12</v>
      </c>
      <c r="H629" s="74">
        <v>0.8</v>
      </c>
      <c r="I629" s="6"/>
      <c r="J629" s="2" t="s">
        <v>12</v>
      </c>
      <c r="K629" s="74">
        <v>1.33</v>
      </c>
      <c r="L629" s="6"/>
      <c r="M629" s="2" t="s">
        <v>12</v>
      </c>
      <c r="N629" s="74">
        <v>0.95</v>
      </c>
      <c r="O629" s="6"/>
      <c r="P629" s="2" t="s">
        <v>12</v>
      </c>
      <c r="Q629" s="74">
        <v>3.28</v>
      </c>
      <c r="R629" s="6"/>
    </row>
    <row r="630" hidden="1" outlineLevel="1">
      <c r="A630" s="2" t="s">
        <v>13</v>
      </c>
      <c r="B630" s="74">
        <v>10.37</v>
      </c>
      <c r="C630" s="6"/>
      <c r="D630" s="2" t="s">
        <v>13</v>
      </c>
      <c r="E630" s="74">
        <v>7.57</v>
      </c>
      <c r="F630" s="6"/>
      <c r="G630" s="2" t="s">
        <v>13</v>
      </c>
      <c r="H630" s="74">
        <v>9.75</v>
      </c>
      <c r="I630" s="6"/>
      <c r="J630" s="2" t="s">
        <v>13</v>
      </c>
      <c r="K630" s="74">
        <v>9.67</v>
      </c>
      <c r="L630" s="6"/>
      <c r="M630" s="2" t="s">
        <v>13</v>
      </c>
      <c r="N630" s="74">
        <v>1.62</v>
      </c>
      <c r="O630" s="6"/>
      <c r="P630" s="2" t="s">
        <v>13</v>
      </c>
      <c r="Q630" s="74">
        <v>3.93</v>
      </c>
      <c r="R630" s="6"/>
    </row>
    <row r="631" hidden="1" outlineLevel="1">
      <c r="A631" s="2" t="s">
        <v>14</v>
      </c>
      <c r="B631" s="74">
        <v>8.57</v>
      </c>
      <c r="C631" s="6"/>
      <c r="D631" s="2" t="s">
        <v>14</v>
      </c>
      <c r="E631" s="74">
        <v>15.63</v>
      </c>
      <c r="F631" s="6"/>
      <c r="G631" s="2" t="s">
        <v>14</v>
      </c>
      <c r="H631" s="74">
        <v>9.88</v>
      </c>
      <c r="I631" s="6"/>
      <c r="J631" s="2" t="s">
        <v>14</v>
      </c>
      <c r="K631" s="74">
        <v>4.58</v>
      </c>
      <c r="L631" s="6"/>
      <c r="M631" s="2" t="s">
        <v>14</v>
      </c>
      <c r="N631" s="74">
        <v>12.22</v>
      </c>
      <c r="O631" s="6"/>
      <c r="P631" s="2" t="s">
        <v>14</v>
      </c>
      <c r="Q631" s="74">
        <v>14.43</v>
      </c>
      <c r="R631" s="6"/>
    </row>
    <row r="632" hidden="1" outlineLevel="1">
      <c r="A632" s="2" t="s">
        <v>15</v>
      </c>
      <c r="B632" s="74">
        <v>7.0</v>
      </c>
      <c r="C632" s="6"/>
      <c r="D632" s="2" t="s">
        <v>15</v>
      </c>
      <c r="E632" s="74">
        <v>11.03</v>
      </c>
      <c r="F632" s="6"/>
      <c r="G632" s="2" t="s">
        <v>15</v>
      </c>
      <c r="H632" s="74">
        <v>5.72</v>
      </c>
      <c r="I632" s="6"/>
      <c r="J632" s="2" t="s">
        <v>15</v>
      </c>
      <c r="K632" s="74">
        <v>5.37</v>
      </c>
      <c r="L632" s="6"/>
      <c r="M632" s="2" t="s">
        <v>15</v>
      </c>
      <c r="N632" s="74">
        <v>5.28</v>
      </c>
      <c r="O632" s="6"/>
      <c r="P632" s="2" t="s">
        <v>15</v>
      </c>
      <c r="Q632" s="74">
        <v>4.18</v>
      </c>
      <c r="R632" s="6"/>
    </row>
    <row r="633" hidden="1" outlineLevel="1">
      <c r="A633" s="2" t="s">
        <v>16</v>
      </c>
      <c r="B633" s="74">
        <v>1.87</v>
      </c>
      <c r="C633" s="6"/>
      <c r="D633" s="2" t="s">
        <v>16</v>
      </c>
      <c r="E633" s="74">
        <v>8.48</v>
      </c>
      <c r="F633" s="6"/>
      <c r="G633" s="2" t="s">
        <v>16</v>
      </c>
      <c r="H633" s="74">
        <v>6.23</v>
      </c>
      <c r="I633" s="6"/>
      <c r="J633" s="2" t="s">
        <v>16</v>
      </c>
      <c r="K633" s="74">
        <v>3.1</v>
      </c>
      <c r="L633" s="6"/>
      <c r="M633" s="2" t="s">
        <v>16</v>
      </c>
      <c r="N633" s="74">
        <v>5.6</v>
      </c>
      <c r="O633" s="6"/>
      <c r="P633" s="2" t="s">
        <v>16</v>
      </c>
      <c r="Q633" s="74">
        <v>14.37</v>
      </c>
      <c r="R633" s="6"/>
    </row>
    <row r="634" hidden="1" outlineLevel="1">
      <c r="A634" s="2" t="s">
        <v>17</v>
      </c>
      <c r="B634" s="74">
        <v>5.33</v>
      </c>
      <c r="C634" s="20">
        <f>(SUM(B626:B634)/9)/100</f>
        <v>0.05953333333</v>
      </c>
      <c r="D634" s="2" t="s">
        <v>17</v>
      </c>
      <c r="E634" s="74">
        <v>4.95</v>
      </c>
      <c r="F634" s="20">
        <f>(SUM(E626:E634)/9)/100</f>
        <v>0.07093333333</v>
      </c>
      <c r="G634" s="2" t="s">
        <v>17</v>
      </c>
      <c r="H634" s="74">
        <v>1.98</v>
      </c>
      <c r="I634" s="20">
        <f>(SUM(H626:H634)/9)/100</f>
        <v>0.06293333333</v>
      </c>
      <c r="J634" s="2" t="s">
        <v>17</v>
      </c>
      <c r="K634" s="74">
        <v>3.15</v>
      </c>
      <c r="L634" s="20">
        <f>(SUM(K626:K634)/9)/100</f>
        <v>0.04868888889</v>
      </c>
      <c r="M634" s="2" t="s">
        <v>17</v>
      </c>
      <c r="N634" s="74">
        <v>1.63</v>
      </c>
      <c r="O634" s="20">
        <f>(SUM(N626:N634)/9)/100</f>
        <v>0.04663333333</v>
      </c>
      <c r="P634" s="2" t="s">
        <v>17</v>
      </c>
      <c r="Q634" s="74">
        <v>8.97</v>
      </c>
      <c r="R634" s="20">
        <f>(SUM(Q626:Q634)/9)/100</f>
        <v>0.07226666667</v>
      </c>
    </row>
    <row r="635" hidden="1" outlineLevel="1">
      <c r="A635" s="3" t="s">
        <v>18</v>
      </c>
      <c r="B635" s="74">
        <v>4.0</v>
      </c>
      <c r="C635" s="6"/>
      <c r="D635" s="3" t="s">
        <v>18</v>
      </c>
      <c r="E635" s="74">
        <v>2.58</v>
      </c>
      <c r="F635" s="6"/>
      <c r="G635" s="3" t="s">
        <v>18</v>
      </c>
      <c r="H635" s="74">
        <v>11.23</v>
      </c>
      <c r="I635" s="6"/>
      <c r="J635" s="3" t="s">
        <v>18</v>
      </c>
      <c r="K635" s="74">
        <v>4.55</v>
      </c>
      <c r="L635" s="6"/>
      <c r="M635" s="3" t="s">
        <v>18</v>
      </c>
      <c r="N635" s="74">
        <v>11.75</v>
      </c>
      <c r="O635" s="6"/>
      <c r="P635" s="3" t="s">
        <v>18</v>
      </c>
      <c r="Q635" s="74">
        <v>10.65</v>
      </c>
      <c r="R635" s="6"/>
    </row>
    <row r="636" hidden="1" outlineLevel="1">
      <c r="A636" s="3" t="s">
        <v>19</v>
      </c>
      <c r="B636" s="74">
        <v>7.15</v>
      </c>
      <c r="C636" s="6"/>
      <c r="D636" s="3" t="s">
        <v>19</v>
      </c>
      <c r="E636" s="74">
        <v>2.38</v>
      </c>
      <c r="F636" s="6"/>
      <c r="G636" s="3" t="s">
        <v>19</v>
      </c>
      <c r="H636" s="74">
        <v>3.9</v>
      </c>
      <c r="I636" s="6"/>
      <c r="J636" s="3" t="s">
        <v>19</v>
      </c>
      <c r="K636" s="74">
        <v>17.6</v>
      </c>
      <c r="L636" s="6"/>
      <c r="M636" s="3" t="s">
        <v>19</v>
      </c>
      <c r="N636" s="74">
        <v>7.47</v>
      </c>
      <c r="O636" s="6"/>
      <c r="P636" s="3" t="s">
        <v>19</v>
      </c>
      <c r="Q636" s="74">
        <v>2.92</v>
      </c>
      <c r="R636" s="6"/>
    </row>
    <row r="637" hidden="1" outlineLevel="1">
      <c r="A637" s="3" t="s">
        <v>20</v>
      </c>
      <c r="B637" s="74">
        <v>10.37</v>
      </c>
      <c r="C637" s="6"/>
      <c r="D637" s="3" t="s">
        <v>20</v>
      </c>
      <c r="E637" s="74">
        <v>7.57</v>
      </c>
      <c r="F637" s="6"/>
      <c r="G637" s="3" t="s">
        <v>20</v>
      </c>
      <c r="H637" s="74">
        <v>9.75</v>
      </c>
      <c r="I637" s="6"/>
      <c r="J637" s="3" t="s">
        <v>20</v>
      </c>
      <c r="K637" s="74">
        <v>9.67</v>
      </c>
      <c r="L637" s="6"/>
      <c r="M637" s="3" t="s">
        <v>20</v>
      </c>
      <c r="N637" s="74">
        <v>1.62</v>
      </c>
      <c r="O637" s="6"/>
      <c r="P637" s="3" t="s">
        <v>20</v>
      </c>
      <c r="Q637" s="74">
        <v>3.93</v>
      </c>
      <c r="R637" s="6"/>
    </row>
    <row r="638" hidden="1" outlineLevel="1">
      <c r="A638" s="66">
        <v>44066.0</v>
      </c>
      <c r="B638" s="74">
        <v>10.37</v>
      </c>
      <c r="C638" s="20">
        <f>(SUM(B635:B638)/4)/100</f>
        <v>0.079725</v>
      </c>
      <c r="D638" s="66">
        <v>44066.0</v>
      </c>
      <c r="E638" s="74">
        <v>7.57</v>
      </c>
      <c r="F638" s="20">
        <f>(SUM(E635:E638)/4)/100</f>
        <v>0.05025</v>
      </c>
      <c r="G638" s="66">
        <v>44066.0</v>
      </c>
      <c r="H638" s="74">
        <v>9.75</v>
      </c>
      <c r="I638" s="20">
        <f>(SUM(H635:H638)/4)/100</f>
        <v>0.086575</v>
      </c>
      <c r="J638" s="66">
        <v>44066.0</v>
      </c>
      <c r="K638" s="74">
        <v>9.67</v>
      </c>
      <c r="L638" s="20">
        <f>(SUM(K635:K638)/4)/100</f>
        <v>0.103725</v>
      </c>
      <c r="M638" s="66">
        <v>44066.0</v>
      </c>
      <c r="N638" s="74">
        <v>1.62</v>
      </c>
      <c r="O638" s="20">
        <f>(SUM(N635:N638)/4)/100</f>
        <v>0.05615</v>
      </c>
      <c r="P638" s="66">
        <v>44066.0</v>
      </c>
      <c r="Q638" s="74">
        <v>3.93</v>
      </c>
      <c r="R638" s="20">
        <f>(SUM(Q635:Q638)/4)/100</f>
        <v>0.053575</v>
      </c>
    </row>
    <row r="639" hidden="1" outlineLevel="1">
      <c r="A639" s="4" t="s">
        <v>21</v>
      </c>
      <c r="B639" s="74">
        <v>4.0</v>
      </c>
      <c r="C639" s="6"/>
      <c r="D639" s="4" t="s">
        <v>21</v>
      </c>
      <c r="E639" s="74">
        <v>2.58</v>
      </c>
      <c r="F639" s="6"/>
      <c r="G639" s="4" t="s">
        <v>21</v>
      </c>
      <c r="H639" s="74">
        <v>11.23</v>
      </c>
      <c r="I639" s="6"/>
      <c r="J639" s="4" t="s">
        <v>21</v>
      </c>
      <c r="K639" s="74">
        <v>4.55</v>
      </c>
      <c r="L639" s="6"/>
      <c r="M639" s="4" t="s">
        <v>21</v>
      </c>
      <c r="N639" s="74">
        <v>11.75</v>
      </c>
      <c r="O639" s="6"/>
      <c r="P639" s="4" t="s">
        <v>21</v>
      </c>
      <c r="Q639" s="74">
        <v>10.65</v>
      </c>
      <c r="R639" s="6"/>
    </row>
    <row r="640" hidden="1" outlineLevel="1">
      <c r="A640" s="4" t="s">
        <v>22</v>
      </c>
      <c r="B640" s="74">
        <v>7.15</v>
      </c>
      <c r="C640" s="6"/>
      <c r="D640" s="4" t="s">
        <v>22</v>
      </c>
      <c r="E640" s="74">
        <v>2.38</v>
      </c>
      <c r="F640" s="6"/>
      <c r="G640" s="4" t="s">
        <v>22</v>
      </c>
      <c r="H640" s="74">
        <v>3.9</v>
      </c>
      <c r="I640" s="6"/>
      <c r="J640" s="4" t="s">
        <v>22</v>
      </c>
      <c r="K640" s="74">
        <v>17.6</v>
      </c>
      <c r="L640" s="6"/>
      <c r="M640" s="4" t="s">
        <v>22</v>
      </c>
      <c r="N640" s="74">
        <v>7.47</v>
      </c>
      <c r="O640" s="6"/>
      <c r="P640" s="4" t="s">
        <v>22</v>
      </c>
      <c r="Q640" s="74">
        <v>2.92</v>
      </c>
      <c r="R640" s="6"/>
    </row>
    <row r="641" hidden="1" outlineLevel="1">
      <c r="A641" s="4" t="s">
        <v>23</v>
      </c>
      <c r="B641" s="74">
        <v>0.83</v>
      </c>
      <c r="C641" s="20">
        <f>(SUM(B639:B641)/3)/100</f>
        <v>0.03993333333</v>
      </c>
      <c r="D641" s="4" t="s">
        <v>23</v>
      </c>
      <c r="E641" s="74">
        <v>6.2</v>
      </c>
      <c r="F641" s="20">
        <f>(SUM(E639:E641)/3)/100</f>
        <v>0.0372</v>
      </c>
      <c r="G641" s="4" t="s">
        <v>23</v>
      </c>
      <c r="H641" s="74">
        <v>7.85</v>
      </c>
      <c r="I641" s="20">
        <f>(SUM(H639:H641)/3)/100</f>
        <v>0.0766</v>
      </c>
      <c r="J641" s="4" t="s">
        <v>23</v>
      </c>
      <c r="K641" s="74">
        <v>2.13</v>
      </c>
      <c r="L641" s="20">
        <f>(SUM(K639:K641)/3)/100</f>
        <v>0.08093333333</v>
      </c>
      <c r="M641" s="4" t="s">
        <v>23</v>
      </c>
      <c r="N641" s="74">
        <v>8.0</v>
      </c>
      <c r="O641" s="20">
        <f>(SUM(N639:N641)/3)/100</f>
        <v>0.09073333333</v>
      </c>
      <c r="P641" s="4" t="s">
        <v>23</v>
      </c>
      <c r="Q641" s="74">
        <v>6.63</v>
      </c>
      <c r="R641" s="20">
        <f>(SUM(Q639:Q641)/3)/100</f>
        <v>0.06733333333</v>
      </c>
    </row>
    <row r="642" hidden="1" outlineLevel="1">
      <c r="A642" s="5" t="s">
        <v>24</v>
      </c>
      <c r="B642" s="74">
        <v>1.27</v>
      </c>
      <c r="C642" s="6"/>
      <c r="D642" s="5" t="s">
        <v>24</v>
      </c>
      <c r="E642" s="74">
        <v>4.33</v>
      </c>
      <c r="F642" s="6"/>
      <c r="G642" s="5" t="s">
        <v>24</v>
      </c>
      <c r="H642" s="74">
        <v>13.03</v>
      </c>
      <c r="I642" s="6"/>
      <c r="J642" s="5" t="s">
        <v>24</v>
      </c>
      <c r="K642" s="74">
        <v>3.47</v>
      </c>
      <c r="L642" s="6"/>
      <c r="M642" s="5" t="s">
        <v>24</v>
      </c>
      <c r="N642" s="74">
        <v>12.58</v>
      </c>
      <c r="O642" s="6"/>
      <c r="P642" s="5" t="s">
        <v>24</v>
      </c>
      <c r="Q642" s="74">
        <v>10.33</v>
      </c>
      <c r="R642" s="6"/>
    </row>
    <row r="643" hidden="1" outlineLevel="1">
      <c r="A643" s="5" t="s">
        <v>25</v>
      </c>
      <c r="B643" s="74">
        <v>10.37</v>
      </c>
      <c r="C643" s="20">
        <f>(SUM(B642:B643)/2)/100</f>
        <v>0.0582</v>
      </c>
      <c r="D643" s="5" t="s">
        <v>25</v>
      </c>
      <c r="E643" s="74">
        <v>7.57</v>
      </c>
      <c r="F643" s="20">
        <f>(SUM(E642:E643)/2)/100</f>
        <v>0.0595</v>
      </c>
      <c r="G643" s="5" t="s">
        <v>25</v>
      </c>
      <c r="H643" s="74">
        <v>9.75</v>
      </c>
      <c r="I643" s="20">
        <f>(SUM(H642:H643)/2)/100</f>
        <v>0.1139</v>
      </c>
      <c r="J643" s="5" t="s">
        <v>25</v>
      </c>
      <c r="K643" s="74">
        <v>9.67</v>
      </c>
      <c r="L643" s="20">
        <f>(SUM(K642:K643)/2)/100</f>
        <v>0.0657</v>
      </c>
      <c r="M643" s="5" t="s">
        <v>25</v>
      </c>
      <c r="N643" s="74">
        <v>1.62</v>
      </c>
      <c r="O643" s="20">
        <f>(SUM(N642:N643)/2)/100</f>
        <v>0.071</v>
      </c>
      <c r="P643" s="5" t="s">
        <v>25</v>
      </c>
      <c r="Q643" s="74">
        <v>3.93</v>
      </c>
      <c r="R643" s="20">
        <f>(SUM(Q642:Q643)/2)/100</f>
        <v>0.0713</v>
      </c>
    </row>
    <row r="644">
      <c r="A644" s="29"/>
      <c r="B644" s="29"/>
      <c r="C644" s="29"/>
      <c r="D644" s="29"/>
      <c r="E644" s="29"/>
      <c r="F644" s="2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>
      <c r="A645" s="29"/>
      <c r="B645" s="29"/>
      <c r="C645" s="67"/>
      <c r="D645" s="68"/>
      <c r="E645" s="67"/>
      <c r="F645" s="6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collapsed="1">
      <c r="A646" s="62" t="s">
        <v>55</v>
      </c>
      <c r="C646" s="2" t="str">
        <f t="array" ref="C646">INDEX(A647:P647, 1, MATCH(MIN(C657,F657,I657,L657,O657,R657), C657:R657, 0))</f>
        <v>SPIRE</v>
      </c>
      <c r="D646" s="3" t="str">
        <f t="array" ref="D646">INDEX(A647:P647, 1, (MATCH(MIN(C661,F661,I661,L661,O661,R661), C661:R661, 0)))</f>
        <v>UKMO</v>
      </c>
      <c r="E646" s="4" t="str">
        <f t="array" ref="E646">INDEX(A647:P647, 1, MATCH(MIN(F664,I664,L664,O664,R664,C664),C664:R664,0))</f>
        <v>UKMO</v>
      </c>
      <c r="F646" s="5" t="str">
        <f t="array" ref="F646">INDEX(A647:P647, 1, MATCH(MIN(F666,I666,L666,O666,R666,C666),C666:R666,0))</f>
        <v>GFS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idden="1" outlineLevel="1">
      <c r="A647" s="7" t="s">
        <v>1</v>
      </c>
      <c r="B647" s="16" t="s">
        <v>2</v>
      </c>
      <c r="C647" s="6"/>
      <c r="D647" s="63" t="s">
        <v>3</v>
      </c>
      <c r="E647" s="18" t="s">
        <v>2</v>
      </c>
      <c r="F647" s="6"/>
      <c r="G647" s="7" t="s">
        <v>4</v>
      </c>
      <c r="H647" s="16" t="s">
        <v>2</v>
      </c>
      <c r="I647" s="6"/>
      <c r="J647" s="7" t="s">
        <v>5</v>
      </c>
      <c r="K647" s="16" t="s">
        <v>2</v>
      </c>
      <c r="L647" s="6"/>
      <c r="M647" s="7" t="s">
        <v>6</v>
      </c>
      <c r="N647" s="16" t="s">
        <v>2</v>
      </c>
      <c r="O647" s="6"/>
      <c r="P647" s="7" t="s">
        <v>7</v>
      </c>
      <c r="Q647" s="16" t="s">
        <v>2</v>
      </c>
      <c r="R647" s="6"/>
    </row>
    <row r="648" hidden="1" outlineLevel="1">
      <c r="A648" s="13" t="s">
        <v>8</v>
      </c>
      <c r="C648" s="64"/>
      <c r="D648" s="6" t="s">
        <v>8</v>
      </c>
      <c r="F648" s="64"/>
      <c r="G648" s="13" t="s">
        <v>8</v>
      </c>
      <c r="I648" s="64"/>
      <c r="J648" s="13" t="s">
        <v>8</v>
      </c>
      <c r="L648" s="64"/>
      <c r="M648" s="13" t="s">
        <v>8</v>
      </c>
      <c r="O648" s="64"/>
      <c r="P648" s="13" t="s">
        <v>8</v>
      </c>
      <c r="R648" s="64"/>
    </row>
    <row r="649" hidden="1" outlineLevel="1">
      <c r="A649" s="2" t="s">
        <v>9</v>
      </c>
      <c r="B649" s="74">
        <v>6.45</v>
      </c>
      <c r="C649" s="6"/>
      <c r="D649" s="2" t="s">
        <v>9</v>
      </c>
      <c r="E649" s="74">
        <v>2.58</v>
      </c>
      <c r="F649" s="6"/>
      <c r="G649" s="2" t="s">
        <v>9</v>
      </c>
      <c r="H649" s="74">
        <v>3.57</v>
      </c>
      <c r="I649" s="6"/>
      <c r="J649" s="2" t="s">
        <v>9</v>
      </c>
      <c r="K649" s="74">
        <v>14.0</v>
      </c>
      <c r="L649" s="6"/>
      <c r="M649" s="2" t="s">
        <v>9</v>
      </c>
      <c r="N649" s="74">
        <v>5.25</v>
      </c>
      <c r="O649" s="6"/>
      <c r="P649" s="2" t="s">
        <v>9</v>
      </c>
      <c r="Q649" s="74">
        <v>6.32</v>
      </c>
      <c r="R649" s="6"/>
    </row>
    <row r="650" hidden="1" outlineLevel="1">
      <c r="A650" s="2" t="s">
        <v>10</v>
      </c>
      <c r="B650" s="74">
        <v>4.08</v>
      </c>
      <c r="C650" s="6"/>
      <c r="D650" s="2" t="s">
        <v>10</v>
      </c>
      <c r="E650" s="74">
        <v>4.08</v>
      </c>
      <c r="F650" s="6"/>
      <c r="G650" s="2" t="s">
        <v>10</v>
      </c>
      <c r="H650" s="74">
        <v>12.33</v>
      </c>
      <c r="I650" s="6"/>
      <c r="J650" s="2" t="s">
        <v>10</v>
      </c>
      <c r="K650" s="74">
        <v>3.4</v>
      </c>
      <c r="L650" s="6"/>
      <c r="M650" s="2" t="s">
        <v>10</v>
      </c>
      <c r="N650" s="74">
        <v>3.08</v>
      </c>
      <c r="O650" s="6"/>
      <c r="P650" s="2" t="s">
        <v>10</v>
      </c>
      <c r="Q650" s="74">
        <v>2.8</v>
      </c>
      <c r="R650" s="6"/>
    </row>
    <row r="651" hidden="1" outlineLevel="1">
      <c r="A651" s="2" t="s">
        <v>11</v>
      </c>
      <c r="B651" s="74">
        <v>3.28</v>
      </c>
      <c r="C651" s="6"/>
      <c r="D651" s="2" t="s">
        <v>11</v>
      </c>
      <c r="E651" s="74">
        <v>1.63</v>
      </c>
      <c r="F651" s="6"/>
      <c r="G651" s="2" t="s">
        <v>11</v>
      </c>
      <c r="H651" s="74">
        <v>1.63</v>
      </c>
      <c r="I651" s="6"/>
      <c r="J651" s="2" t="s">
        <v>11</v>
      </c>
      <c r="K651" s="74">
        <v>2.68</v>
      </c>
      <c r="L651" s="6"/>
      <c r="M651" s="2" t="s">
        <v>11</v>
      </c>
      <c r="N651" s="74">
        <v>1.63</v>
      </c>
      <c r="O651" s="6"/>
      <c r="P651" s="2" t="s">
        <v>11</v>
      </c>
      <c r="Q651" s="74">
        <v>1.63</v>
      </c>
      <c r="R651" s="6"/>
    </row>
    <row r="652" hidden="1" outlineLevel="1">
      <c r="A652" s="2" t="s">
        <v>12</v>
      </c>
      <c r="B652" s="74">
        <v>5.52</v>
      </c>
      <c r="C652" s="6"/>
      <c r="D652" s="2" t="s">
        <v>12</v>
      </c>
      <c r="E652" s="74">
        <v>5.6</v>
      </c>
      <c r="F652" s="6"/>
      <c r="G652" s="2" t="s">
        <v>12</v>
      </c>
      <c r="H652" s="74">
        <v>1.63</v>
      </c>
      <c r="I652" s="6"/>
      <c r="J652" s="2" t="s">
        <v>12</v>
      </c>
      <c r="K652" s="74">
        <v>7.13</v>
      </c>
      <c r="L652" s="6"/>
      <c r="M652" s="2" t="s">
        <v>12</v>
      </c>
      <c r="N652" s="74">
        <v>0.95</v>
      </c>
      <c r="O652" s="6"/>
      <c r="P652" s="2" t="s">
        <v>12</v>
      </c>
      <c r="Q652" s="74">
        <v>1.37</v>
      </c>
      <c r="R652" s="6"/>
    </row>
    <row r="653" hidden="1" outlineLevel="1">
      <c r="A653" s="2" t="s">
        <v>13</v>
      </c>
      <c r="B653" s="74">
        <v>4.08</v>
      </c>
      <c r="C653" s="6"/>
      <c r="D653" s="2" t="s">
        <v>13</v>
      </c>
      <c r="E653" s="74">
        <v>4.08</v>
      </c>
      <c r="F653" s="6"/>
      <c r="G653" s="2" t="s">
        <v>13</v>
      </c>
      <c r="H653" s="74">
        <v>12.33</v>
      </c>
      <c r="I653" s="6"/>
      <c r="J653" s="2" t="s">
        <v>13</v>
      </c>
      <c r="K653" s="74">
        <v>3.4</v>
      </c>
      <c r="L653" s="6"/>
      <c r="M653" s="2" t="s">
        <v>13</v>
      </c>
      <c r="N653" s="74">
        <v>3.08</v>
      </c>
      <c r="O653" s="6"/>
      <c r="P653" s="2" t="s">
        <v>13</v>
      </c>
      <c r="Q653" s="74">
        <v>2.8</v>
      </c>
      <c r="R653" s="6"/>
    </row>
    <row r="654" hidden="1" outlineLevel="1">
      <c r="A654" s="2" t="s">
        <v>14</v>
      </c>
      <c r="B654" s="74">
        <v>10.97</v>
      </c>
      <c r="C654" s="6"/>
      <c r="D654" s="2" t="s">
        <v>14</v>
      </c>
      <c r="E654" s="74">
        <v>13.97</v>
      </c>
      <c r="F654" s="6"/>
      <c r="G654" s="2" t="s">
        <v>14</v>
      </c>
      <c r="H654" s="74">
        <v>5.05</v>
      </c>
      <c r="I654" s="6"/>
      <c r="J654" s="2" t="s">
        <v>14</v>
      </c>
      <c r="K654" s="74">
        <v>9.65</v>
      </c>
      <c r="L654" s="6"/>
      <c r="M654" s="2" t="s">
        <v>14</v>
      </c>
      <c r="N654" s="74">
        <v>5.33</v>
      </c>
      <c r="O654" s="6"/>
      <c r="P654" s="2" t="s">
        <v>14</v>
      </c>
      <c r="Q654" s="74">
        <v>5.07</v>
      </c>
      <c r="R654" s="6"/>
    </row>
    <row r="655" hidden="1" outlineLevel="1">
      <c r="A655" s="2" t="s">
        <v>15</v>
      </c>
      <c r="B655" s="74">
        <v>5.03</v>
      </c>
      <c r="C655" s="6"/>
      <c r="D655" s="2" t="s">
        <v>15</v>
      </c>
      <c r="E655" s="74">
        <v>9.2</v>
      </c>
      <c r="F655" s="6"/>
      <c r="G655" s="2" t="s">
        <v>15</v>
      </c>
      <c r="H655" s="74">
        <v>4.1</v>
      </c>
      <c r="I655" s="6"/>
      <c r="J655" s="2" t="s">
        <v>15</v>
      </c>
      <c r="K655" s="74">
        <v>5.38</v>
      </c>
      <c r="L655" s="6"/>
      <c r="M655" s="2" t="s">
        <v>15</v>
      </c>
      <c r="N655" s="74">
        <v>3.05</v>
      </c>
      <c r="O655" s="6"/>
      <c r="P655" s="2" t="s">
        <v>15</v>
      </c>
      <c r="Q655" s="74">
        <v>3.03</v>
      </c>
      <c r="R655" s="6"/>
    </row>
    <row r="656" hidden="1" outlineLevel="1">
      <c r="A656" s="2" t="s">
        <v>16</v>
      </c>
      <c r="B656" s="74">
        <v>8.67</v>
      </c>
      <c r="C656" s="6"/>
      <c r="D656" s="2" t="s">
        <v>16</v>
      </c>
      <c r="E656" s="74">
        <v>2.87</v>
      </c>
      <c r="F656" s="6"/>
      <c r="G656" s="2" t="s">
        <v>16</v>
      </c>
      <c r="H656" s="74">
        <v>10.58</v>
      </c>
      <c r="I656" s="6"/>
      <c r="J656" s="2" t="s">
        <v>16</v>
      </c>
      <c r="K656" s="74">
        <v>3.58</v>
      </c>
      <c r="L656" s="6"/>
      <c r="M656" s="2" t="s">
        <v>16</v>
      </c>
      <c r="N656" s="74">
        <v>12.37</v>
      </c>
      <c r="O656" s="6"/>
      <c r="P656" s="2" t="s">
        <v>16</v>
      </c>
      <c r="Q656" s="74">
        <v>13.23</v>
      </c>
      <c r="R656" s="6"/>
    </row>
    <row r="657" hidden="1" outlineLevel="1">
      <c r="A657" s="2" t="s">
        <v>17</v>
      </c>
      <c r="B657" s="74">
        <v>6.93</v>
      </c>
      <c r="C657" s="20">
        <f>(SUM(B649:B657)/9)/100</f>
        <v>0.06112222222</v>
      </c>
      <c r="D657" s="2" t="s">
        <v>17</v>
      </c>
      <c r="E657" s="74">
        <v>6.38</v>
      </c>
      <c r="F657" s="20">
        <f>(SUM(E649:E657)/9)/100</f>
        <v>0.05598888889</v>
      </c>
      <c r="G657" s="2" t="s">
        <v>17</v>
      </c>
      <c r="H657" s="74">
        <v>4.05</v>
      </c>
      <c r="I657" s="20">
        <f>(SUM(H649:H657)/9)/100</f>
        <v>0.06141111111</v>
      </c>
      <c r="J657" s="2" t="s">
        <v>17</v>
      </c>
      <c r="K657" s="74">
        <v>1.7</v>
      </c>
      <c r="L657" s="20">
        <f>(SUM(K649:K657)/9)/100</f>
        <v>0.05657777778</v>
      </c>
      <c r="M657" s="2" t="s">
        <v>17</v>
      </c>
      <c r="N657" s="74">
        <v>2.25</v>
      </c>
      <c r="O657" s="20">
        <f>(SUM(N649:N657)/9)/100</f>
        <v>0.0411</v>
      </c>
      <c r="P657" s="2" t="s">
        <v>17</v>
      </c>
      <c r="Q657" s="74">
        <v>3.7</v>
      </c>
      <c r="R657" s="20">
        <f>(SUM(Q649:Q657)/9)/100</f>
        <v>0.04438888889</v>
      </c>
    </row>
    <row r="658" hidden="1" outlineLevel="1">
      <c r="A658" s="3" t="s">
        <v>18</v>
      </c>
      <c r="B658" s="74">
        <v>6.45</v>
      </c>
      <c r="C658" s="6"/>
      <c r="D658" s="3" t="s">
        <v>18</v>
      </c>
      <c r="E658" s="74">
        <v>2.58</v>
      </c>
      <c r="F658" s="6"/>
      <c r="G658" s="3" t="s">
        <v>18</v>
      </c>
      <c r="H658" s="74">
        <v>3.57</v>
      </c>
      <c r="I658" s="6"/>
      <c r="J658" s="3" t="s">
        <v>18</v>
      </c>
      <c r="K658" s="74">
        <v>14.0</v>
      </c>
      <c r="L658" s="6"/>
      <c r="M658" s="3" t="s">
        <v>18</v>
      </c>
      <c r="N658" s="74">
        <v>5.25</v>
      </c>
      <c r="O658" s="6"/>
      <c r="P658" s="3" t="s">
        <v>18</v>
      </c>
      <c r="Q658" s="74">
        <v>6.32</v>
      </c>
      <c r="R658" s="6"/>
    </row>
    <row r="659" hidden="1" outlineLevel="1">
      <c r="A659" s="3" t="s">
        <v>19</v>
      </c>
      <c r="B659" s="74">
        <v>6.68</v>
      </c>
      <c r="C659" s="6"/>
      <c r="D659" s="3" t="s">
        <v>19</v>
      </c>
      <c r="E659" s="74">
        <v>5.35</v>
      </c>
      <c r="F659" s="6"/>
      <c r="G659" s="3" t="s">
        <v>19</v>
      </c>
      <c r="H659" s="74">
        <v>10.05</v>
      </c>
      <c r="I659" s="6"/>
      <c r="J659" s="3" t="s">
        <v>19</v>
      </c>
      <c r="K659" s="74">
        <v>10.88</v>
      </c>
      <c r="L659" s="6"/>
      <c r="M659" s="3" t="s">
        <v>19</v>
      </c>
      <c r="N659" s="74">
        <v>5.97</v>
      </c>
      <c r="O659" s="6"/>
      <c r="P659" s="3" t="s">
        <v>19</v>
      </c>
      <c r="Q659" s="74">
        <v>3.18</v>
      </c>
      <c r="R659" s="6"/>
    </row>
    <row r="660" hidden="1" outlineLevel="1">
      <c r="A660" s="3" t="s">
        <v>20</v>
      </c>
      <c r="B660" s="74">
        <v>4.08</v>
      </c>
      <c r="C660" s="6"/>
      <c r="D660" s="3" t="s">
        <v>20</v>
      </c>
      <c r="E660" s="74">
        <v>4.08</v>
      </c>
      <c r="F660" s="6"/>
      <c r="G660" s="3" t="s">
        <v>20</v>
      </c>
      <c r="H660" s="74">
        <v>12.33</v>
      </c>
      <c r="I660" s="6"/>
      <c r="J660" s="3" t="s">
        <v>20</v>
      </c>
      <c r="K660" s="74">
        <v>3.4</v>
      </c>
      <c r="L660" s="6"/>
      <c r="M660" s="3" t="s">
        <v>20</v>
      </c>
      <c r="N660" s="74">
        <v>3.08</v>
      </c>
      <c r="O660" s="6"/>
      <c r="P660" s="3" t="s">
        <v>20</v>
      </c>
      <c r="Q660" s="74">
        <v>2.8</v>
      </c>
      <c r="R660" s="6"/>
    </row>
    <row r="661" hidden="1" outlineLevel="1">
      <c r="A661" s="66">
        <v>44066.0</v>
      </c>
      <c r="B661" s="74">
        <v>4.08</v>
      </c>
      <c r="C661" s="20">
        <f>(SUM(B658:B661)/4)/100</f>
        <v>0.053225</v>
      </c>
      <c r="D661" s="66">
        <v>44066.0</v>
      </c>
      <c r="E661" s="74">
        <v>4.08</v>
      </c>
      <c r="F661" s="20">
        <f>(SUM(E658:E661)/4)/100</f>
        <v>0.040225</v>
      </c>
      <c r="G661" s="66">
        <v>44066.0</v>
      </c>
      <c r="H661" s="74">
        <v>12.33</v>
      </c>
      <c r="I661" s="20">
        <f>(SUM(H658:H661)/4)/100</f>
        <v>0.0957</v>
      </c>
      <c r="J661" s="66">
        <v>44066.0</v>
      </c>
      <c r="K661" s="74">
        <v>3.4</v>
      </c>
      <c r="L661" s="20">
        <f>(SUM(K658:K661)/4)/100</f>
        <v>0.0792</v>
      </c>
      <c r="M661" s="66">
        <v>44066.0</v>
      </c>
      <c r="N661" s="74">
        <v>3.08</v>
      </c>
      <c r="O661" s="20">
        <f>(SUM(N658:N661)/4)/100</f>
        <v>0.04345</v>
      </c>
      <c r="P661" s="66">
        <v>44066.0</v>
      </c>
      <c r="Q661" s="74">
        <v>2.8</v>
      </c>
      <c r="R661" s="20">
        <f>(SUM(Q658:Q661)/4)/100</f>
        <v>0.03775</v>
      </c>
    </row>
    <row r="662" hidden="1" outlineLevel="1">
      <c r="A662" s="4" t="s">
        <v>21</v>
      </c>
      <c r="B662" s="74">
        <v>6.45</v>
      </c>
      <c r="C662" s="6"/>
      <c r="D662" s="4" t="s">
        <v>21</v>
      </c>
      <c r="E662" s="74">
        <v>2.58</v>
      </c>
      <c r="F662" s="6"/>
      <c r="G662" s="4" t="s">
        <v>21</v>
      </c>
      <c r="H662" s="74">
        <v>3.57</v>
      </c>
      <c r="I662" s="6"/>
      <c r="J662" s="4" t="s">
        <v>21</v>
      </c>
      <c r="K662" s="74">
        <v>14.0</v>
      </c>
      <c r="L662" s="6"/>
      <c r="M662" s="4" t="s">
        <v>21</v>
      </c>
      <c r="N662" s="74">
        <v>5.25</v>
      </c>
      <c r="O662" s="6"/>
      <c r="P662" s="4" t="s">
        <v>21</v>
      </c>
      <c r="Q662" s="74">
        <v>6.32</v>
      </c>
      <c r="R662" s="6"/>
    </row>
    <row r="663" hidden="1" outlineLevel="1">
      <c r="A663" s="4" t="s">
        <v>22</v>
      </c>
      <c r="B663" s="74">
        <v>6.68</v>
      </c>
      <c r="C663" s="6"/>
      <c r="D663" s="4" t="s">
        <v>22</v>
      </c>
      <c r="E663" s="74">
        <v>5.35</v>
      </c>
      <c r="F663" s="6"/>
      <c r="G663" s="4" t="s">
        <v>22</v>
      </c>
      <c r="H663" s="74">
        <v>10.05</v>
      </c>
      <c r="I663" s="6"/>
      <c r="J663" s="4" t="s">
        <v>22</v>
      </c>
      <c r="K663" s="74">
        <v>10.88</v>
      </c>
      <c r="L663" s="6"/>
      <c r="M663" s="4" t="s">
        <v>22</v>
      </c>
      <c r="N663" s="74">
        <v>5.97</v>
      </c>
      <c r="O663" s="6"/>
      <c r="P663" s="4" t="s">
        <v>22</v>
      </c>
      <c r="Q663" s="74">
        <v>3.18</v>
      </c>
      <c r="R663" s="6"/>
    </row>
    <row r="664" hidden="1" outlineLevel="1">
      <c r="A664" s="4" t="s">
        <v>23</v>
      </c>
      <c r="B664" s="74">
        <v>3.32</v>
      </c>
      <c r="C664" s="20">
        <f>(SUM(B662:B664)/3)/100</f>
        <v>0.05483333333</v>
      </c>
      <c r="D664" s="4" t="s">
        <v>23</v>
      </c>
      <c r="E664" s="74">
        <v>3.13</v>
      </c>
      <c r="F664" s="20">
        <f>(SUM(E662:E664)/3)/100</f>
        <v>0.03686666667</v>
      </c>
      <c r="G664" s="4" t="s">
        <v>23</v>
      </c>
      <c r="H664" s="74">
        <v>0.92</v>
      </c>
      <c r="I664" s="20">
        <f>(SUM(H662:H664)/3)/100</f>
        <v>0.04846666667</v>
      </c>
      <c r="J664" s="4" t="s">
        <v>23</v>
      </c>
      <c r="K664" s="74">
        <v>3.93</v>
      </c>
      <c r="L664" s="20">
        <f>(SUM(K662:K664)/3)/100</f>
        <v>0.09603333333</v>
      </c>
      <c r="M664" s="4" t="s">
        <v>23</v>
      </c>
      <c r="N664" s="74">
        <v>1.02</v>
      </c>
      <c r="O664" s="20">
        <f>(SUM(N662:N664)/3)/100</f>
        <v>0.0408</v>
      </c>
      <c r="P664" s="4" t="s">
        <v>23</v>
      </c>
      <c r="Q664" s="74">
        <v>1.52</v>
      </c>
      <c r="R664" s="20">
        <f>(SUM(Q662:Q664)/3)/100</f>
        <v>0.03673333333</v>
      </c>
    </row>
    <row r="665" hidden="1" outlineLevel="1">
      <c r="A665" s="5" t="s">
        <v>24</v>
      </c>
      <c r="B665" s="74">
        <v>15.97</v>
      </c>
      <c r="C665" s="6"/>
      <c r="D665" s="5" t="s">
        <v>24</v>
      </c>
      <c r="E665" s="74">
        <v>5.03</v>
      </c>
      <c r="F665" s="6"/>
      <c r="G665" s="5" t="s">
        <v>24</v>
      </c>
      <c r="H665" s="74">
        <v>11.98</v>
      </c>
      <c r="I665" s="6"/>
      <c r="J665" s="5" t="s">
        <v>24</v>
      </c>
      <c r="K665" s="74">
        <v>8.02</v>
      </c>
      <c r="L665" s="6"/>
      <c r="M665" s="5" t="s">
        <v>24</v>
      </c>
      <c r="N665" s="74">
        <v>12.05</v>
      </c>
      <c r="O665" s="6"/>
      <c r="P665" s="5" t="s">
        <v>24</v>
      </c>
      <c r="Q665" s="74">
        <v>9.47</v>
      </c>
      <c r="R665" s="6"/>
    </row>
    <row r="666" hidden="1" outlineLevel="1">
      <c r="A666" s="5" t="s">
        <v>25</v>
      </c>
      <c r="B666" s="74">
        <v>4.08</v>
      </c>
      <c r="C666" s="20">
        <f>(SUM(B665:B666)/2)/100</f>
        <v>0.10025</v>
      </c>
      <c r="D666" s="5" t="s">
        <v>25</v>
      </c>
      <c r="E666" s="75">
        <v>7.08</v>
      </c>
      <c r="F666" s="20">
        <f>(SUM(E665:E666)/2)/100</f>
        <v>0.06055</v>
      </c>
      <c r="G666" s="5" t="s">
        <v>25</v>
      </c>
      <c r="H666" s="74">
        <v>12.33</v>
      </c>
      <c r="I666" s="20">
        <f>(SUM(H665:H666)/2)/100</f>
        <v>0.12155</v>
      </c>
      <c r="J666" s="5" t="s">
        <v>25</v>
      </c>
      <c r="K666" s="74">
        <v>3.4</v>
      </c>
      <c r="L666" s="20">
        <f>(SUM(K665:K666)/2)/100</f>
        <v>0.0571</v>
      </c>
      <c r="M666" s="5" t="s">
        <v>25</v>
      </c>
      <c r="N666" s="74">
        <v>3.08</v>
      </c>
      <c r="O666" s="20">
        <f>(SUM(N665:N666)/2)/100</f>
        <v>0.07565</v>
      </c>
      <c r="P666" s="5" t="s">
        <v>25</v>
      </c>
      <c r="Q666" s="74">
        <v>2.8</v>
      </c>
      <c r="R666" s="20">
        <f>(SUM(Q665:Q666)/2)/100</f>
        <v>0.06135</v>
      </c>
    </row>
    <row r="667">
      <c r="A667" s="29"/>
      <c r="B667" s="29"/>
      <c r="C667" s="29"/>
      <c r="D667" s="29"/>
      <c r="E667" s="29"/>
      <c r="F667" s="2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>
      <c r="A668" s="29"/>
      <c r="B668" s="29"/>
      <c r="C668" s="67"/>
      <c r="D668" s="68"/>
      <c r="E668" s="68"/>
      <c r="F668" s="6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collapsed="1">
      <c r="A669" s="1" t="s">
        <v>56</v>
      </c>
      <c r="C669" s="2" t="str">
        <f t="array" ref="C669">INDEX(A670:P670, 1, MATCH(MIN(C680,F680,I680,L680,O680,R680), C680:R680, 0))</f>
        <v>SPIRE</v>
      </c>
      <c r="D669" s="3" t="str">
        <f t="array" ref="D669">INDEX(A670:P670, 1, (MATCH(MIN(C684,F684,I684,L684,O684,R684), C684:R684, 0)))</f>
        <v>PWE</v>
      </c>
      <c r="E669" s="4" t="str">
        <f t="array" ref="E669">INDEX(A670:P670, 1, MATCH(MIN(F687,I687,L687,O687,R687,C687),C687:R687,0))</f>
        <v>ECMWF</v>
      </c>
      <c r="F669" s="5" t="str">
        <f t="array" ref="F669">INDEX(A670:P670, 1, MATCH(MIN(F689,I689,L689,O689,R689,C689),C689:R689,0))</f>
        <v>SPIRE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idden="1" outlineLevel="1">
      <c r="A670" s="7" t="s">
        <v>1</v>
      </c>
      <c r="B670" s="16" t="s">
        <v>2</v>
      </c>
      <c r="C670" s="6"/>
      <c r="D670" s="63" t="s">
        <v>3</v>
      </c>
      <c r="E670" s="18" t="s">
        <v>2</v>
      </c>
      <c r="F670" s="6"/>
      <c r="G670" s="7" t="s">
        <v>4</v>
      </c>
      <c r="H670" s="16" t="s">
        <v>2</v>
      </c>
      <c r="I670" s="6"/>
      <c r="J670" s="7" t="s">
        <v>5</v>
      </c>
      <c r="K670" s="16" t="s">
        <v>2</v>
      </c>
      <c r="L670" s="6"/>
      <c r="M670" s="7" t="s">
        <v>6</v>
      </c>
      <c r="N670" s="16" t="s">
        <v>2</v>
      </c>
      <c r="O670" s="6"/>
      <c r="P670" s="7" t="s">
        <v>7</v>
      </c>
      <c r="Q670" s="16" t="s">
        <v>2</v>
      </c>
      <c r="R670" s="6"/>
    </row>
    <row r="671" hidden="1" outlineLevel="1">
      <c r="A671" s="13" t="s">
        <v>8</v>
      </c>
      <c r="C671" s="64"/>
      <c r="D671" s="6" t="s">
        <v>8</v>
      </c>
      <c r="F671" s="64"/>
      <c r="G671" s="13" t="s">
        <v>8</v>
      </c>
      <c r="I671" s="64"/>
      <c r="J671" s="13" t="s">
        <v>8</v>
      </c>
      <c r="L671" s="64"/>
      <c r="M671" s="13" t="s">
        <v>8</v>
      </c>
      <c r="O671" s="64"/>
      <c r="P671" s="13" t="s">
        <v>8</v>
      </c>
      <c r="R671" s="64"/>
    </row>
    <row r="672" hidden="1" outlineLevel="1">
      <c r="A672" s="2" t="s">
        <v>9</v>
      </c>
      <c r="B672" s="74">
        <v>4.55</v>
      </c>
      <c r="C672" s="6"/>
      <c r="D672" s="2" t="s">
        <v>9</v>
      </c>
      <c r="E672" s="74">
        <v>5.88</v>
      </c>
      <c r="F672" s="6"/>
      <c r="G672" s="2" t="s">
        <v>9</v>
      </c>
      <c r="H672" s="74">
        <v>3.53</v>
      </c>
      <c r="I672" s="6"/>
      <c r="J672" s="2" t="s">
        <v>9</v>
      </c>
      <c r="K672" s="74">
        <v>11.98</v>
      </c>
      <c r="L672" s="6"/>
      <c r="M672" s="2" t="s">
        <v>9</v>
      </c>
      <c r="N672" s="74">
        <v>3.4</v>
      </c>
      <c r="O672" s="6"/>
      <c r="P672" s="2" t="s">
        <v>9</v>
      </c>
      <c r="Q672" s="74">
        <v>5.48</v>
      </c>
      <c r="R672" s="6"/>
    </row>
    <row r="673" hidden="1" outlineLevel="1">
      <c r="A673" s="2" t="s">
        <v>10</v>
      </c>
      <c r="B673" s="74">
        <v>7.7</v>
      </c>
      <c r="C673" s="6"/>
      <c r="D673" s="2" t="s">
        <v>10</v>
      </c>
      <c r="E673" s="74">
        <v>5.53</v>
      </c>
      <c r="F673" s="6"/>
      <c r="G673" s="2" t="s">
        <v>10</v>
      </c>
      <c r="H673" s="74">
        <v>10.73</v>
      </c>
      <c r="I673" s="6"/>
      <c r="J673" s="2" t="s">
        <v>10</v>
      </c>
      <c r="K673" s="74">
        <v>5.85</v>
      </c>
      <c r="L673" s="6"/>
      <c r="M673" s="2" t="s">
        <v>10</v>
      </c>
      <c r="N673" s="74">
        <v>9.53</v>
      </c>
      <c r="O673" s="6"/>
      <c r="P673" s="2" t="s">
        <v>10</v>
      </c>
      <c r="Q673" s="74">
        <v>6.77</v>
      </c>
      <c r="R673" s="6"/>
    </row>
    <row r="674" hidden="1" outlineLevel="1">
      <c r="A674" s="2" t="s">
        <v>11</v>
      </c>
      <c r="B674" s="74">
        <v>1.77</v>
      </c>
      <c r="C674" s="6"/>
      <c r="D674" s="2" t="s">
        <v>11</v>
      </c>
      <c r="E674" s="74">
        <v>1.18</v>
      </c>
      <c r="F674" s="6"/>
      <c r="G674" s="2" t="s">
        <v>11</v>
      </c>
      <c r="H674" s="74">
        <v>1.18</v>
      </c>
      <c r="I674" s="6"/>
      <c r="J674" s="2" t="s">
        <v>11</v>
      </c>
      <c r="K674" s="74">
        <v>1.42</v>
      </c>
      <c r="L674" s="6"/>
      <c r="M674" s="2" t="s">
        <v>11</v>
      </c>
      <c r="N674" s="74">
        <v>1.18</v>
      </c>
      <c r="O674" s="6"/>
      <c r="P674" s="2" t="s">
        <v>11</v>
      </c>
      <c r="Q674" s="74">
        <v>1.27</v>
      </c>
      <c r="R674" s="6"/>
    </row>
    <row r="675" hidden="1" outlineLevel="1">
      <c r="A675" s="2" t="s">
        <v>12</v>
      </c>
      <c r="B675" s="74">
        <v>6.47</v>
      </c>
      <c r="C675" s="6"/>
      <c r="D675" s="2" t="s">
        <v>12</v>
      </c>
      <c r="E675" s="74">
        <v>1.1</v>
      </c>
      <c r="F675" s="6"/>
      <c r="G675" s="2" t="s">
        <v>12</v>
      </c>
      <c r="H675" s="74">
        <v>0.82</v>
      </c>
      <c r="I675" s="6"/>
      <c r="J675" s="2" t="s">
        <v>12</v>
      </c>
      <c r="K675" s="74">
        <v>3.08</v>
      </c>
      <c r="L675" s="6"/>
      <c r="M675" s="2" t="s">
        <v>12</v>
      </c>
      <c r="N675" s="74">
        <v>0.9</v>
      </c>
      <c r="O675" s="6"/>
      <c r="P675" s="2" t="s">
        <v>12</v>
      </c>
      <c r="Q675" s="74">
        <v>3.13</v>
      </c>
      <c r="R675" s="6"/>
    </row>
    <row r="676" hidden="1" outlineLevel="1">
      <c r="A676" s="2" t="s">
        <v>13</v>
      </c>
      <c r="B676" s="74">
        <v>7.7</v>
      </c>
      <c r="C676" s="6"/>
      <c r="D676" s="2" t="s">
        <v>13</v>
      </c>
      <c r="E676" s="74">
        <v>5.53</v>
      </c>
      <c r="F676" s="6"/>
      <c r="G676" s="2" t="s">
        <v>13</v>
      </c>
      <c r="H676" s="74">
        <v>10.73</v>
      </c>
      <c r="I676" s="6"/>
      <c r="J676" s="2" t="s">
        <v>13</v>
      </c>
      <c r="K676" s="74">
        <v>5.85</v>
      </c>
      <c r="L676" s="6"/>
      <c r="M676" s="2" t="s">
        <v>13</v>
      </c>
      <c r="N676" s="74">
        <v>9.53</v>
      </c>
      <c r="O676" s="6"/>
      <c r="P676" s="2" t="s">
        <v>13</v>
      </c>
      <c r="Q676" s="74">
        <v>6.77</v>
      </c>
      <c r="R676" s="6"/>
    </row>
    <row r="677" hidden="1" outlineLevel="1">
      <c r="A677" s="2" t="s">
        <v>14</v>
      </c>
      <c r="B677" s="74">
        <v>4.5</v>
      </c>
      <c r="C677" s="76"/>
      <c r="D677" s="2" t="s">
        <v>14</v>
      </c>
      <c r="E677" s="74">
        <v>5.05</v>
      </c>
      <c r="F677" s="76"/>
      <c r="G677" s="2" t="s">
        <v>14</v>
      </c>
      <c r="H677" s="74">
        <v>2.93</v>
      </c>
      <c r="I677" s="76"/>
      <c r="J677" s="2" t="s">
        <v>14</v>
      </c>
      <c r="K677" s="74">
        <v>4.72</v>
      </c>
      <c r="L677" s="76"/>
      <c r="M677" s="2" t="s">
        <v>14</v>
      </c>
      <c r="N677" s="74">
        <v>5.97</v>
      </c>
      <c r="O677" s="76"/>
      <c r="P677" s="2" t="s">
        <v>14</v>
      </c>
      <c r="Q677" s="74">
        <v>10.5</v>
      </c>
      <c r="R677" s="76"/>
    </row>
    <row r="678" hidden="1" outlineLevel="1">
      <c r="A678" s="2" t="s">
        <v>15</v>
      </c>
      <c r="B678" s="74">
        <v>2.77</v>
      </c>
      <c r="C678" s="6"/>
      <c r="D678" s="2" t="s">
        <v>15</v>
      </c>
      <c r="E678" s="74">
        <v>2.93</v>
      </c>
      <c r="F678" s="6"/>
      <c r="G678" s="2" t="s">
        <v>15</v>
      </c>
      <c r="H678" s="74">
        <v>4.07</v>
      </c>
      <c r="I678" s="6"/>
      <c r="J678" s="2" t="s">
        <v>15</v>
      </c>
      <c r="K678" s="74">
        <v>4.55</v>
      </c>
      <c r="L678" s="6"/>
      <c r="M678" s="2" t="s">
        <v>15</v>
      </c>
      <c r="N678" s="74">
        <v>3.2</v>
      </c>
      <c r="O678" s="6"/>
      <c r="P678" s="2" t="s">
        <v>15</v>
      </c>
      <c r="Q678" s="74">
        <v>5.65</v>
      </c>
      <c r="R678" s="6"/>
    </row>
    <row r="679" hidden="1" outlineLevel="1">
      <c r="A679" s="2" t="s">
        <v>16</v>
      </c>
      <c r="B679" s="74">
        <v>4.97</v>
      </c>
      <c r="C679" s="6"/>
      <c r="D679" s="2" t="s">
        <v>16</v>
      </c>
      <c r="E679" s="74">
        <v>13.52</v>
      </c>
      <c r="F679" s="6"/>
      <c r="G679" s="2" t="s">
        <v>16</v>
      </c>
      <c r="H679" s="74">
        <v>5.13</v>
      </c>
      <c r="I679" s="6"/>
      <c r="J679" s="2" t="s">
        <v>16</v>
      </c>
      <c r="K679" s="74">
        <v>2.35</v>
      </c>
      <c r="L679" s="6"/>
      <c r="M679" s="2" t="s">
        <v>16</v>
      </c>
      <c r="N679" s="74">
        <v>4.33</v>
      </c>
      <c r="O679" s="6"/>
      <c r="P679" s="2" t="s">
        <v>16</v>
      </c>
      <c r="Q679" s="74">
        <v>2.42</v>
      </c>
      <c r="R679" s="6"/>
    </row>
    <row r="680" hidden="1" outlineLevel="1">
      <c r="A680" s="2" t="s">
        <v>17</v>
      </c>
      <c r="B680" s="74">
        <v>1.3</v>
      </c>
      <c r="C680" s="20">
        <f>(SUM(B672:B680)/9)/100</f>
        <v>0.04636666667</v>
      </c>
      <c r="D680" s="2" t="s">
        <v>17</v>
      </c>
      <c r="E680" s="74">
        <v>5.4</v>
      </c>
      <c r="F680" s="20">
        <f>(SUM(E672:E680)/9)/100</f>
        <v>0.05124444444</v>
      </c>
      <c r="G680" s="2" t="s">
        <v>17</v>
      </c>
      <c r="H680" s="74">
        <v>1.65</v>
      </c>
      <c r="I680" s="20">
        <f>(SUM(H672:H680)/9)/100</f>
        <v>0.0453</v>
      </c>
      <c r="J680" s="2" t="s">
        <v>17</v>
      </c>
      <c r="K680" s="74">
        <v>2.27</v>
      </c>
      <c r="L680" s="20">
        <f>(SUM(K672:K680)/9)/100</f>
        <v>0.04674444444</v>
      </c>
      <c r="M680" s="2" t="s">
        <v>17</v>
      </c>
      <c r="N680" s="74">
        <v>1.33</v>
      </c>
      <c r="O680" s="20">
        <f>(SUM(N672:N680)/9)/100</f>
        <v>0.04374444444</v>
      </c>
      <c r="P680" s="2" t="s">
        <v>17</v>
      </c>
      <c r="Q680" s="74">
        <v>3.7</v>
      </c>
      <c r="R680" s="20">
        <f>(SUM(Q672:Q680)/9)/100</f>
        <v>0.05076666667</v>
      </c>
    </row>
    <row r="681" hidden="1" outlineLevel="1">
      <c r="A681" s="3" t="s">
        <v>18</v>
      </c>
      <c r="B681" s="74">
        <v>4.55</v>
      </c>
      <c r="C681" s="76"/>
      <c r="D681" s="3" t="s">
        <v>18</v>
      </c>
      <c r="E681" s="74">
        <v>5.88</v>
      </c>
      <c r="F681" s="76"/>
      <c r="G681" s="3" t="s">
        <v>18</v>
      </c>
      <c r="H681" s="74">
        <v>3.53</v>
      </c>
      <c r="I681" s="76"/>
      <c r="J681" s="3" t="s">
        <v>18</v>
      </c>
      <c r="K681" s="74">
        <v>11.98</v>
      </c>
      <c r="L681" s="76"/>
      <c r="M681" s="3" t="s">
        <v>18</v>
      </c>
      <c r="N681" s="74">
        <v>3.4</v>
      </c>
      <c r="O681" s="76"/>
      <c r="P681" s="3" t="s">
        <v>18</v>
      </c>
      <c r="Q681" s="74">
        <v>5.48</v>
      </c>
      <c r="R681" s="76"/>
    </row>
    <row r="682" hidden="1" outlineLevel="1">
      <c r="A682" s="3" t="s">
        <v>19</v>
      </c>
      <c r="B682" s="74">
        <v>8.75</v>
      </c>
      <c r="C682" s="6"/>
      <c r="D682" s="3" t="s">
        <v>19</v>
      </c>
      <c r="E682" s="74">
        <v>1.97</v>
      </c>
      <c r="F682" s="6"/>
      <c r="G682" s="3" t="s">
        <v>19</v>
      </c>
      <c r="H682" s="74">
        <v>0.88</v>
      </c>
      <c r="I682" s="6"/>
      <c r="J682" s="3" t="s">
        <v>19</v>
      </c>
      <c r="K682" s="74">
        <v>15.85</v>
      </c>
      <c r="L682" s="6"/>
      <c r="M682" s="3" t="s">
        <v>19</v>
      </c>
      <c r="N682" s="74">
        <v>1.57</v>
      </c>
      <c r="O682" s="6"/>
      <c r="P682" s="3" t="s">
        <v>19</v>
      </c>
      <c r="Q682" s="74">
        <v>1.67</v>
      </c>
      <c r="R682" s="6"/>
    </row>
    <row r="683" hidden="1" outlineLevel="1">
      <c r="A683" s="3" t="s">
        <v>20</v>
      </c>
      <c r="B683" s="74">
        <v>7.7</v>
      </c>
      <c r="C683" s="6"/>
      <c r="D683" s="3" t="s">
        <v>20</v>
      </c>
      <c r="E683" s="74">
        <v>5.53</v>
      </c>
      <c r="F683" s="6"/>
      <c r="G683" s="3" t="s">
        <v>20</v>
      </c>
      <c r="H683" s="74">
        <v>10.73</v>
      </c>
      <c r="I683" s="6"/>
      <c r="J683" s="3" t="s">
        <v>20</v>
      </c>
      <c r="K683" s="74">
        <v>5.85</v>
      </c>
      <c r="L683" s="6"/>
      <c r="M683" s="3" t="s">
        <v>20</v>
      </c>
      <c r="N683" s="74">
        <v>9.53</v>
      </c>
      <c r="O683" s="6"/>
      <c r="P683" s="3" t="s">
        <v>20</v>
      </c>
      <c r="Q683" s="74">
        <v>6.77</v>
      </c>
      <c r="R683" s="6"/>
    </row>
    <row r="684" hidden="1" outlineLevel="1">
      <c r="A684" s="66">
        <v>44066.0</v>
      </c>
      <c r="B684" s="74">
        <v>7.7</v>
      </c>
      <c r="C684" s="20">
        <f>(SUM(B681:B684)/4)/100</f>
        <v>0.07175</v>
      </c>
      <c r="D684" s="66">
        <v>44066.0</v>
      </c>
      <c r="E684" s="74">
        <v>5.53</v>
      </c>
      <c r="F684" s="20">
        <f>(SUM(E681:E684)/4)/100</f>
        <v>0.047275</v>
      </c>
      <c r="G684" s="66">
        <v>44066.0</v>
      </c>
      <c r="H684" s="74">
        <v>10.73</v>
      </c>
      <c r="I684" s="20">
        <f>(SUM(H681:H684)/4)/100</f>
        <v>0.064675</v>
      </c>
      <c r="J684" s="66">
        <v>44066.0</v>
      </c>
      <c r="K684" s="74">
        <v>5.85</v>
      </c>
      <c r="L684" s="20">
        <f>(SUM(K681:K684)/4)/100</f>
        <v>0.098825</v>
      </c>
      <c r="M684" s="66">
        <v>44066.0</v>
      </c>
      <c r="N684" s="74">
        <v>9.53</v>
      </c>
      <c r="O684" s="20">
        <f>(SUM(N681:N684)/4)/100</f>
        <v>0.060075</v>
      </c>
      <c r="P684" s="66">
        <v>44066.0</v>
      </c>
      <c r="Q684" s="74">
        <v>6.77</v>
      </c>
      <c r="R684" s="20">
        <f>(SUM(Q681:Q684)/4)/100</f>
        <v>0.051725</v>
      </c>
    </row>
    <row r="685" hidden="1" outlineLevel="1">
      <c r="A685" s="4" t="s">
        <v>21</v>
      </c>
      <c r="B685" s="74">
        <v>4.55</v>
      </c>
      <c r="C685" s="6"/>
      <c r="D685" s="4" t="s">
        <v>21</v>
      </c>
      <c r="E685" s="74">
        <v>5.88</v>
      </c>
      <c r="F685" s="6"/>
      <c r="G685" s="4" t="s">
        <v>21</v>
      </c>
      <c r="H685" s="74">
        <v>3.53</v>
      </c>
      <c r="I685" s="6"/>
      <c r="J685" s="4" t="s">
        <v>21</v>
      </c>
      <c r="K685" s="74">
        <v>11.98</v>
      </c>
      <c r="L685" s="6"/>
      <c r="M685" s="4" t="s">
        <v>21</v>
      </c>
      <c r="N685" s="74">
        <v>3.4</v>
      </c>
      <c r="O685" s="6"/>
      <c r="P685" s="4" t="s">
        <v>21</v>
      </c>
      <c r="Q685" s="74">
        <v>5.48</v>
      </c>
      <c r="R685" s="6"/>
    </row>
    <row r="686" hidden="1" outlineLevel="1">
      <c r="A686" s="4" t="s">
        <v>22</v>
      </c>
      <c r="B686" s="74">
        <v>8.75</v>
      </c>
      <c r="C686" s="76"/>
      <c r="D686" s="4" t="s">
        <v>22</v>
      </c>
      <c r="E686" s="74">
        <v>1.97</v>
      </c>
      <c r="F686" s="76"/>
      <c r="G686" s="4" t="s">
        <v>22</v>
      </c>
      <c r="H686" s="74">
        <v>0.88</v>
      </c>
      <c r="I686" s="76"/>
      <c r="J686" s="4" t="s">
        <v>22</v>
      </c>
      <c r="K686" s="74">
        <v>15.85</v>
      </c>
      <c r="L686" s="76"/>
      <c r="M686" s="4" t="s">
        <v>22</v>
      </c>
      <c r="N686" s="74">
        <v>1.57</v>
      </c>
      <c r="O686" s="76"/>
      <c r="P686" s="4" t="s">
        <v>22</v>
      </c>
      <c r="Q686" s="74">
        <v>1.67</v>
      </c>
      <c r="R686" s="76"/>
    </row>
    <row r="687" hidden="1" outlineLevel="1">
      <c r="A687" s="4" t="s">
        <v>23</v>
      </c>
      <c r="B687" s="74">
        <v>1.9</v>
      </c>
      <c r="C687" s="20">
        <f>(SUM(B685:B687)/3)/100</f>
        <v>0.05066666667</v>
      </c>
      <c r="D687" s="4" t="s">
        <v>23</v>
      </c>
      <c r="E687" s="74">
        <v>3.73</v>
      </c>
      <c r="F687" s="20">
        <f>(SUM(E685:E687)/3)/100</f>
        <v>0.0386</v>
      </c>
      <c r="G687" s="4" t="s">
        <v>23</v>
      </c>
      <c r="H687" s="74">
        <v>2.08</v>
      </c>
      <c r="I687" s="20">
        <f>(SUM(H685:H687)/3)/100</f>
        <v>0.02163333333</v>
      </c>
      <c r="J687" s="4" t="s">
        <v>23</v>
      </c>
      <c r="K687" s="74">
        <v>2.15</v>
      </c>
      <c r="L687" s="20">
        <f>(SUM(K685:K687)/3)/100</f>
        <v>0.09993333333</v>
      </c>
      <c r="M687" s="4" t="s">
        <v>23</v>
      </c>
      <c r="N687" s="75">
        <v>3.6</v>
      </c>
      <c r="O687" s="20">
        <f>(SUM(N685:N687)/3)/100</f>
        <v>0.02856666667</v>
      </c>
      <c r="P687" s="4" t="s">
        <v>23</v>
      </c>
      <c r="Q687" s="74">
        <v>1.68</v>
      </c>
      <c r="R687" s="20">
        <f>(SUM(Q685:Q687)/3)/100</f>
        <v>0.02943333333</v>
      </c>
    </row>
    <row r="688" hidden="1" outlineLevel="1">
      <c r="A688" s="5" t="s">
        <v>24</v>
      </c>
      <c r="B688" s="74">
        <v>4.58</v>
      </c>
      <c r="C688" s="6"/>
      <c r="D688" s="5" t="s">
        <v>24</v>
      </c>
      <c r="E688" s="74">
        <v>12.6</v>
      </c>
      <c r="F688" s="6"/>
      <c r="G688" s="5" t="s">
        <v>24</v>
      </c>
      <c r="H688" s="74">
        <v>2.02</v>
      </c>
      <c r="I688" s="6"/>
      <c r="J688" s="5" t="s">
        <v>24</v>
      </c>
      <c r="K688" s="74">
        <v>7.65</v>
      </c>
      <c r="L688" s="6"/>
      <c r="M688" s="5" t="s">
        <v>24</v>
      </c>
      <c r="N688" s="74">
        <v>1.88</v>
      </c>
      <c r="O688" s="6"/>
      <c r="P688" s="5" t="s">
        <v>24</v>
      </c>
      <c r="Q688" s="74">
        <v>5.85</v>
      </c>
      <c r="R688" s="6"/>
    </row>
    <row r="689" hidden="1" outlineLevel="1">
      <c r="A689" s="5" t="s">
        <v>25</v>
      </c>
      <c r="B689" s="74">
        <v>7.7</v>
      </c>
      <c r="C689" s="20">
        <f>(SUM(B688:B689)/2)/100</f>
        <v>0.0614</v>
      </c>
      <c r="D689" s="5" t="s">
        <v>25</v>
      </c>
      <c r="E689" s="74">
        <v>5.53</v>
      </c>
      <c r="F689" s="20">
        <f>(SUM(E688:E689)/2)/100</f>
        <v>0.09065</v>
      </c>
      <c r="G689" s="5" t="s">
        <v>25</v>
      </c>
      <c r="H689" s="74">
        <v>10.73</v>
      </c>
      <c r="I689" s="20">
        <f>(SUM(H688:H689)/2)/100</f>
        <v>0.06375</v>
      </c>
      <c r="J689" s="5" t="s">
        <v>25</v>
      </c>
      <c r="K689" s="74">
        <v>5.85</v>
      </c>
      <c r="L689" s="20">
        <f>(SUM(K688:K689)/2)/100</f>
        <v>0.0675</v>
      </c>
      <c r="M689" s="5" t="s">
        <v>25</v>
      </c>
      <c r="N689" s="74">
        <v>9.53</v>
      </c>
      <c r="O689" s="20">
        <f>(SUM(N688:N689)/2)/100</f>
        <v>0.05705</v>
      </c>
      <c r="P689" s="5" t="s">
        <v>25</v>
      </c>
      <c r="Q689" s="74">
        <v>6.77</v>
      </c>
      <c r="R689" s="20">
        <f>(SUM(Q688:Q689)/2)/100</f>
        <v>0.0631</v>
      </c>
    </row>
    <row r="691">
      <c r="A691" s="70"/>
      <c r="B691" s="70"/>
      <c r="C691" s="70"/>
      <c r="D691" s="70"/>
      <c r="E691" s="70"/>
      <c r="F691" s="70"/>
    </row>
    <row r="692">
      <c r="A692" s="26"/>
      <c r="B692" s="26"/>
      <c r="C692" s="71"/>
      <c r="D692" s="71"/>
      <c r="E692" s="26"/>
      <c r="F692" s="71"/>
    </row>
    <row r="693" collapsed="1">
      <c r="A693" s="1" t="s">
        <v>55</v>
      </c>
      <c r="C693" s="2" t="str">
        <f t="array" ref="C693">INDEX(A694:P694, 1, MATCH(MIN(C704,F704,I704,L704,O704,R704), C704:R704, 0))</f>
        <v>GFS</v>
      </c>
      <c r="D693" s="3" t="str">
        <f t="array" ref="D693">INDEX(A694:P694, 1, (MATCH(MIN(C708,F708,I708,L708,O708,R708), C708:R708, 0)))</f>
        <v>UKMO</v>
      </c>
      <c r="E693" s="4" t="str">
        <f t="array" ref="E693">INDEX(A694:P694, 1, MATCH(MIN(F711,I711,L711,O711,R711,C711),C711:R711,0))</f>
        <v>PWG</v>
      </c>
      <c r="F693" s="5" t="str">
        <f t="array" ref="F693">INDEX(A694:P694, 1, MATCH(MIN(F713,I713,L713,O713,R713,C713),C713:R713,0))</f>
        <v>GFS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idden="1" outlineLevel="1">
      <c r="A694" s="7" t="s">
        <v>1</v>
      </c>
      <c r="B694" s="16" t="s">
        <v>2</v>
      </c>
      <c r="C694" s="6"/>
      <c r="D694" s="63" t="s">
        <v>3</v>
      </c>
      <c r="E694" s="18" t="s">
        <v>2</v>
      </c>
      <c r="F694" s="6"/>
      <c r="G694" s="7" t="s">
        <v>4</v>
      </c>
      <c r="H694" s="16" t="s">
        <v>2</v>
      </c>
      <c r="I694" s="6"/>
      <c r="J694" s="7" t="s">
        <v>5</v>
      </c>
      <c r="K694" s="16" t="s">
        <v>2</v>
      </c>
      <c r="L694" s="6"/>
      <c r="M694" s="7" t="s">
        <v>6</v>
      </c>
      <c r="N694" s="16" t="s">
        <v>2</v>
      </c>
      <c r="O694" s="6"/>
      <c r="P694" s="7" t="s">
        <v>7</v>
      </c>
      <c r="Q694" s="16" t="s">
        <v>2</v>
      </c>
      <c r="R694" s="6"/>
    </row>
    <row r="695" hidden="1" outlineLevel="1">
      <c r="A695" s="13" t="s">
        <v>8</v>
      </c>
      <c r="C695" s="64"/>
      <c r="D695" s="6" t="s">
        <v>8</v>
      </c>
      <c r="F695" s="64"/>
      <c r="G695" s="13" t="s">
        <v>8</v>
      </c>
      <c r="I695" s="64"/>
      <c r="J695" s="13" t="s">
        <v>8</v>
      </c>
      <c r="L695" s="64"/>
      <c r="M695" s="13" t="s">
        <v>8</v>
      </c>
      <c r="O695" s="64"/>
      <c r="P695" s="13" t="s">
        <v>8</v>
      </c>
      <c r="R695" s="64"/>
    </row>
    <row r="696" hidden="1" outlineLevel="1">
      <c r="A696" s="2" t="s">
        <v>9</v>
      </c>
      <c r="B696" s="17">
        <v>3.1</v>
      </c>
      <c r="C696" s="6"/>
      <c r="D696" s="2" t="s">
        <v>9</v>
      </c>
      <c r="E696" s="17">
        <v>9.42</v>
      </c>
      <c r="F696" s="6"/>
      <c r="G696" s="2" t="s">
        <v>9</v>
      </c>
      <c r="H696" s="17">
        <v>5.32</v>
      </c>
      <c r="I696" s="6"/>
      <c r="J696" s="2" t="s">
        <v>9</v>
      </c>
      <c r="K696" s="17">
        <v>2.97</v>
      </c>
      <c r="L696" s="6"/>
      <c r="M696" s="2" t="s">
        <v>9</v>
      </c>
      <c r="N696" s="17">
        <v>9.88</v>
      </c>
      <c r="O696" s="6"/>
      <c r="P696" s="2" t="s">
        <v>9</v>
      </c>
      <c r="Q696" s="17">
        <v>8.0</v>
      </c>
      <c r="R696" s="6"/>
    </row>
    <row r="697" hidden="1" outlineLevel="1">
      <c r="A697" s="2" t="s">
        <v>10</v>
      </c>
      <c r="B697" s="17">
        <v>11.6</v>
      </c>
      <c r="C697" s="6"/>
      <c r="D697" s="2" t="s">
        <v>10</v>
      </c>
      <c r="E697" s="17">
        <v>15.77</v>
      </c>
      <c r="F697" s="6"/>
      <c r="G697" s="2" t="s">
        <v>10</v>
      </c>
      <c r="H697" s="17">
        <v>8.02</v>
      </c>
      <c r="I697" s="6"/>
      <c r="J697" s="2" t="s">
        <v>10</v>
      </c>
      <c r="K697" s="17">
        <v>5.93</v>
      </c>
      <c r="L697" s="6"/>
      <c r="M697" s="2" t="s">
        <v>10</v>
      </c>
      <c r="N697" s="17">
        <v>4.05</v>
      </c>
      <c r="O697" s="6"/>
      <c r="P697" s="2" t="s">
        <v>10</v>
      </c>
      <c r="Q697" s="17">
        <v>2.13</v>
      </c>
      <c r="R697" s="6"/>
    </row>
    <row r="698" hidden="1" outlineLevel="1">
      <c r="A698" s="2" t="s">
        <v>11</v>
      </c>
      <c r="B698" s="17">
        <v>1.67</v>
      </c>
      <c r="C698" s="6"/>
      <c r="D698" s="2" t="s">
        <v>11</v>
      </c>
      <c r="E698" s="17">
        <v>1.92</v>
      </c>
      <c r="F698" s="6"/>
      <c r="G698" s="2" t="s">
        <v>11</v>
      </c>
      <c r="H698" s="17">
        <v>1.92</v>
      </c>
      <c r="I698" s="6"/>
      <c r="J698" s="2" t="s">
        <v>11</v>
      </c>
      <c r="K698" s="17">
        <v>3.15</v>
      </c>
      <c r="L698" s="6"/>
      <c r="M698" s="2" t="s">
        <v>11</v>
      </c>
      <c r="N698" s="17">
        <v>1.92</v>
      </c>
      <c r="O698" s="6"/>
      <c r="P698" s="2" t="s">
        <v>11</v>
      </c>
      <c r="Q698" s="17">
        <v>1.92</v>
      </c>
      <c r="R698" s="6"/>
    </row>
    <row r="699" hidden="1" outlineLevel="1">
      <c r="A699" s="2" t="s">
        <v>12</v>
      </c>
      <c r="B699" s="17">
        <v>2.0</v>
      </c>
      <c r="C699" s="6"/>
      <c r="D699" s="2" t="s">
        <v>12</v>
      </c>
      <c r="E699" s="17">
        <v>3.03</v>
      </c>
      <c r="F699" s="6"/>
      <c r="G699" s="2" t="s">
        <v>12</v>
      </c>
      <c r="H699" s="17">
        <v>0.87</v>
      </c>
      <c r="I699" s="6"/>
      <c r="J699" s="2" t="s">
        <v>12</v>
      </c>
      <c r="K699" s="17">
        <v>0.5</v>
      </c>
      <c r="L699" s="6"/>
      <c r="M699" s="2" t="s">
        <v>12</v>
      </c>
      <c r="N699" s="17">
        <v>1.92</v>
      </c>
      <c r="O699" s="6"/>
      <c r="P699" s="2" t="s">
        <v>12</v>
      </c>
      <c r="Q699" s="17">
        <v>2.73</v>
      </c>
      <c r="R699" s="6"/>
    </row>
    <row r="700" hidden="1" outlineLevel="1">
      <c r="A700" s="2" t="s">
        <v>13</v>
      </c>
      <c r="B700" s="17">
        <v>11.6</v>
      </c>
      <c r="C700" s="6"/>
      <c r="D700" s="2" t="s">
        <v>13</v>
      </c>
      <c r="E700" s="17">
        <v>15.77</v>
      </c>
      <c r="F700" s="6"/>
      <c r="G700" s="2" t="s">
        <v>13</v>
      </c>
      <c r="H700" s="17">
        <v>8.02</v>
      </c>
      <c r="I700" s="6"/>
      <c r="J700" s="2" t="s">
        <v>13</v>
      </c>
      <c r="K700" s="17">
        <v>5.93</v>
      </c>
      <c r="L700" s="6"/>
      <c r="M700" s="2" t="s">
        <v>13</v>
      </c>
      <c r="N700" s="17">
        <v>4.05</v>
      </c>
      <c r="O700" s="6"/>
      <c r="P700" s="2" t="s">
        <v>13</v>
      </c>
      <c r="Q700" s="17">
        <v>2.13</v>
      </c>
      <c r="R700" s="6"/>
    </row>
    <row r="701" hidden="1" outlineLevel="1">
      <c r="A701" s="2" t="s">
        <v>14</v>
      </c>
      <c r="B701" s="17">
        <v>7.25</v>
      </c>
      <c r="C701" s="6"/>
      <c r="D701" s="2" t="s">
        <v>14</v>
      </c>
      <c r="E701" s="17">
        <v>9.43</v>
      </c>
      <c r="F701" s="6"/>
      <c r="G701" s="2" t="s">
        <v>14</v>
      </c>
      <c r="H701" s="17">
        <v>17.58</v>
      </c>
      <c r="I701" s="6"/>
      <c r="J701" s="2" t="s">
        <v>14</v>
      </c>
      <c r="K701" s="17">
        <v>7.83</v>
      </c>
      <c r="L701" s="6"/>
      <c r="M701" s="2" t="s">
        <v>14</v>
      </c>
      <c r="N701" s="17">
        <v>19.08</v>
      </c>
      <c r="O701" s="6"/>
      <c r="P701" s="2" t="s">
        <v>14</v>
      </c>
      <c r="Q701" s="17">
        <v>11.02</v>
      </c>
      <c r="R701" s="6"/>
    </row>
    <row r="702" hidden="1" outlineLevel="1">
      <c r="A702" s="2" t="s">
        <v>15</v>
      </c>
      <c r="B702" s="17">
        <v>9.15</v>
      </c>
      <c r="C702" s="6"/>
      <c r="D702" s="2" t="s">
        <v>15</v>
      </c>
      <c r="E702" s="17">
        <v>8.45</v>
      </c>
      <c r="F702" s="6"/>
      <c r="G702" s="2" t="s">
        <v>15</v>
      </c>
      <c r="H702" s="17">
        <v>7.13</v>
      </c>
      <c r="I702" s="6"/>
      <c r="J702" s="2" t="s">
        <v>15</v>
      </c>
      <c r="K702" s="17">
        <v>7.08</v>
      </c>
      <c r="L702" s="6"/>
      <c r="M702" s="2" t="s">
        <v>15</v>
      </c>
      <c r="N702" s="17">
        <v>10.13</v>
      </c>
      <c r="O702" s="6"/>
      <c r="P702" s="2" t="s">
        <v>15</v>
      </c>
      <c r="Q702" s="17">
        <v>1.35</v>
      </c>
      <c r="R702" s="6"/>
    </row>
    <row r="703" hidden="1" outlineLevel="1">
      <c r="A703" s="2" t="s">
        <v>16</v>
      </c>
      <c r="B703" s="17">
        <v>2.47</v>
      </c>
      <c r="C703" s="6"/>
      <c r="D703" s="2" t="s">
        <v>16</v>
      </c>
      <c r="E703" s="17">
        <v>3.52</v>
      </c>
      <c r="F703" s="6"/>
      <c r="G703" s="2" t="s">
        <v>16</v>
      </c>
      <c r="H703" s="17">
        <v>14.83</v>
      </c>
      <c r="I703" s="6"/>
      <c r="J703" s="2" t="s">
        <v>16</v>
      </c>
      <c r="K703" s="17">
        <v>2.4</v>
      </c>
      <c r="L703" s="6"/>
      <c r="M703" s="2" t="s">
        <v>16</v>
      </c>
      <c r="N703" s="17">
        <v>7.65</v>
      </c>
      <c r="O703" s="6"/>
      <c r="P703" s="2" t="s">
        <v>16</v>
      </c>
      <c r="Q703" s="17">
        <v>23.23</v>
      </c>
      <c r="R703" s="6"/>
    </row>
    <row r="704" hidden="1" outlineLevel="1">
      <c r="A704" s="2" t="s">
        <v>17</v>
      </c>
      <c r="B704" s="17">
        <v>3.48</v>
      </c>
      <c r="C704" s="20">
        <f>(SUM(B696:B704)/9)/100</f>
        <v>0.05813333333</v>
      </c>
      <c r="D704" s="2" t="s">
        <v>17</v>
      </c>
      <c r="E704" s="17">
        <v>2.45</v>
      </c>
      <c r="F704" s="20">
        <f>(SUM(E696:E704)/9)/100</f>
        <v>0.07751111111</v>
      </c>
      <c r="G704" s="2" t="s">
        <v>17</v>
      </c>
      <c r="H704" s="17">
        <v>3.57</v>
      </c>
      <c r="I704" s="20">
        <f>(SUM(H696:H704)/9)/100</f>
        <v>0.07473333333</v>
      </c>
      <c r="J704" s="2" t="s">
        <v>17</v>
      </c>
      <c r="K704" s="17">
        <v>3.25</v>
      </c>
      <c r="L704" s="20">
        <f>(SUM(K696:K704)/9)/100</f>
        <v>0.04337777778</v>
      </c>
      <c r="M704" s="2" t="s">
        <v>17</v>
      </c>
      <c r="N704" s="17">
        <v>4.72</v>
      </c>
      <c r="O704" s="20">
        <f>(SUM(N696:N704)/9)/100</f>
        <v>0.07044444444</v>
      </c>
      <c r="P704" s="2" t="s">
        <v>17</v>
      </c>
      <c r="Q704" s="17">
        <v>10.33</v>
      </c>
      <c r="R704" s="20">
        <f>(SUM(Q696:Q704)/9)/100</f>
        <v>0.06982222222</v>
      </c>
    </row>
    <row r="705" hidden="1" outlineLevel="1">
      <c r="A705" s="3" t="s">
        <v>18</v>
      </c>
      <c r="B705" s="17">
        <v>3.1</v>
      </c>
      <c r="C705" s="6"/>
      <c r="D705" s="3" t="s">
        <v>18</v>
      </c>
      <c r="E705" s="17">
        <v>9.42</v>
      </c>
      <c r="F705" s="6"/>
      <c r="G705" s="3" t="s">
        <v>18</v>
      </c>
      <c r="H705" s="17">
        <v>5.32</v>
      </c>
      <c r="I705" s="6"/>
      <c r="J705" s="3" t="s">
        <v>18</v>
      </c>
      <c r="K705" s="17">
        <v>2.97</v>
      </c>
      <c r="L705" s="6"/>
      <c r="M705" s="3" t="s">
        <v>18</v>
      </c>
      <c r="N705" s="17">
        <v>9.88</v>
      </c>
      <c r="O705" s="6"/>
      <c r="P705" s="3" t="s">
        <v>18</v>
      </c>
      <c r="Q705" s="17">
        <v>8.0</v>
      </c>
      <c r="R705" s="6"/>
    </row>
    <row r="706" hidden="1" outlineLevel="1">
      <c r="A706" s="3" t="s">
        <v>19</v>
      </c>
      <c r="B706" s="17">
        <v>8.28</v>
      </c>
      <c r="C706" s="6"/>
      <c r="D706" s="3" t="s">
        <v>19</v>
      </c>
      <c r="E706" s="17">
        <v>1.15</v>
      </c>
      <c r="F706" s="6"/>
      <c r="G706" s="3" t="s">
        <v>19</v>
      </c>
      <c r="H706" s="17">
        <v>2.75</v>
      </c>
      <c r="I706" s="6"/>
      <c r="J706" s="3" t="s">
        <v>19</v>
      </c>
      <c r="K706" s="17">
        <v>16.8</v>
      </c>
      <c r="L706" s="6"/>
      <c r="M706" s="3" t="s">
        <v>19</v>
      </c>
      <c r="N706" s="17">
        <v>12.68</v>
      </c>
      <c r="O706" s="6"/>
      <c r="P706" s="3" t="s">
        <v>19</v>
      </c>
      <c r="Q706" s="17">
        <v>4.2</v>
      </c>
      <c r="R706" s="6"/>
    </row>
    <row r="707" hidden="1" outlineLevel="1">
      <c r="A707" s="3" t="s">
        <v>20</v>
      </c>
      <c r="B707" s="17">
        <v>11.6</v>
      </c>
      <c r="C707" s="6"/>
      <c r="D707" s="3" t="s">
        <v>20</v>
      </c>
      <c r="E707" s="17">
        <v>15.77</v>
      </c>
      <c r="F707" s="6"/>
      <c r="G707" s="3" t="s">
        <v>20</v>
      </c>
      <c r="H707" s="17">
        <v>8.02</v>
      </c>
      <c r="I707" s="6"/>
      <c r="J707" s="3" t="s">
        <v>20</v>
      </c>
      <c r="K707" s="17">
        <v>5.93</v>
      </c>
      <c r="L707" s="6"/>
      <c r="M707" s="3" t="s">
        <v>20</v>
      </c>
      <c r="N707" s="17">
        <v>4.05</v>
      </c>
      <c r="O707" s="6"/>
      <c r="P707" s="3" t="s">
        <v>20</v>
      </c>
      <c r="Q707" s="17">
        <v>2.13</v>
      </c>
      <c r="R707" s="6"/>
    </row>
    <row r="708" hidden="1" outlineLevel="1">
      <c r="A708" s="66">
        <v>44066.0</v>
      </c>
      <c r="B708" s="17">
        <v>11.6</v>
      </c>
      <c r="C708" s="20">
        <f>(SUM(B705:B708)/4)/100</f>
        <v>0.08645</v>
      </c>
      <c r="D708" s="66">
        <v>44066.0</v>
      </c>
      <c r="E708" s="17">
        <v>15.77</v>
      </c>
      <c r="F708" s="20">
        <f>(SUM(E705:E708)/4)/100</f>
        <v>0.105275</v>
      </c>
      <c r="G708" s="66">
        <v>44066.0</v>
      </c>
      <c r="H708" s="17">
        <v>8.02</v>
      </c>
      <c r="I708" s="20">
        <f>(SUM(H705:H708)/4)/100</f>
        <v>0.060275</v>
      </c>
      <c r="J708" s="66">
        <v>44066.0</v>
      </c>
      <c r="K708" s="17">
        <v>5.93</v>
      </c>
      <c r="L708" s="20">
        <f>(SUM(K705:K708)/4)/100</f>
        <v>0.079075</v>
      </c>
      <c r="M708" s="66">
        <v>44066.0</v>
      </c>
      <c r="N708" s="17">
        <v>4.05</v>
      </c>
      <c r="O708" s="20">
        <f>(SUM(N705:N708)/4)/100</f>
        <v>0.07665</v>
      </c>
      <c r="P708" s="66">
        <v>44066.0</v>
      </c>
      <c r="Q708" s="17">
        <v>2.13</v>
      </c>
      <c r="R708" s="20">
        <f>(SUM(Q705:Q708)/4)/100</f>
        <v>0.04115</v>
      </c>
    </row>
    <row r="709" hidden="1" outlineLevel="1">
      <c r="A709" s="4" t="s">
        <v>21</v>
      </c>
      <c r="B709" s="17">
        <v>3.1</v>
      </c>
      <c r="C709" s="6"/>
      <c r="D709" s="4" t="s">
        <v>21</v>
      </c>
      <c r="E709" s="17">
        <v>9.42</v>
      </c>
      <c r="F709" s="6"/>
      <c r="G709" s="4" t="s">
        <v>21</v>
      </c>
      <c r="H709" s="17">
        <v>5.32</v>
      </c>
      <c r="I709" s="6"/>
      <c r="J709" s="4" t="s">
        <v>21</v>
      </c>
      <c r="K709" s="17">
        <v>2.97</v>
      </c>
      <c r="L709" s="6"/>
      <c r="M709" s="4" t="s">
        <v>21</v>
      </c>
      <c r="N709" s="17">
        <v>9.88</v>
      </c>
      <c r="O709" s="6"/>
      <c r="P709" s="4" t="s">
        <v>21</v>
      </c>
      <c r="Q709" s="17">
        <v>8.0</v>
      </c>
      <c r="R709" s="6"/>
    </row>
    <row r="710" hidden="1" outlineLevel="1">
      <c r="A710" s="4" t="s">
        <v>22</v>
      </c>
      <c r="B710" s="17">
        <v>8.28</v>
      </c>
      <c r="C710" s="6"/>
      <c r="D710" s="4" t="s">
        <v>22</v>
      </c>
      <c r="E710" s="17">
        <v>1.15</v>
      </c>
      <c r="F710" s="6"/>
      <c r="G710" s="4" t="s">
        <v>22</v>
      </c>
      <c r="H710" s="17">
        <v>2.75</v>
      </c>
      <c r="I710" s="6"/>
      <c r="J710" s="4" t="s">
        <v>22</v>
      </c>
      <c r="K710" s="17">
        <v>16.8</v>
      </c>
      <c r="L710" s="6"/>
      <c r="M710" s="4" t="s">
        <v>22</v>
      </c>
      <c r="N710" s="17">
        <v>12.68</v>
      </c>
      <c r="O710" s="6"/>
      <c r="P710" s="4" t="s">
        <v>22</v>
      </c>
      <c r="Q710" s="17">
        <v>4.2</v>
      </c>
      <c r="R710" s="6"/>
    </row>
    <row r="711" hidden="1" outlineLevel="1">
      <c r="A711" s="4" t="s">
        <v>23</v>
      </c>
      <c r="B711" s="17">
        <v>0.92</v>
      </c>
      <c r="C711" s="20">
        <f>(SUM(B709:B711)/3)/100</f>
        <v>0.041</v>
      </c>
      <c r="D711" s="4" t="s">
        <v>23</v>
      </c>
      <c r="E711" s="17">
        <v>6.2</v>
      </c>
      <c r="F711" s="20">
        <f>(SUM(E709:E711)/3)/100</f>
        <v>0.0559</v>
      </c>
      <c r="G711" s="4" t="s">
        <v>23</v>
      </c>
      <c r="H711" s="17">
        <v>10.63</v>
      </c>
      <c r="I711" s="20">
        <f>(SUM(H709:H711)/3)/100</f>
        <v>0.06233333333</v>
      </c>
      <c r="J711" s="4" t="s">
        <v>23</v>
      </c>
      <c r="K711" s="17">
        <v>1.62</v>
      </c>
      <c r="L711" s="20">
        <f>(SUM(K709:K711)/3)/100</f>
        <v>0.0713</v>
      </c>
      <c r="M711" s="4" t="s">
        <v>23</v>
      </c>
      <c r="N711" s="17">
        <v>10.35</v>
      </c>
      <c r="O711" s="20">
        <f>(SUM(N709:N711)/3)/100</f>
        <v>0.1097</v>
      </c>
      <c r="P711" s="4" t="s">
        <v>23</v>
      </c>
      <c r="Q711" s="17">
        <v>4.77</v>
      </c>
      <c r="R711" s="20">
        <f>(SUM(Q709:Q711)/3)/100</f>
        <v>0.05656666667</v>
      </c>
    </row>
    <row r="712" hidden="1" outlineLevel="1">
      <c r="A712" s="5" t="s">
        <v>24</v>
      </c>
      <c r="B712" s="17">
        <v>2.68</v>
      </c>
      <c r="C712" s="6"/>
      <c r="D712" s="5" t="s">
        <v>24</v>
      </c>
      <c r="E712" s="17">
        <v>8.95</v>
      </c>
      <c r="F712" s="6"/>
      <c r="G712" s="5" t="s">
        <v>24</v>
      </c>
      <c r="H712" s="17">
        <v>10.98</v>
      </c>
      <c r="I712" s="6"/>
      <c r="J712" s="5" t="s">
        <v>24</v>
      </c>
      <c r="K712" s="17">
        <v>2.92</v>
      </c>
      <c r="L712" s="6"/>
      <c r="M712" s="5" t="s">
        <v>24</v>
      </c>
      <c r="N712" s="17">
        <v>10.47</v>
      </c>
      <c r="O712" s="6"/>
      <c r="P712" s="5" t="s">
        <v>24</v>
      </c>
      <c r="Q712" s="17">
        <v>8.3</v>
      </c>
      <c r="R712" s="6"/>
    </row>
    <row r="713" hidden="1" outlineLevel="1">
      <c r="A713" s="5" t="s">
        <v>25</v>
      </c>
      <c r="B713" s="17">
        <v>11.6</v>
      </c>
      <c r="C713" s="20">
        <f>(SUM(B712:B713)/2)/100</f>
        <v>0.0714</v>
      </c>
      <c r="D713" s="5" t="s">
        <v>25</v>
      </c>
      <c r="E713" s="17">
        <v>15.77</v>
      </c>
      <c r="F713" s="20">
        <f>(SUM(E712:E713)/2)/100</f>
        <v>0.1236</v>
      </c>
      <c r="G713" s="5" t="s">
        <v>25</v>
      </c>
      <c r="H713" s="17">
        <v>8.02</v>
      </c>
      <c r="I713" s="20">
        <f>(SUM(H712:H713)/2)/100</f>
        <v>0.095</v>
      </c>
      <c r="J713" s="5" t="s">
        <v>25</v>
      </c>
      <c r="K713" s="17">
        <v>5.93</v>
      </c>
      <c r="L713" s="20">
        <f>(SUM(K712:K713)/2)/100</f>
        <v>0.04425</v>
      </c>
      <c r="M713" s="5" t="s">
        <v>25</v>
      </c>
      <c r="N713" s="17">
        <v>4.05</v>
      </c>
      <c r="O713" s="20">
        <f>(SUM(N712:N713)/2)/100</f>
        <v>0.0726</v>
      </c>
      <c r="P713" s="5" t="s">
        <v>25</v>
      </c>
      <c r="Q713" s="17">
        <v>2.13</v>
      </c>
      <c r="R713" s="20">
        <f>(SUM(Q712:Q713)/2)/100</f>
        <v>0.05215</v>
      </c>
    </row>
    <row r="714">
      <c r="A714" s="26"/>
      <c r="B714" s="26"/>
      <c r="C714" s="26"/>
      <c r="D714" s="26"/>
      <c r="E714" s="26"/>
      <c r="F714" s="26"/>
    </row>
    <row r="715">
      <c r="A715" s="26"/>
      <c r="B715" s="26"/>
      <c r="C715" s="71"/>
      <c r="D715" s="61"/>
      <c r="E715" s="26"/>
      <c r="F715" s="71"/>
    </row>
    <row r="716" collapsed="1">
      <c r="A716" s="1" t="s">
        <v>55</v>
      </c>
      <c r="C716" s="2" t="str">
        <f t="array" ref="C716">INDEX(A717:P717, 1, MATCH(MIN(C727,F727,I727,L727,O727,R727), C727:R727, 0))</f>
        <v>GFS</v>
      </c>
      <c r="D716" s="3" t="str">
        <f t="array" ref="D716">INDEX(A717:P717, 1, (MATCH(MIN(C731,F731,I731,L731,O731,R731), C731:R731, 0)))</f>
        <v>SPIRE</v>
      </c>
      <c r="E716" s="4" t="str">
        <f t="array" ref="E716">INDEX(A717:P717, 1, MATCH(MIN(F734,I734,L734,O734,R734,C734),C734:R734,0))</f>
        <v>SPIRE</v>
      </c>
      <c r="F716" s="5" t="str">
        <f t="array" ref="F716">INDEX(A717:P717, 1, MATCH(MIN(F736,I736,L736,O736,R736,C736),C736:R736,0))</f>
        <v>UKMO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idden="1" outlineLevel="1">
      <c r="A717" s="7" t="s">
        <v>1</v>
      </c>
      <c r="B717" s="16" t="s">
        <v>2</v>
      </c>
      <c r="C717" s="6"/>
      <c r="D717" s="63" t="s">
        <v>3</v>
      </c>
      <c r="E717" s="18" t="s">
        <v>2</v>
      </c>
      <c r="F717" s="6"/>
      <c r="G717" s="7" t="s">
        <v>4</v>
      </c>
      <c r="H717" s="16" t="s">
        <v>2</v>
      </c>
      <c r="I717" s="6"/>
      <c r="J717" s="7" t="s">
        <v>5</v>
      </c>
      <c r="K717" s="16" t="s">
        <v>2</v>
      </c>
      <c r="L717" s="6"/>
      <c r="M717" s="7" t="s">
        <v>6</v>
      </c>
      <c r="N717" s="16" t="s">
        <v>2</v>
      </c>
      <c r="O717" s="6"/>
      <c r="P717" s="7" t="s">
        <v>7</v>
      </c>
      <c r="Q717" s="16" t="s">
        <v>2</v>
      </c>
      <c r="R717" s="6"/>
    </row>
    <row r="718" hidden="1" outlineLevel="1">
      <c r="A718" s="13" t="s">
        <v>8</v>
      </c>
      <c r="C718" s="64"/>
      <c r="D718" s="6" t="s">
        <v>8</v>
      </c>
      <c r="F718" s="64"/>
      <c r="G718" s="13" t="s">
        <v>8</v>
      </c>
      <c r="I718" s="64"/>
      <c r="J718" s="13" t="s">
        <v>8</v>
      </c>
      <c r="L718" s="64"/>
      <c r="M718" s="13" t="s">
        <v>8</v>
      </c>
      <c r="O718" s="64"/>
      <c r="P718" s="13" t="s">
        <v>8</v>
      </c>
      <c r="R718" s="64"/>
    </row>
    <row r="719" hidden="1" outlineLevel="1">
      <c r="A719" s="2" t="s">
        <v>9</v>
      </c>
      <c r="B719" s="17">
        <v>13.42</v>
      </c>
      <c r="C719" s="6"/>
      <c r="D719" s="2" t="s">
        <v>9</v>
      </c>
      <c r="E719" s="17">
        <v>5.95</v>
      </c>
      <c r="F719" s="6"/>
      <c r="G719" s="2" t="s">
        <v>9</v>
      </c>
      <c r="H719" s="17">
        <v>3.72</v>
      </c>
      <c r="I719" s="6"/>
      <c r="J719" s="2" t="s">
        <v>9</v>
      </c>
      <c r="K719" s="17">
        <v>7.28</v>
      </c>
      <c r="L719" s="6"/>
      <c r="M719" s="2" t="s">
        <v>9</v>
      </c>
      <c r="N719" s="17">
        <v>3.38</v>
      </c>
      <c r="O719" s="6"/>
      <c r="P719" s="2" t="s">
        <v>9</v>
      </c>
      <c r="Q719" s="17">
        <v>4.33</v>
      </c>
      <c r="R719" s="6"/>
    </row>
    <row r="720" hidden="1" outlineLevel="1">
      <c r="A720" s="2" t="s">
        <v>10</v>
      </c>
      <c r="B720" s="17">
        <v>4.78</v>
      </c>
      <c r="C720" s="6"/>
      <c r="D720" s="2" t="s">
        <v>10</v>
      </c>
      <c r="E720" s="17">
        <v>6.92</v>
      </c>
      <c r="F720" s="6"/>
      <c r="G720" s="2" t="s">
        <v>10</v>
      </c>
      <c r="H720" s="17">
        <v>10.6</v>
      </c>
      <c r="I720" s="6"/>
      <c r="J720" s="2" t="s">
        <v>10</v>
      </c>
      <c r="K720" s="17">
        <v>7.13</v>
      </c>
      <c r="L720" s="6"/>
      <c r="M720" s="2" t="s">
        <v>10</v>
      </c>
      <c r="N720" s="17">
        <v>1.02</v>
      </c>
      <c r="O720" s="6"/>
      <c r="P720" s="2" t="s">
        <v>10</v>
      </c>
      <c r="Q720" s="17">
        <v>1.27</v>
      </c>
      <c r="R720" s="6"/>
    </row>
    <row r="721" hidden="1" outlineLevel="1">
      <c r="A721" s="2" t="s">
        <v>11</v>
      </c>
      <c r="B721" s="17">
        <v>3.67</v>
      </c>
      <c r="C721" s="6"/>
      <c r="D721" s="2" t="s">
        <v>11</v>
      </c>
      <c r="E721" s="17">
        <v>1.52</v>
      </c>
      <c r="F721" s="6"/>
      <c r="G721" s="2" t="s">
        <v>11</v>
      </c>
      <c r="H721" s="17">
        <v>1.52</v>
      </c>
      <c r="I721" s="6"/>
      <c r="J721" s="2" t="s">
        <v>11</v>
      </c>
      <c r="K721" s="17">
        <v>2.83</v>
      </c>
      <c r="L721" s="6"/>
      <c r="M721" s="2" t="s">
        <v>11</v>
      </c>
      <c r="N721" s="17">
        <v>1.52</v>
      </c>
      <c r="O721" s="6"/>
      <c r="P721" s="2" t="s">
        <v>11</v>
      </c>
      <c r="Q721" s="17">
        <v>1.52</v>
      </c>
      <c r="R721" s="6"/>
    </row>
    <row r="722" hidden="1" outlineLevel="1">
      <c r="A722" s="2" t="s">
        <v>12</v>
      </c>
      <c r="B722" s="17">
        <v>6.4</v>
      </c>
      <c r="C722" s="6"/>
      <c r="D722" s="2" t="s">
        <v>12</v>
      </c>
      <c r="E722" s="17">
        <v>2.73</v>
      </c>
      <c r="F722" s="6"/>
      <c r="G722" s="2" t="s">
        <v>12</v>
      </c>
      <c r="H722" s="17">
        <v>1.8</v>
      </c>
      <c r="I722" s="6"/>
      <c r="J722" s="2" t="s">
        <v>12</v>
      </c>
      <c r="K722" s="17">
        <v>5.9</v>
      </c>
      <c r="L722" s="6"/>
      <c r="M722" s="2" t="s">
        <v>12</v>
      </c>
      <c r="N722" s="17">
        <v>2.02</v>
      </c>
      <c r="O722" s="6"/>
      <c r="P722" s="2" t="s">
        <v>12</v>
      </c>
      <c r="Q722" s="17">
        <v>2.62</v>
      </c>
      <c r="R722" s="6"/>
    </row>
    <row r="723" hidden="1" outlineLevel="1">
      <c r="A723" s="2" t="s">
        <v>13</v>
      </c>
      <c r="B723" s="17">
        <v>4.78</v>
      </c>
      <c r="C723" s="6"/>
      <c r="D723" s="2" t="s">
        <v>13</v>
      </c>
      <c r="E723" s="17">
        <v>6.92</v>
      </c>
      <c r="F723" s="6"/>
      <c r="G723" s="2" t="s">
        <v>13</v>
      </c>
      <c r="H723" s="17">
        <v>10.6</v>
      </c>
      <c r="I723" s="6"/>
      <c r="J723" s="2" t="s">
        <v>13</v>
      </c>
      <c r="K723" s="17">
        <v>7.13</v>
      </c>
      <c r="L723" s="6"/>
      <c r="M723" s="2" t="s">
        <v>13</v>
      </c>
      <c r="N723" s="17">
        <v>1.02</v>
      </c>
      <c r="O723" s="6"/>
      <c r="P723" s="2" t="s">
        <v>13</v>
      </c>
      <c r="Q723" s="17">
        <v>1.27</v>
      </c>
      <c r="R723" s="6"/>
    </row>
    <row r="724" hidden="1" outlineLevel="1">
      <c r="A724" s="2" t="s">
        <v>14</v>
      </c>
      <c r="B724" s="17">
        <v>9.12</v>
      </c>
      <c r="C724" s="6"/>
      <c r="D724" s="2" t="s">
        <v>14</v>
      </c>
      <c r="E724" s="17">
        <v>11.03</v>
      </c>
      <c r="F724" s="6"/>
      <c r="G724" s="2" t="s">
        <v>14</v>
      </c>
      <c r="H724" s="17">
        <v>12.02</v>
      </c>
      <c r="I724" s="6"/>
      <c r="J724" s="2" t="s">
        <v>14</v>
      </c>
      <c r="K724" s="17">
        <v>4.73</v>
      </c>
      <c r="L724" s="6"/>
      <c r="M724" s="2" t="s">
        <v>14</v>
      </c>
      <c r="N724" s="17">
        <v>12.2</v>
      </c>
      <c r="O724" s="6"/>
      <c r="P724" s="2" t="s">
        <v>14</v>
      </c>
      <c r="Q724" s="17">
        <v>2.95</v>
      </c>
      <c r="R724" s="6"/>
    </row>
    <row r="725" hidden="1" outlineLevel="1">
      <c r="A725" s="2" t="s">
        <v>15</v>
      </c>
      <c r="B725" s="17">
        <v>8.02</v>
      </c>
      <c r="C725" s="6"/>
      <c r="D725" s="2" t="s">
        <v>15</v>
      </c>
      <c r="E725" s="17">
        <v>9.38</v>
      </c>
      <c r="F725" s="6"/>
      <c r="G725" s="2" t="s">
        <v>15</v>
      </c>
      <c r="H725" s="17">
        <v>5.65</v>
      </c>
      <c r="I725" s="6"/>
      <c r="J725" s="2" t="s">
        <v>15</v>
      </c>
      <c r="K725" s="17">
        <v>2.67</v>
      </c>
      <c r="L725" s="6"/>
      <c r="M725" s="2" t="s">
        <v>15</v>
      </c>
      <c r="N725" s="17">
        <v>7.57</v>
      </c>
      <c r="O725" s="6"/>
      <c r="P725" s="2" t="s">
        <v>15</v>
      </c>
      <c r="Q725" s="17">
        <v>5.97</v>
      </c>
      <c r="R725" s="6"/>
    </row>
    <row r="726" hidden="1" outlineLevel="1">
      <c r="A726" s="2" t="s">
        <v>16</v>
      </c>
      <c r="B726" s="17">
        <v>7.17</v>
      </c>
      <c r="C726" s="6"/>
      <c r="D726" s="2" t="s">
        <v>16</v>
      </c>
      <c r="E726" s="17">
        <v>9.93</v>
      </c>
      <c r="F726" s="6"/>
      <c r="G726" s="2" t="s">
        <v>16</v>
      </c>
      <c r="H726" s="17">
        <v>19.18</v>
      </c>
      <c r="I726" s="6"/>
      <c r="J726" s="2" t="s">
        <v>16</v>
      </c>
      <c r="K726" s="17">
        <v>2.18</v>
      </c>
      <c r="L726" s="6"/>
      <c r="M726" s="2" t="s">
        <v>16</v>
      </c>
      <c r="N726" s="17">
        <v>14.95</v>
      </c>
      <c r="O726" s="6"/>
      <c r="P726" s="2" t="s">
        <v>16</v>
      </c>
      <c r="Q726" s="17">
        <v>22.1</v>
      </c>
      <c r="R726" s="6"/>
    </row>
    <row r="727" hidden="1" outlineLevel="1">
      <c r="A727" s="2" t="s">
        <v>17</v>
      </c>
      <c r="B727" s="17">
        <v>5.68</v>
      </c>
      <c r="C727" s="20">
        <f>(SUM(B719:B727)/9)/100</f>
        <v>0.07004444444</v>
      </c>
      <c r="D727" s="2" t="s">
        <v>17</v>
      </c>
      <c r="E727" s="17">
        <v>5.38</v>
      </c>
      <c r="F727" s="20">
        <f>(SUM(E719:E727)/9)/100</f>
        <v>0.0664</v>
      </c>
      <c r="G727" s="2" t="s">
        <v>17</v>
      </c>
      <c r="H727" s="17">
        <v>5.83</v>
      </c>
      <c r="I727" s="20">
        <f>(SUM(H719:H727)/9)/100</f>
        <v>0.0788</v>
      </c>
      <c r="J727" s="2" t="s">
        <v>17</v>
      </c>
      <c r="K727" s="17">
        <v>6.33</v>
      </c>
      <c r="L727" s="20">
        <f>(SUM(K719:K727)/9)/100</f>
        <v>0.05131111111</v>
      </c>
      <c r="M727" s="2" t="s">
        <v>17</v>
      </c>
      <c r="N727" s="17">
        <v>5.2</v>
      </c>
      <c r="O727" s="20">
        <f>(SUM(N719:N727)/9)/100</f>
        <v>0.05431111111</v>
      </c>
      <c r="P727" s="2" t="s">
        <v>17</v>
      </c>
      <c r="Q727" s="17">
        <v>5.07</v>
      </c>
      <c r="R727" s="20">
        <f>(SUM(Q719:Q727)/9)/100</f>
        <v>0.05233333333</v>
      </c>
    </row>
    <row r="728" hidden="1" outlineLevel="1">
      <c r="A728" s="3" t="s">
        <v>18</v>
      </c>
      <c r="B728" s="17">
        <v>13.42</v>
      </c>
      <c r="C728" s="6"/>
      <c r="D728" s="3" t="s">
        <v>18</v>
      </c>
      <c r="E728" s="17">
        <v>5.95</v>
      </c>
      <c r="F728" s="6"/>
      <c r="G728" s="3" t="s">
        <v>18</v>
      </c>
      <c r="H728" s="17">
        <v>3.72</v>
      </c>
      <c r="I728" s="6"/>
      <c r="J728" s="3" t="s">
        <v>18</v>
      </c>
      <c r="K728" s="17">
        <v>7.28</v>
      </c>
      <c r="L728" s="6"/>
      <c r="M728" s="3" t="s">
        <v>18</v>
      </c>
      <c r="N728" s="17">
        <v>3.38</v>
      </c>
      <c r="O728" s="6"/>
      <c r="P728" s="3" t="s">
        <v>18</v>
      </c>
      <c r="Q728" s="17">
        <v>4.33</v>
      </c>
      <c r="R728" s="6"/>
    </row>
    <row r="729" hidden="1" outlineLevel="1">
      <c r="A729" s="3" t="s">
        <v>19</v>
      </c>
      <c r="B729" s="17">
        <v>10.75</v>
      </c>
      <c r="C729" s="6"/>
      <c r="D729" s="3" t="s">
        <v>19</v>
      </c>
      <c r="E729" s="17">
        <v>5.75</v>
      </c>
      <c r="F729" s="6"/>
      <c r="G729" s="3" t="s">
        <v>19</v>
      </c>
      <c r="H729" s="17">
        <v>8.13</v>
      </c>
      <c r="I729" s="6"/>
      <c r="J729" s="3" t="s">
        <v>19</v>
      </c>
      <c r="K729" s="17">
        <v>10.08</v>
      </c>
      <c r="L729" s="6"/>
      <c r="M729" s="3" t="s">
        <v>19</v>
      </c>
      <c r="N729" s="17">
        <v>2.72</v>
      </c>
      <c r="O729" s="6"/>
      <c r="P729" s="3" t="s">
        <v>19</v>
      </c>
      <c r="Q729" s="17">
        <v>5.63</v>
      </c>
      <c r="R729" s="6"/>
    </row>
    <row r="730" hidden="1" outlineLevel="1">
      <c r="A730" s="3" t="s">
        <v>20</v>
      </c>
      <c r="B730" s="17">
        <v>4.78</v>
      </c>
      <c r="C730" s="6"/>
      <c r="D730" s="3" t="s">
        <v>20</v>
      </c>
      <c r="E730" s="17">
        <v>6.92</v>
      </c>
      <c r="F730" s="6"/>
      <c r="G730" s="3" t="s">
        <v>20</v>
      </c>
      <c r="H730" s="17">
        <v>10.6</v>
      </c>
      <c r="I730" s="6"/>
      <c r="J730" s="3" t="s">
        <v>20</v>
      </c>
      <c r="K730" s="17">
        <v>7.13</v>
      </c>
      <c r="L730" s="6"/>
      <c r="M730" s="3" t="s">
        <v>20</v>
      </c>
      <c r="N730" s="17">
        <v>1.02</v>
      </c>
      <c r="O730" s="6"/>
      <c r="P730" s="3" t="s">
        <v>20</v>
      </c>
      <c r="Q730" s="17">
        <v>1.27</v>
      </c>
      <c r="R730" s="6"/>
    </row>
    <row r="731" hidden="1" outlineLevel="1">
      <c r="A731" s="66">
        <v>44066.0</v>
      </c>
      <c r="B731" s="17">
        <v>4.78</v>
      </c>
      <c r="C731" s="20">
        <f>(SUM(B728:B731)/4)/100</f>
        <v>0.084325</v>
      </c>
      <c r="D731" s="66">
        <v>44066.0</v>
      </c>
      <c r="E731" s="17">
        <v>6.92</v>
      </c>
      <c r="F731" s="20">
        <f>(SUM(E728:E731)/4)/100</f>
        <v>0.06385</v>
      </c>
      <c r="G731" s="66">
        <v>44066.0</v>
      </c>
      <c r="H731" s="17">
        <v>10.6</v>
      </c>
      <c r="I731" s="20">
        <f>(SUM(H728:H731)/4)/100</f>
        <v>0.082625</v>
      </c>
      <c r="J731" s="66">
        <v>44066.0</v>
      </c>
      <c r="K731" s="17">
        <v>7.13</v>
      </c>
      <c r="L731" s="20">
        <f>(SUM(K728:K731)/4)/100</f>
        <v>0.07905</v>
      </c>
      <c r="M731" s="66">
        <v>44066.0</v>
      </c>
      <c r="N731" s="17">
        <v>1.02</v>
      </c>
      <c r="O731" s="20">
        <f>(SUM(N728:N731)/4)/100</f>
        <v>0.02035</v>
      </c>
      <c r="P731" s="66">
        <v>44066.0</v>
      </c>
      <c r="Q731" s="17">
        <v>1.27</v>
      </c>
      <c r="R731" s="20">
        <f>(SUM(Q728:Q731)/4)/100</f>
        <v>0.03125</v>
      </c>
    </row>
    <row r="732" hidden="1" outlineLevel="1">
      <c r="A732" s="4" t="s">
        <v>21</v>
      </c>
      <c r="B732" s="17">
        <v>13.42</v>
      </c>
      <c r="C732" s="6"/>
      <c r="D732" s="4" t="s">
        <v>21</v>
      </c>
      <c r="E732" s="17">
        <v>5.95</v>
      </c>
      <c r="F732" s="6"/>
      <c r="G732" s="4" t="s">
        <v>21</v>
      </c>
      <c r="H732" s="17">
        <v>3.72</v>
      </c>
      <c r="I732" s="6"/>
      <c r="J732" s="4" t="s">
        <v>21</v>
      </c>
      <c r="K732" s="17">
        <v>7.28</v>
      </c>
      <c r="L732" s="6"/>
      <c r="M732" s="4" t="s">
        <v>21</v>
      </c>
      <c r="N732" s="17">
        <v>3.38</v>
      </c>
      <c r="O732" s="6"/>
      <c r="P732" s="4" t="s">
        <v>21</v>
      </c>
      <c r="Q732" s="17">
        <v>4.33</v>
      </c>
      <c r="R732" s="6"/>
    </row>
    <row r="733" hidden="1" outlineLevel="1">
      <c r="A733" s="4" t="s">
        <v>22</v>
      </c>
      <c r="B733" s="17">
        <v>10.75</v>
      </c>
      <c r="C733" s="6"/>
      <c r="D733" s="4" t="s">
        <v>22</v>
      </c>
      <c r="E733" s="17">
        <v>5.75</v>
      </c>
      <c r="F733" s="6"/>
      <c r="G733" s="4" t="s">
        <v>22</v>
      </c>
      <c r="H733" s="17">
        <v>8.13</v>
      </c>
      <c r="I733" s="6"/>
      <c r="J733" s="4" t="s">
        <v>22</v>
      </c>
      <c r="K733" s="17">
        <v>10.08</v>
      </c>
      <c r="L733" s="6"/>
      <c r="M733" s="4" t="s">
        <v>22</v>
      </c>
      <c r="N733" s="17">
        <v>2.72</v>
      </c>
      <c r="O733" s="6"/>
      <c r="P733" s="4" t="s">
        <v>22</v>
      </c>
      <c r="Q733" s="17">
        <v>5.63</v>
      </c>
      <c r="R733" s="6"/>
    </row>
    <row r="734" hidden="1" outlineLevel="1">
      <c r="A734" s="4" t="s">
        <v>23</v>
      </c>
      <c r="B734" s="17">
        <v>3.0</v>
      </c>
      <c r="C734" s="20">
        <f>(SUM(B732:B734)/3)/100</f>
        <v>0.09056666667</v>
      </c>
      <c r="D734" s="4" t="s">
        <v>23</v>
      </c>
      <c r="E734" s="17">
        <v>1.23</v>
      </c>
      <c r="F734" s="20">
        <f>(SUM(E732:E734)/3)/100</f>
        <v>0.0431</v>
      </c>
      <c r="G734" s="4" t="s">
        <v>23</v>
      </c>
      <c r="H734" s="17">
        <v>3.03</v>
      </c>
      <c r="I734" s="20">
        <f>(SUM(H732:H734)/3)/100</f>
        <v>0.0496</v>
      </c>
      <c r="J734" s="4" t="s">
        <v>23</v>
      </c>
      <c r="K734" s="17">
        <v>3.92</v>
      </c>
      <c r="L734" s="20">
        <f>(SUM(K732:K734)/3)/100</f>
        <v>0.07093333333</v>
      </c>
      <c r="M734" s="4" t="s">
        <v>23</v>
      </c>
      <c r="N734" s="17">
        <v>3.33</v>
      </c>
      <c r="O734" s="20">
        <f>(SUM(N732:N734)/3)/100</f>
        <v>0.03143333333</v>
      </c>
      <c r="P734" s="4" t="s">
        <v>23</v>
      </c>
      <c r="Q734" s="17">
        <v>3.12</v>
      </c>
      <c r="R734" s="20">
        <f>(SUM(Q732:Q734)/3)/100</f>
        <v>0.0436</v>
      </c>
    </row>
    <row r="735" hidden="1" outlineLevel="1">
      <c r="A735" s="5" t="s">
        <v>24</v>
      </c>
      <c r="B735" s="17">
        <v>18.15</v>
      </c>
      <c r="C735" s="6"/>
      <c r="D735" s="5" t="s">
        <v>24</v>
      </c>
      <c r="E735" s="17">
        <v>11.68</v>
      </c>
      <c r="F735" s="6"/>
      <c r="G735" s="5" t="s">
        <v>24</v>
      </c>
      <c r="H735" s="17">
        <v>9.93</v>
      </c>
      <c r="I735" s="6"/>
      <c r="J735" s="5" t="s">
        <v>24</v>
      </c>
      <c r="K735" s="17">
        <v>5.38</v>
      </c>
      <c r="L735" s="6"/>
      <c r="M735" s="5" t="s">
        <v>24</v>
      </c>
      <c r="N735" s="17">
        <v>9.93</v>
      </c>
      <c r="O735" s="6"/>
      <c r="P735" s="5" t="s">
        <v>24</v>
      </c>
      <c r="Q735" s="17">
        <v>7.07</v>
      </c>
      <c r="R735" s="6"/>
    </row>
    <row r="736" hidden="1" outlineLevel="1">
      <c r="A736" s="5" t="s">
        <v>25</v>
      </c>
      <c r="B736" s="17">
        <v>4.78</v>
      </c>
      <c r="C736" s="20">
        <f>(SUM(B735:B736)/2)/100</f>
        <v>0.11465</v>
      </c>
      <c r="D736" s="5" t="s">
        <v>25</v>
      </c>
      <c r="E736" s="17">
        <v>6.92</v>
      </c>
      <c r="F736" s="20">
        <f>(SUM(E735:E736)/2)/100</f>
        <v>0.093</v>
      </c>
      <c r="G736" s="5" t="s">
        <v>25</v>
      </c>
      <c r="H736" s="17">
        <v>10.6</v>
      </c>
      <c r="I736" s="20">
        <f>(SUM(H735:H736)/2)/100</f>
        <v>0.10265</v>
      </c>
      <c r="J736" s="5" t="s">
        <v>25</v>
      </c>
      <c r="K736" s="17">
        <v>7.13</v>
      </c>
      <c r="L736" s="20">
        <f>(SUM(K735:K736)/2)/100</f>
        <v>0.06255</v>
      </c>
      <c r="M736" s="5" t="s">
        <v>25</v>
      </c>
      <c r="N736" s="17">
        <v>1.02</v>
      </c>
      <c r="O736" s="20">
        <f>(SUM(N735:N736)/2)/100</f>
        <v>0.05475</v>
      </c>
      <c r="P736" s="5" t="s">
        <v>25</v>
      </c>
      <c r="Q736" s="17">
        <v>1.27</v>
      </c>
      <c r="R736" s="20">
        <f>(SUM(Q735:Q736)/2)/100</f>
        <v>0.0417</v>
      </c>
    </row>
    <row r="737">
      <c r="A737" s="26"/>
      <c r="B737" s="26"/>
      <c r="C737" s="26"/>
      <c r="D737" s="26"/>
      <c r="E737" s="26"/>
      <c r="F737" s="26"/>
    </row>
    <row r="738">
      <c r="A738" s="26"/>
      <c r="B738" s="26"/>
      <c r="C738" s="26"/>
      <c r="D738" s="71"/>
      <c r="E738" s="71"/>
      <c r="F738" s="61"/>
    </row>
    <row r="739" collapsed="1">
      <c r="A739" s="1" t="s">
        <v>56</v>
      </c>
      <c r="C739" s="2" t="str">
        <f t="array" ref="C739">INDEX(A740:P740, 1, MATCH(MIN(C750,F750,I750,L750,O750,R750), C750:R750, 0))</f>
        <v>PWE</v>
      </c>
      <c r="D739" s="3" t="str">
        <f t="array" ref="D739">INDEX(A740:P740, 1, (MATCH(MIN(C754,F754,I754,L754,O754,R754), C754:R754, 0)))</f>
        <v>PWE</v>
      </c>
      <c r="E739" s="4" t="str">
        <f t="array" ref="E739">INDEX(A740:P740, 1, MATCH(MIN(F757,I757,L757,O757,R757,C757),C757:R757,0))</f>
        <v>ECMWF</v>
      </c>
      <c r="F739" s="5" t="str">
        <f t="array" ref="F739">INDEX(A740:P740, 1, MATCH(MIN(F759,I759,L759,O759,R759,C759),C759:R759,0))</f>
        <v>PWE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idden="1" outlineLevel="1">
      <c r="A740" s="7" t="s">
        <v>1</v>
      </c>
      <c r="B740" s="16" t="s">
        <v>2</v>
      </c>
      <c r="C740" s="6"/>
      <c r="D740" s="63" t="s">
        <v>3</v>
      </c>
      <c r="E740" s="18" t="s">
        <v>2</v>
      </c>
      <c r="F740" s="6"/>
      <c r="G740" s="7" t="s">
        <v>4</v>
      </c>
      <c r="H740" s="16" t="s">
        <v>2</v>
      </c>
      <c r="I740" s="6"/>
      <c r="J740" s="7" t="s">
        <v>5</v>
      </c>
      <c r="K740" s="16" t="s">
        <v>2</v>
      </c>
      <c r="L740" s="6"/>
      <c r="M740" s="7" t="s">
        <v>6</v>
      </c>
      <c r="N740" s="16" t="s">
        <v>2</v>
      </c>
      <c r="O740" s="6"/>
      <c r="P740" s="7" t="s">
        <v>7</v>
      </c>
      <c r="Q740" s="16" t="s">
        <v>2</v>
      </c>
      <c r="R740" s="6"/>
    </row>
    <row r="741" hidden="1" outlineLevel="1">
      <c r="A741" s="13" t="s">
        <v>8</v>
      </c>
      <c r="C741" s="64"/>
      <c r="D741" s="6" t="s">
        <v>8</v>
      </c>
      <c r="F741" s="64"/>
      <c r="G741" s="13" t="s">
        <v>8</v>
      </c>
      <c r="I741" s="64"/>
      <c r="J741" s="13" t="s">
        <v>8</v>
      </c>
      <c r="L741" s="64"/>
      <c r="M741" s="13" t="s">
        <v>8</v>
      </c>
      <c r="O741" s="64"/>
      <c r="P741" s="13" t="s">
        <v>8</v>
      </c>
      <c r="R741" s="64"/>
    </row>
    <row r="742" hidden="1" outlineLevel="1">
      <c r="A742" s="2" t="s">
        <v>9</v>
      </c>
      <c r="B742" s="17">
        <v>3.62</v>
      </c>
      <c r="C742" s="6"/>
      <c r="D742" s="2" t="s">
        <v>9</v>
      </c>
      <c r="E742" s="17">
        <v>0.95</v>
      </c>
      <c r="F742" s="6"/>
      <c r="G742" s="2" t="s">
        <v>9</v>
      </c>
      <c r="H742" s="17">
        <v>3.32</v>
      </c>
      <c r="I742" s="6"/>
      <c r="J742" s="2" t="s">
        <v>9</v>
      </c>
      <c r="K742" s="17">
        <v>5.27</v>
      </c>
      <c r="L742" s="6"/>
      <c r="M742" s="2" t="s">
        <v>9</v>
      </c>
      <c r="N742" s="17">
        <v>2.0</v>
      </c>
      <c r="O742" s="6"/>
      <c r="P742" s="2" t="s">
        <v>9</v>
      </c>
      <c r="Q742" s="17">
        <v>2.83</v>
      </c>
      <c r="R742" s="6"/>
    </row>
    <row r="743" hidden="1" outlineLevel="1">
      <c r="A743" s="2" t="s">
        <v>10</v>
      </c>
      <c r="B743" s="17">
        <v>5.63</v>
      </c>
      <c r="C743" s="6"/>
      <c r="D743" s="2" t="s">
        <v>10</v>
      </c>
      <c r="E743" s="17">
        <v>3.0</v>
      </c>
      <c r="F743" s="6"/>
      <c r="G743" s="2" t="s">
        <v>10</v>
      </c>
      <c r="H743" s="17">
        <v>9.0</v>
      </c>
      <c r="I743" s="6"/>
      <c r="J743" s="2" t="s">
        <v>10</v>
      </c>
      <c r="K743" s="17">
        <v>9.58</v>
      </c>
      <c r="L743" s="6"/>
      <c r="M743" s="2" t="s">
        <v>10</v>
      </c>
      <c r="N743" s="17">
        <v>7.1</v>
      </c>
      <c r="O743" s="6"/>
      <c r="P743" s="2" t="s">
        <v>10</v>
      </c>
      <c r="Q743" s="17">
        <v>4.17</v>
      </c>
      <c r="R743" s="6"/>
    </row>
    <row r="744" hidden="1" outlineLevel="1">
      <c r="A744" s="2" t="s">
        <v>11</v>
      </c>
      <c r="B744" s="17">
        <v>1.62</v>
      </c>
      <c r="C744" s="6"/>
      <c r="D744" s="2" t="s">
        <v>11</v>
      </c>
      <c r="E744" s="17">
        <v>0.77</v>
      </c>
      <c r="F744" s="6"/>
      <c r="G744" s="2" t="s">
        <v>11</v>
      </c>
      <c r="H744" s="17">
        <v>0.77</v>
      </c>
      <c r="I744" s="6"/>
      <c r="J744" s="2" t="s">
        <v>11</v>
      </c>
      <c r="K744" s="17">
        <v>1.37</v>
      </c>
      <c r="L744" s="6"/>
      <c r="M744" s="2" t="s">
        <v>11</v>
      </c>
      <c r="N744" s="17">
        <v>0.77</v>
      </c>
      <c r="O744" s="6"/>
      <c r="P744" s="2" t="s">
        <v>11</v>
      </c>
      <c r="Q744" s="17">
        <v>0.85</v>
      </c>
      <c r="R744" s="6"/>
    </row>
    <row r="745" hidden="1" outlineLevel="1">
      <c r="A745" s="2" t="s">
        <v>12</v>
      </c>
      <c r="B745" s="17">
        <v>7.45</v>
      </c>
      <c r="C745" s="6"/>
      <c r="D745" s="2" t="s">
        <v>12</v>
      </c>
      <c r="E745" s="17">
        <v>7.33</v>
      </c>
      <c r="F745" s="6"/>
      <c r="G745" s="2" t="s">
        <v>12</v>
      </c>
      <c r="H745" s="17">
        <v>1.12</v>
      </c>
      <c r="I745" s="6"/>
      <c r="J745" s="2" t="s">
        <v>12</v>
      </c>
      <c r="K745" s="17">
        <v>1.85</v>
      </c>
      <c r="L745" s="6"/>
      <c r="M745" s="2" t="s">
        <v>12</v>
      </c>
      <c r="N745" s="17">
        <v>1.73</v>
      </c>
      <c r="O745" s="6"/>
      <c r="P745" s="2" t="s">
        <v>12</v>
      </c>
      <c r="Q745" s="17">
        <v>0.75</v>
      </c>
      <c r="R745" s="6"/>
    </row>
    <row r="746" hidden="1" outlineLevel="1">
      <c r="A746" s="2" t="s">
        <v>13</v>
      </c>
      <c r="B746" s="17">
        <v>5.63</v>
      </c>
      <c r="C746" s="6"/>
      <c r="D746" s="2" t="s">
        <v>13</v>
      </c>
      <c r="E746" s="17">
        <v>3.0</v>
      </c>
      <c r="F746" s="6"/>
      <c r="G746" s="2" t="s">
        <v>13</v>
      </c>
      <c r="H746" s="17">
        <v>9.0</v>
      </c>
      <c r="I746" s="6"/>
      <c r="J746" s="2" t="s">
        <v>13</v>
      </c>
      <c r="K746" s="17">
        <v>9.58</v>
      </c>
      <c r="L746" s="6"/>
      <c r="M746" s="2" t="s">
        <v>13</v>
      </c>
      <c r="N746" s="17">
        <v>7.1</v>
      </c>
      <c r="O746" s="6"/>
      <c r="P746" s="2" t="s">
        <v>13</v>
      </c>
      <c r="Q746" s="17">
        <v>4.17</v>
      </c>
      <c r="R746" s="6"/>
    </row>
    <row r="747" hidden="1" outlineLevel="1">
      <c r="A747" s="2" t="s">
        <v>14</v>
      </c>
      <c r="B747" s="17">
        <v>4.22</v>
      </c>
      <c r="C747" s="6"/>
      <c r="D747" s="2" t="s">
        <v>14</v>
      </c>
      <c r="E747" s="17">
        <v>5.32</v>
      </c>
      <c r="F747" s="6"/>
      <c r="G747" s="2" t="s">
        <v>14</v>
      </c>
      <c r="H747" s="17">
        <v>9.47</v>
      </c>
      <c r="I747" s="6"/>
      <c r="J747" s="2" t="s">
        <v>14</v>
      </c>
      <c r="K747" s="17">
        <v>3.37</v>
      </c>
      <c r="L747" s="6"/>
      <c r="M747" s="2" t="s">
        <v>14</v>
      </c>
      <c r="N747" s="17">
        <v>12.83</v>
      </c>
      <c r="O747" s="6"/>
      <c r="P747" s="2" t="s">
        <v>14</v>
      </c>
      <c r="Q747" s="17">
        <v>7.82</v>
      </c>
      <c r="R747" s="6"/>
    </row>
    <row r="748" hidden="1" outlineLevel="1">
      <c r="A748" s="2" t="s">
        <v>15</v>
      </c>
      <c r="B748" s="17">
        <v>5.35</v>
      </c>
      <c r="C748" s="6"/>
      <c r="D748" s="2" t="s">
        <v>15</v>
      </c>
      <c r="E748" s="17">
        <v>2.22</v>
      </c>
      <c r="F748" s="6"/>
      <c r="G748" s="2" t="s">
        <v>15</v>
      </c>
      <c r="H748" s="17">
        <v>6.12</v>
      </c>
      <c r="I748" s="6"/>
      <c r="J748" s="2" t="s">
        <v>15</v>
      </c>
      <c r="K748" s="17">
        <v>1.33</v>
      </c>
      <c r="L748" s="6"/>
      <c r="M748" s="2" t="s">
        <v>15</v>
      </c>
      <c r="N748" s="17">
        <v>8.05</v>
      </c>
      <c r="O748" s="6"/>
      <c r="P748" s="2" t="s">
        <v>15</v>
      </c>
      <c r="Q748" s="17">
        <v>2.72</v>
      </c>
      <c r="R748" s="6"/>
    </row>
    <row r="749" hidden="1" outlineLevel="1">
      <c r="A749" s="2" t="s">
        <v>16</v>
      </c>
      <c r="B749" s="17">
        <v>6.47</v>
      </c>
      <c r="C749" s="6"/>
      <c r="D749" s="2" t="s">
        <v>16</v>
      </c>
      <c r="E749" s="17">
        <v>3.85</v>
      </c>
      <c r="F749" s="6"/>
      <c r="G749" s="2" t="s">
        <v>16</v>
      </c>
      <c r="H749" s="17">
        <v>7.17</v>
      </c>
      <c r="I749" s="6"/>
      <c r="J749" s="2" t="s">
        <v>16</v>
      </c>
      <c r="K749" s="17">
        <v>3.95</v>
      </c>
      <c r="L749" s="6"/>
      <c r="M749" s="2" t="s">
        <v>16</v>
      </c>
      <c r="N749" s="17">
        <v>6.45</v>
      </c>
      <c r="O749" s="6"/>
      <c r="P749" s="2" t="s">
        <v>16</v>
      </c>
      <c r="Q749" s="17">
        <v>10.15</v>
      </c>
      <c r="R749" s="6"/>
    </row>
    <row r="750" hidden="1" outlineLevel="1">
      <c r="A750" s="2" t="s">
        <v>17</v>
      </c>
      <c r="B750" s="17">
        <v>1.75</v>
      </c>
      <c r="C750" s="20">
        <f>(SUM(B742:B750)/9)/100</f>
        <v>0.04637777778</v>
      </c>
      <c r="D750" s="2" t="s">
        <v>17</v>
      </c>
      <c r="E750" s="17">
        <v>4.73</v>
      </c>
      <c r="F750" s="20">
        <f>(SUM(E742:E750)/9)/100</f>
        <v>0.03463333333</v>
      </c>
      <c r="G750" s="2" t="s">
        <v>17</v>
      </c>
      <c r="H750" s="17">
        <v>3.3</v>
      </c>
      <c r="I750" s="20">
        <f>(SUM(H742:H750)/9)/100</f>
        <v>0.05474444444</v>
      </c>
      <c r="J750" s="2" t="s">
        <v>17</v>
      </c>
      <c r="K750" s="17">
        <v>4.2</v>
      </c>
      <c r="L750" s="20">
        <f>(SUM(K742:K750)/9)/100</f>
        <v>0.045</v>
      </c>
      <c r="M750" s="2" t="s">
        <v>17</v>
      </c>
      <c r="N750" s="17">
        <v>4.42</v>
      </c>
      <c r="O750" s="20">
        <f>(SUM(N742:N750)/9)/100</f>
        <v>0.05605555556</v>
      </c>
      <c r="P750" s="2" t="s">
        <v>17</v>
      </c>
      <c r="Q750" s="17">
        <v>3.7</v>
      </c>
      <c r="R750" s="20">
        <f>(SUM(Q742:Q750)/9)/100</f>
        <v>0.04128888889</v>
      </c>
    </row>
    <row r="751" hidden="1" outlineLevel="1">
      <c r="A751" s="3" t="s">
        <v>18</v>
      </c>
      <c r="B751" s="17">
        <v>3.62</v>
      </c>
      <c r="C751" s="6"/>
      <c r="D751" s="3" t="s">
        <v>18</v>
      </c>
      <c r="E751" s="17">
        <v>0.95</v>
      </c>
      <c r="F751" s="6"/>
      <c r="G751" s="3" t="s">
        <v>18</v>
      </c>
      <c r="H751" s="17">
        <v>3.32</v>
      </c>
      <c r="I751" s="6"/>
      <c r="J751" s="3" t="s">
        <v>18</v>
      </c>
      <c r="K751" s="17">
        <v>5.27</v>
      </c>
      <c r="L751" s="6"/>
      <c r="M751" s="3" t="s">
        <v>18</v>
      </c>
      <c r="N751" s="17">
        <v>2.0</v>
      </c>
      <c r="O751" s="6"/>
      <c r="P751" s="3" t="s">
        <v>18</v>
      </c>
      <c r="Q751" s="17">
        <v>2.83</v>
      </c>
      <c r="R751" s="6"/>
    </row>
    <row r="752" hidden="1" outlineLevel="1">
      <c r="A752" s="3" t="s">
        <v>19</v>
      </c>
      <c r="B752" s="17">
        <v>9.88</v>
      </c>
      <c r="C752" s="6"/>
      <c r="D752" s="3" t="s">
        <v>19</v>
      </c>
      <c r="E752" s="17">
        <v>2.1</v>
      </c>
      <c r="F752" s="6"/>
      <c r="G752" s="3" t="s">
        <v>19</v>
      </c>
      <c r="H752" s="17">
        <v>2.8</v>
      </c>
      <c r="I752" s="6"/>
      <c r="J752" s="3" t="s">
        <v>19</v>
      </c>
      <c r="K752" s="17">
        <v>15.05</v>
      </c>
      <c r="L752" s="6"/>
      <c r="M752" s="3" t="s">
        <v>19</v>
      </c>
      <c r="N752" s="17">
        <v>6.68</v>
      </c>
      <c r="O752" s="6"/>
      <c r="P752" s="3" t="s">
        <v>19</v>
      </c>
      <c r="Q752" s="17">
        <v>4.08</v>
      </c>
      <c r="R752" s="6"/>
    </row>
    <row r="753" hidden="1" outlineLevel="1">
      <c r="A753" s="3" t="s">
        <v>20</v>
      </c>
      <c r="B753" s="17">
        <v>5.63</v>
      </c>
      <c r="C753" s="6"/>
      <c r="D753" s="3" t="s">
        <v>20</v>
      </c>
      <c r="E753" s="17">
        <v>3.0</v>
      </c>
      <c r="F753" s="6"/>
      <c r="G753" s="3" t="s">
        <v>20</v>
      </c>
      <c r="H753" s="17">
        <v>9.0</v>
      </c>
      <c r="I753" s="6"/>
      <c r="J753" s="3" t="s">
        <v>20</v>
      </c>
      <c r="K753" s="17">
        <v>9.58</v>
      </c>
      <c r="L753" s="6"/>
      <c r="M753" s="3" t="s">
        <v>20</v>
      </c>
      <c r="N753" s="17">
        <v>7.1</v>
      </c>
      <c r="O753" s="6"/>
      <c r="P753" s="3" t="s">
        <v>20</v>
      </c>
      <c r="Q753" s="17">
        <v>4.17</v>
      </c>
      <c r="R753" s="6"/>
    </row>
    <row r="754" hidden="1" outlineLevel="1">
      <c r="A754" s="66">
        <v>44066.0</v>
      </c>
      <c r="B754" s="17">
        <v>5.63</v>
      </c>
      <c r="C754" s="20">
        <f>(SUM(B751:B754)/4)/100</f>
        <v>0.0619</v>
      </c>
      <c r="D754" s="66">
        <v>44066.0</v>
      </c>
      <c r="E754" s="17">
        <v>3.0</v>
      </c>
      <c r="F754" s="20">
        <f>(SUM(E751:E754)/4)/100</f>
        <v>0.022625</v>
      </c>
      <c r="G754" s="66">
        <v>44066.0</v>
      </c>
      <c r="H754" s="17">
        <v>9.0</v>
      </c>
      <c r="I754" s="20">
        <f>(SUM(H751:H754)/4)/100</f>
        <v>0.0603</v>
      </c>
      <c r="J754" s="66">
        <v>44066.0</v>
      </c>
      <c r="K754" s="17">
        <v>9.58</v>
      </c>
      <c r="L754" s="20">
        <f>(SUM(K751:K754)/4)/100</f>
        <v>0.0987</v>
      </c>
      <c r="M754" s="66">
        <v>44066.0</v>
      </c>
      <c r="N754" s="17">
        <v>7.1</v>
      </c>
      <c r="O754" s="20">
        <f>(SUM(N751:N754)/4)/100</f>
        <v>0.0572</v>
      </c>
      <c r="P754" s="66">
        <v>44066.0</v>
      </c>
      <c r="Q754" s="17">
        <v>4.17</v>
      </c>
      <c r="R754" s="20">
        <f>(SUM(Q751:Q754)/4)/100</f>
        <v>0.038125</v>
      </c>
    </row>
    <row r="755" hidden="1" outlineLevel="1">
      <c r="A755" s="4" t="s">
        <v>21</v>
      </c>
      <c r="B755" s="17">
        <v>3.62</v>
      </c>
      <c r="C755" s="6"/>
      <c r="D755" s="4" t="s">
        <v>21</v>
      </c>
      <c r="E755" s="17">
        <v>0.95</v>
      </c>
      <c r="F755" s="6"/>
      <c r="G755" s="4" t="s">
        <v>21</v>
      </c>
      <c r="H755" s="17">
        <v>3.32</v>
      </c>
      <c r="I755" s="6"/>
      <c r="J755" s="4" t="s">
        <v>21</v>
      </c>
      <c r="K755" s="17">
        <v>5.27</v>
      </c>
      <c r="L755" s="6"/>
      <c r="M755" s="4" t="s">
        <v>21</v>
      </c>
      <c r="N755" s="17">
        <v>2.0</v>
      </c>
      <c r="O755" s="6"/>
      <c r="P755" s="4" t="s">
        <v>21</v>
      </c>
      <c r="Q755" s="17">
        <v>2.83</v>
      </c>
      <c r="R755" s="6"/>
    </row>
    <row r="756" hidden="1" outlineLevel="1">
      <c r="A756" s="4" t="s">
        <v>22</v>
      </c>
      <c r="B756" s="17">
        <v>9.88</v>
      </c>
      <c r="C756" s="6"/>
      <c r="D756" s="4" t="s">
        <v>22</v>
      </c>
      <c r="E756" s="17">
        <v>2.1</v>
      </c>
      <c r="F756" s="6"/>
      <c r="G756" s="4" t="s">
        <v>22</v>
      </c>
      <c r="H756" s="17">
        <v>2.8</v>
      </c>
      <c r="I756" s="6"/>
      <c r="J756" s="4" t="s">
        <v>22</v>
      </c>
      <c r="K756" s="17">
        <v>15.05</v>
      </c>
      <c r="L756" s="6"/>
      <c r="M756" s="4" t="s">
        <v>22</v>
      </c>
      <c r="N756" s="17">
        <v>6.68</v>
      </c>
      <c r="O756" s="6"/>
      <c r="P756" s="4" t="s">
        <v>22</v>
      </c>
      <c r="Q756" s="17">
        <v>4.08</v>
      </c>
      <c r="R756" s="6"/>
    </row>
    <row r="757" hidden="1" outlineLevel="1">
      <c r="A757" s="4" t="s">
        <v>23</v>
      </c>
      <c r="B757" s="17">
        <v>1.52</v>
      </c>
      <c r="C757" s="20">
        <f>(SUM(B755:B757)/3)/100</f>
        <v>0.05006666667</v>
      </c>
      <c r="D757" s="4" t="s">
        <v>23</v>
      </c>
      <c r="E757" s="17">
        <v>5.53</v>
      </c>
      <c r="F757" s="20">
        <f>(SUM(E755:E757)/3)/100</f>
        <v>0.0286</v>
      </c>
      <c r="G757" s="4" t="s">
        <v>23</v>
      </c>
      <c r="H757" s="17">
        <v>0.8</v>
      </c>
      <c r="I757" s="20">
        <f>(SUM(H755:H757)/3)/100</f>
        <v>0.02306666667</v>
      </c>
      <c r="J757" s="4" t="s">
        <v>23</v>
      </c>
      <c r="K757" s="17">
        <v>1.37</v>
      </c>
      <c r="L757" s="20">
        <f>(SUM(K755:K757)/3)/100</f>
        <v>0.0723</v>
      </c>
      <c r="M757" s="4" t="s">
        <v>23</v>
      </c>
      <c r="N757" s="17">
        <v>2.15</v>
      </c>
      <c r="O757" s="20">
        <f>(SUM(N755:N757)/3)/100</f>
        <v>0.0361</v>
      </c>
      <c r="P757" s="4" t="s">
        <v>23</v>
      </c>
      <c r="Q757" s="17">
        <v>2.65</v>
      </c>
      <c r="R757" s="20">
        <f>(SUM(Q755:Q757)/3)/100</f>
        <v>0.03186666667</v>
      </c>
    </row>
    <row r="758" hidden="1" outlineLevel="1">
      <c r="A758" s="5" t="s">
        <v>24</v>
      </c>
      <c r="B758" s="17">
        <v>4.76</v>
      </c>
      <c r="C758" s="6"/>
      <c r="D758" s="5" t="s">
        <v>24</v>
      </c>
      <c r="E758" s="17">
        <v>1.42</v>
      </c>
      <c r="F758" s="6"/>
      <c r="G758" s="5" t="s">
        <v>24</v>
      </c>
      <c r="H758" s="17">
        <v>3.43</v>
      </c>
      <c r="I758" s="6"/>
      <c r="J758" s="5" t="s">
        <v>24</v>
      </c>
      <c r="K758" s="17">
        <v>4.6</v>
      </c>
      <c r="L758" s="6"/>
      <c r="M758" s="5" t="s">
        <v>24</v>
      </c>
      <c r="N758" s="17">
        <v>3.73</v>
      </c>
      <c r="O758" s="6"/>
      <c r="P758" s="5" t="s">
        <v>24</v>
      </c>
      <c r="Q758" s="17">
        <v>3.82</v>
      </c>
      <c r="R758" s="6"/>
    </row>
    <row r="759" hidden="1" outlineLevel="1">
      <c r="A759" s="5" t="s">
        <v>25</v>
      </c>
      <c r="B759" s="17">
        <v>5.63</v>
      </c>
      <c r="C759" s="20">
        <f>(SUM(B758:B759)/2)/100</f>
        <v>0.05195</v>
      </c>
      <c r="D759" s="5" t="s">
        <v>25</v>
      </c>
      <c r="E759" s="17">
        <v>3.0</v>
      </c>
      <c r="F759" s="20">
        <f>(SUM(E758:E759)/2)/100</f>
        <v>0.0221</v>
      </c>
      <c r="G759" s="5" t="s">
        <v>25</v>
      </c>
      <c r="H759" s="17">
        <v>9.0</v>
      </c>
      <c r="I759" s="20">
        <f>(SUM(H758:H759)/2)/100</f>
        <v>0.06215</v>
      </c>
      <c r="J759" s="5" t="s">
        <v>25</v>
      </c>
      <c r="K759" s="17">
        <v>9.58</v>
      </c>
      <c r="L759" s="20">
        <f>(SUM(K758:K759)/2)/100</f>
        <v>0.0709</v>
      </c>
      <c r="M759" s="5" t="s">
        <v>25</v>
      </c>
      <c r="N759" s="17">
        <v>7.1</v>
      </c>
      <c r="O759" s="20">
        <f>(SUM(N758:N759)/2)/100</f>
        <v>0.05415</v>
      </c>
      <c r="P759" s="5" t="s">
        <v>25</v>
      </c>
      <c r="Q759" s="17">
        <v>4.17</v>
      </c>
      <c r="R759" s="20">
        <f>(SUM(Q758:Q759)/2)/100</f>
        <v>0.03995</v>
      </c>
    </row>
    <row r="761">
      <c r="A761" s="70"/>
      <c r="B761" s="70"/>
      <c r="C761" s="70"/>
      <c r="D761" s="70"/>
      <c r="E761" s="70"/>
      <c r="F761" s="70"/>
    </row>
    <row r="762">
      <c r="C762" s="71"/>
      <c r="D762" s="71"/>
      <c r="F762" s="71"/>
    </row>
    <row r="763" collapsed="1">
      <c r="A763" s="62" t="s">
        <v>54</v>
      </c>
      <c r="C763" s="2" t="str">
        <f t="array" ref="C763">INDEX(A764:P764, 1, MATCH(MIN(C774,F774,I774,L774,O774,R774), C774:R774, 0))</f>
        <v>GFS</v>
      </c>
      <c r="D763" s="3" t="str">
        <f t="array" ref="D763">INDEX(A764:P764, 1, (MATCH(MIN(C778,F778,I778,L778,O778,R778), C778:R778, 0)))</f>
        <v>UKMO</v>
      </c>
      <c r="E763" s="4" t="str">
        <f t="array" ref="E763">INDEX(A764:P764, 1, MATCH(MIN(F781,I781,L781,O781,R781,C781),C781:R781,0))</f>
        <v>GFS</v>
      </c>
      <c r="F763" s="5" t="str">
        <f t="array" ref="F763">INDEX(A764:P764, 1, MATCH(MIN(F783,I783,L783,O783,R783,C783),C783:R783,0))</f>
        <v>GFS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hidden="1" outlineLevel="1">
      <c r="A764" s="7" t="s">
        <v>1</v>
      </c>
      <c r="B764" s="16" t="s">
        <v>2</v>
      </c>
      <c r="C764" s="6"/>
      <c r="D764" s="63" t="s">
        <v>3</v>
      </c>
      <c r="E764" s="18" t="s">
        <v>2</v>
      </c>
      <c r="F764" s="6"/>
      <c r="G764" s="7" t="s">
        <v>4</v>
      </c>
      <c r="H764" s="16" t="s">
        <v>2</v>
      </c>
      <c r="I764" s="6"/>
      <c r="J764" s="7" t="s">
        <v>5</v>
      </c>
      <c r="K764" s="16" t="s">
        <v>2</v>
      </c>
      <c r="L764" s="6"/>
      <c r="M764" s="7" t="s">
        <v>6</v>
      </c>
      <c r="N764" s="16" t="s">
        <v>2</v>
      </c>
      <c r="O764" s="6"/>
      <c r="P764" s="7" t="s">
        <v>7</v>
      </c>
      <c r="Q764" s="16" t="s">
        <v>2</v>
      </c>
      <c r="R764" s="6"/>
    </row>
    <row r="765" hidden="1" outlineLevel="1">
      <c r="A765" s="13" t="s">
        <v>8</v>
      </c>
      <c r="C765" s="64"/>
      <c r="D765" s="6" t="s">
        <v>8</v>
      </c>
      <c r="F765" s="64"/>
      <c r="G765" s="13" t="s">
        <v>8</v>
      </c>
      <c r="I765" s="64"/>
      <c r="J765" s="13" t="s">
        <v>8</v>
      </c>
      <c r="L765" s="64"/>
      <c r="M765" s="13" t="s">
        <v>8</v>
      </c>
      <c r="O765" s="64"/>
      <c r="P765" s="13" t="s">
        <v>8</v>
      </c>
      <c r="R765" s="64"/>
    </row>
    <row r="766" hidden="1" outlineLevel="1">
      <c r="A766" s="2" t="s">
        <v>9</v>
      </c>
      <c r="B766" s="17">
        <v>5.9</v>
      </c>
      <c r="C766" s="6"/>
      <c r="D766" s="2" t="s">
        <v>9</v>
      </c>
      <c r="E766" s="17">
        <v>11.47</v>
      </c>
      <c r="F766" s="6"/>
      <c r="G766" s="2" t="s">
        <v>9</v>
      </c>
      <c r="H766" s="17">
        <v>5.07</v>
      </c>
      <c r="I766" s="6"/>
      <c r="J766" s="2" t="s">
        <v>9</v>
      </c>
      <c r="K766" s="17">
        <v>5.95</v>
      </c>
      <c r="L766" s="6"/>
      <c r="M766" s="2" t="s">
        <v>9</v>
      </c>
      <c r="N766" s="17">
        <v>9.62</v>
      </c>
      <c r="O766" s="6"/>
      <c r="P766" s="2" t="s">
        <v>9</v>
      </c>
      <c r="Q766" s="17">
        <v>8.08</v>
      </c>
      <c r="R766" s="6"/>
    </row>
    <row r="767" hidden="1" outlineLevel="1">
      <c r="A767" s="2" t="s">
        <v>10</v>
      </c>
      <c r="B767" s="17">
        <v>8.72</v>
      </c>
      <c r="C767" s="6"/>
      <c r="D767" s="2" t="s">
        <v>10</v>
      </c>
      <c r="E767" s="17">
        <v>6.47</v>
      </c>
      <c r="F767" s="6"/>
      <c r="G767" s="2" t="s">
        <v>10</v>
      </c>
      <c r="H767" s="17">
        <v>8.02</v>
      </c>
      <c r="I767" s="6"/>
      <c r="J767" s="2" t="s">
        <v>10</v>
      </c>
      <c r="K767" s="17">
        <v>6.58</v>
      </c>
      <c r="L767" s="6"/>
      <c r="M767" s="2" t="s">
        <v>10</v>
      </c>
      <c r="N767" s="17">
        <v>3.98</v>
      </c>
      <c r="O767" s="6"/>
      <c r="P767" s="2" t="s">
        <v>10</v>
      </c>
      <c r="Q767" s="17">
        <v>4.55</v>
      </c>
      <c r="R767" s="6"/>
    </row>
    <row r="768" hidden="1" outlineLevel="1">
      <c r="A768" s="2" t="s">
        <v>11</v>
      </c>
      <c r="B768" s="17">
        <v>1.98</v>
      </c>
      <c r="C768" s="6"/>
      <c r="D768" s="2" t="s">
        <v>11</v>
      </c>
      <c r="E768" s="17">
        <v>3.82</v>
      </c>
      <c r="F768" s="6"/>
      <c r="G768" s="2" t="s">
        <v>11</v>
      </c>
      <c r="H768" s="17">
        <v>3.82</v>
      </c>
      <c r="I768" s="6"/>
      <c r="J768" s="2" t="s">
        <v>11</v>
      </c>
      <c r="K768" s="17">
        <v>2.17</v>
      </c>
      <c r="L768" s="6"/>
      <c r="M768" s="2" t="s">
        <v>11</v>
      </c>
      <c r="N768" s="17">
        <v>3.82</v>
      </c>
      <c r="O768" s="6"/>
      <c r="P768" s="2" t="s">
        <v>11</v>
      </c>
      <c r="Q768" s="17">
        <v>3.82</v>
      </c>
      <c r="R768" s="6"/>
    </row>
    <row r="769" hidden="1" outlineLevel="1">
      <c r="A769" s="2" t="s">
        <v>12</v>
      </c>
      <c r="B769" s="17">
        <v>1.42</v>
      </c>
      <c r="C769" s="6"/>
      <c r="D769" s="2" t="s">
        <v>12</v>
      </c>
      <c r="E769" s="17">
        <v>2.15</v>
      </c>
      <c r="F769" s="6"/>
      <c r="G769" s="2" t="s">
        <v>12</v>
      </c>
      <c r="H769" s="17">
        <v>1.0</v>
      </c>
      <c r="I769" s="6"/>
      <c r="J769" s="2" t="s">
        <v>12</v>
      </c>
      <c r="K769" s="17">
        <v>1.48</v>
      </c>
      <c r="L769" s="6"/>
      <c r="M769" s="2" t="s">
        <v>12</v>
      </c>
      <c r="N769" s="17">
        <v>1.88</v>
      </c>
      <c r="O769" s="6"/>
      <c r="P769" s="2" t="s">
        <v>12</v>
      </c>
      <c r="Q769" s="17">
        <v>2.87</v>
      </c>
      <c r="R769" s="6"/>
    </row>
    <row r="770" hidden="1" outlineLevel="1">
      <c r="A770" s="2" t="s">
        <v>13</v>
      </c>
      <c r="B770" s="17">
        <v>8.72</v>
      </c>
      <c r="C770" s="6"/>
      <c r="D770" s="2" t="s">
        <v>13</v>
      </c>
      <c r="E770" s="17">
        <v>6.47</v>
      </c>
      <c r="F770" s="6"/>
      <c r="G770" s="2" t="s">
        <v>13</v>
      </c>
      <c r="H770" s="17">
        <v>8.02</v>
      </c>
      <c r="I770" s="6"/>
      <c r="J770" s="2" t="s">
        <v>13</v>
      </c>
      <c r="K770" s="17">
        <v>6.58</v>
      </c>
      <c r="L770" s="6"/>
      <c r="M770" s="2" t="s">
        <v>13</v>
      </c>
      <c r="N770" s="17">
        <v>3.98</v>
      </c>
      <c r="O770" s="6"/>
      <c r="P770" s="2" t="s">
        <v>13</v>
      </c>
      <c r="Q770" s="17">
        <v>4.55</v>
      </c>
      <c r="R770" s="6"/>
    </row>
    <row r="771" hidden="1" outlineLevel="1">
      <c r="A771" s="2" t="s">
        <v>14</v>
      </c>
      <c r="B771" s="17">
        <v>7.48</v>
      </c>
      <c r="C771" s="6"/>
      <c r="D771" s="2" t="s">
        <v>14</v>
      </c>
      <c r="E771" s="17">
        <v>16.73</v>
      </c>
      <c r="F771" s="6"/>
      <c r="G771" s="2" t="s">
        <v>14</v>
      </c>
      <c r="H771" s="17">
        <v>18.58</v>
      </c>
      <c r="I771" s="6"/>
      <c r="J771" s="2" t="s">
        <v>14</v>
      </c>
      <c r="K771" s="17">
        <v>6.83</v>
      </c>
      <c r="L771" s="6"/>
      <c r="M771" s="2" t="s">
        <v>14</v>
      </c>
      <c r="N771" s="17">
        <v>20.5</v>
      </c>
      <c r="O771" s="6"/>
      <c r="P771" s="2" t="s">
        <v>14</v>
      </c>
      <c r="Q771" s="17">
        <v>17.52</v>
      </c>
      <c r="R771" s="6"/>
    </row>
    <row r="772" hidden="1" outlineLevel="1">
      <c r="A772" s="2" t="s">
        <v>15</v>
      </c>
      <c r="B772" s="17">
        <v>5.4</v>
      </c>
      <c r="C772" s="6"/>
      <c r="D772" s="2" t="s">
        <v>15</v>
      </c>
      <c r="E772" s="17">
        <v>9.27</v>
      </c>
      <c r="F772" s="6"/>
      <c r="G772" s="2" t="s">
        <v>15</v>
      </c>
      <c r="H772" s="17">
        <v>9.02</v>
      </c>
      <c r="I772" s="6"/>
      <c r="J772" s="2" t="s">
        <v>15</v>
      </c>
      <c r="K772" s="17">
        <v>6.13</v>
      </c>
      <c r="L772" s="6"/>
      <c r="M772" s="2" t="s">
        <v>15</v>
      </c>
      <c r="N772" s="17">
        <v>13.07</v>
      </c>
      <c r="O772" s="6"/>
      <c r="P772" s="2" t="s">
        <v>15</v>
      </c>
      <c r="Q772" s="17">
        <v>11.43</v>
      </c>
      <c r="R772" s="6"/>
    </row>
    <row r="773" hidden="1" outlineLevel="1">
      <c r="A773" s="2" t="s">
        <v>16</v>
      </c>
      <c r="B773" s="17">
        <v>9.67</v>
      </c>
      <c r="C773" s="6"/>
      <c r="D773" s="2" t="s">
        <v>16</v>
      </c>
      <c r="E773" s="17">
        <v>3.83</v>
      </c>
      <c r="F773" s="6"/>
      <c r="G773" s="2" t="s">
        <v>16</v>
      </c>
      <c r="H773" s="17">
        <v>15.13</v>
      </c>
      <c r="I773" s="6"/>
      <c r="J773" s="2" t="s">
        <v>16</v>
      </c>
      <c r="K773" s="17">
        <v>10.2</v>
      </c>
      <c r="L773" s="6"/>
      <c r="M773" s="2" t="s">
        <v>16</v>
      </c>
      <c r="N773" s="17">
        <v>8.32</v>
      </c>
      <c r="O773" s="6"/>
      <c r="P773" s="2" t="s">
        <v>16</v>
      </c>
      <c r="Q773" s="17">
        <v>18.25</v>
      </c>
      <c r="R773" s="6"/>
    </row>
    <row r="774" hidden="1" outlineLevel="1">
      <c r="A774" s="2" t="s">
        <v>17</v>
      </c>
      <c r="B774" s="17">
        <v>2.33</v>
      </c>
      <c r="C774" s="20">
        <f>(SUM(B766:B774)/9)/100</f>
        <v>0.05735555556</v>
      </c>
      <c r="D774" s="2" t="s">
        <v>17</v>
      </c>
      <c r="E774" s="17">
        <v>2.07</v>
      </c>
      <c r="F774" s="20">
        <f>(SUM(E766:E774)/9)/100</f>
        <v>0.0692</v>
      </c>
      <c r="G774" s="2" t="s">
        <v>17</v>
      </c>
      <c r="H774" s="17">
        <v>3.58</v>
      </c>
      <c r="I774" s="20">
        <f>(SUM(H766:H774)/9)/100</f>
        <v>0.08026666667</v>
      </c>
      <c r="J774" s="2" t="s">
        <v>17</v>
      </c>
      <c r="K774" s="17">
        <v>1.98</v>
      </c>
      <c r="L774" s="20">
        <f>(SUM(K766:K774)/9)/100</f>
        <v>0.05322222222</v>
      </c>
      <c r="M774" s="2" t="s">
        <v>17</v>
      </c>
      <c r="N774" s="17">
        <v>4.95</v>
      </c>
      <c r="O774" s="20">
        <f>(SUM(N766:N774)/9)/100</f>
        <v>0.07791111111</v>
      </c>
      <c r="P774" s="2" t="s">
        <v>17</v>
      </c>
      <c r="Q774" s="17">
        <v>10.02</v>
      </c>
      <c r="R774" s="20">
        <f>(SUM(Q766:Q774)/9)/100</f>
        <v>0.0901</v>
      </c>
    </row>
    <row r="775" hidden="1" outlineLevel="1">
      <c r="A775" s="3" t="s">
        <v>18</v>
      </c>
      <c r="B775" s="17">
        <v>5.9</v>
      </c>
      <c r="C775" s="6"/>
      <c r="D775" s="3" t="s">
        <v>18</v>
      </c>
      <c r="E775" s="17">
        <v>11.47</v>
      </c>
      <c r="F775" s="6"/>
      <c r="G775" s="3" t="s">
        <v>18</v>
      </c>
      <c r="H775" s="17">
        <v>5.07</v>
      </c>
      <c r="I775" s="6"/>
      <c r="J775" s="3" t="s">
        <v>18</v>
      </c>
      <c r="K775" s="17">
        <v>5.95</v>
      </c>
      <c r="L775" s="6"/>
      <c r="M775" s="3" t="s">
        <v>18</v>
      </c>
      <c r="N775" s="17">
        <v>9.62</v>
      </c>
      <c r="O775" s="6"/>
      <c r="P775" s="3" t="s">
        <v>18</v>
      </c>
      <c r="Q775" s="17">
        <v>8.08</v>
      </c>
      <c r="R775" s="6"/>
    </row>
    <row r="776" hidden="1" outlineLevel="1">
      <c r="A776" s="3" t="s">
        <v>19</v>
      </c>
      <c r="B776" s="17">
        <v>5.08</v>
      </c>
      <c r="C776" s="6"/>
      <c r="D776" s="3" t="s">
        <v>19</v>
      </c>
      <c r="E776" s="17">
        <v>3.62</v>
      </c>
      <c r="F776" s="6"/>
      <c r="G776" s="3" t="s">
        <v>19</v>
      </c>
      <c r="H776" s="17">
        <v>2.9</v>
      </c>
      <c r="I776" s="6"/>
      <c r="J776" s="3" t="s">
        <v>19</v>
      </c>
      <c r="K776" s="17">
        <v>3.18</v>
      </c>
      <c r="L776" s="6"/>
      <c r="M776" s="3" t="s">
        <v>19</v>
      </c>
      <c r="N776" s="17">
        <v>13.37</v>
      </c>
      <c r="O776" s="6"/>
      <c r="P776" s="3" t="s">
        <v>19</v>
      </c>
      <c r="Q776" s="17">
        <v>4.97</v>
      </c>
      <c r="R776" s="6"/>
    </row>
    <row r="777" hidden="1" outlineLevel="1">
      <c r="A777" s="3" t="s">
        <v>20</v>
      </c>
      <c r="B777" s="17">
        <v>8.72</v>
      </c>
      <c r="C777" s="6"/>
      <c r="D777" s="3" t="s">
        <v>20</v>
      </c>
      <c r="E777" s="17">
        <v>6.47</v>
      </c>
      <c r="F777" s="6"/>
      <c r="G777" s="3" t="s">
        <v>20</v>
      </c>
      <c r="H777" s="17">
        <v>8.02</v>
      </c>
      <c r="I777" s="6"/>
      <c r="J777" s="3" t="s">
        <v>20</v>
      </c>
      <c r="K777" s="17">
        <v>6.58</v>
      </c>
      <c r="L777" s="6"/>
      <c r="M777" s="3" t="s">
        <v>20</v>
      </c>
      <c r="N777" s="17">
        <v>3.98</v>
      </c>
      <c r="O777" s="6"/>
      <c r="P777" s="3" t="s">
        <v>20</v>
      </c>
      <c r="Q777" s="17">
        <v>4.55</v>
      </c>
      <c r="R777" s="6"/>
    </row>
    <row r="778" hidden="1" outlineLevel="1">
      <c r="A778" s="66">
        <v>44066.0</v>
      </c>
      <c r="B778" s="17">
        <v>8.72</v>
      </c>
      <c r="C778" s="20">
        <f>(SUM(B775:B778)/4)/100</f>
        <v>0.07105</v>
      </c>
      <c r="D778" s="66">
        <v>44066.0</v>
      </c>
      <c r="E778" s="17">
        <v>6.47</v>
      </c>
      <c r="F778" s="20">
        <f>(SUM(E775:E778)/4)/100</f>
        <v>0.070075</v>
      </c>
      <c r="G778" s="66">
        <v>44066.0</v>
      </c>
      <c r="H778" s="17">
        <v>8.02</v>
      </c>
      <c r="I778" s="20">
        <f>(SUM(H775:H778)/4)/100</f>
        <v>0.060025</v>
      </c>
      <c r="J778" s="66">
        <v>44066.0</v>
      </c>
      <c r="K778" s="17">
        <v>6.58</v>
      </c>
      <c r="L778" s="20">
        <f>(SUM(K775:K778)/4)/100</f>
        <v>0.055725</v>
      </c>
      <c r="M778" s="66">
        <v>44066.0</v>
      </c>
      <c r="N778" s="17">
        <v>3.98</v>
      </c>
      <c r="O778" s="20">
        <f>(SUM(N775:N778)/4)/100</f>
        <v>0.077375</v>
      </c>
      <c r="P778" s="66">
        <v>44066.0</v>
      </c>
      <c r="Q778" s="17">
        <v>4.55</v>
      </c>
      <c r="R778" s="20">
        <f>(SUM(Q775:Q778)/4)/100</f>
        <v>0.055375</v>
      </c>
    </row>
    <row r="779" hidden="1" outlineLevel="1">
      <c r="A779" s="4" t="s">
        <v>21</v>
      </c>
      <c r="B779" s="17">
        <v>5.9</v>
      </c>
      <c r="C779" s="6"/>
      <c r="D779" s="4" t="s">
        <v>21</v>
      </c>
      <c r="E779" s="17">
        <v>11.47</v>
      </c>
      <c r="F779" s="6"/>
      <c r="G779" s="4" t="s">
        <v>21</v>
      </c>
      <c r="H779" s="17">
        <v>5.07</v>
      </c>
      <c r="I779" s="6"/>
      <c r="J779" s="4" t="s">
        <v>21</v>
      </c>
      <c r="K779" s="17">
        <v>5.95</v>
      </c>
      <c r="L779" s="6"/>
      <c r="M779" s="4" t="s">
        <v>21</v>
      </c>
      <c r="N779" s="17">
        <v>9.62</v>
      </c>
      <c r="O779" s="6"/>
      <c r="P779" s="4" t="s">
        <v>21</v>
      </c>
      <c r="Q779" s="17">
        <v>8.08</v>
      </c>
      <c r="R779" s="6"/>
    </row>
    <row r="780" hidden="1" outlineLevel="1">
      <c r="A780" s="4" t="s">
        <v>22</v>
      </c>
      <c r="B780" s="17">
        <v>5.08</v>
      </c>
      <c r="C780" s="6"/>
      <c r="D780" s="4" t="s">
        <v>22</v>
      </c>
      <c r="E780" s="17">
        <v>3.62</v>
      </c>
      <c r="F780" s="6"/>
      <c r="G780" s="4" t="s">
        <v>22</v>
      </c>
      <c r="H780" s="17">
        <v>2.9</v>
      </c>
      <c r="I780" s="6"/>
      <c r="J780" s="4" t="s">
        <v>22</v>
      </c>
      <c r="K780" s="17">
        <v>3.18</v>
      </c>
      <c r="L780" s="6"/>
      <c r="M780" s="4" t="s">
        <v>22</v>
      </c>
      <c r="N780" s="17">
        <v>13.37</v>
      </c>
      <c r="O780" s="6"/>
      <c r="P780" s="4" t="s">
        <v>22</v>
      </c>
      <c r="Q780" s="17">
        <v>4.97</v>
      </c>
      <c r="R780" s="6"/>
    </row>
    <row r="781" hidden="1" outlineLevel="1">
      <c r="A781" s="4" t="s">
        <v>23</v>
      </c>
      <c r="B781" s="17">
        <v>1.65</v>
      </c>
      <c r="C781" s="20">
        <f>(SUM(B779:B781)/3)/100</f>
        <v>0.0421</v>
      </c>
      <c r="D781" s="4" t="s">
        <v>23</v>
      </c>
      <c r="E781" s="17">
        <v>6.45</v>
      </c>
      <c r="F781" s="20">
        <f>(SUM(E779:E781)/3)/100</f>
        <v>0.0718</v>
      </c>
      <c r="G781" s="4" t="s">
        <v>23</v>
      </c>
      <c r="H781" s="17">
        <v>10.8</v>
      </c>
      <c r="I781" s="20">
        <f>(SUM(H779:H781)/3)/100</f>
        <v>0.06256666667</v>
      </c>
      <c r="J781" s="4" t="s">
        <v>23</v>
      </c>
      <c r="K781" s="17">
        <v>0.65</v>
      </c>
      <c r="L781" s="20">
        <f>(SUM(K779:K781)/3)/100</f>
        <v>0.0326</v>
      </c>
      <c r="M781" s="4" t="s">
        <v>23</v>
      </c>
      <c r="N781" s="17">
        <v>10.48</v>
      </c>
      <c r="O781" s="20">
        <f>(SUM(N779:N781)/3)/100</f>
        <v>0.1115666667</v>
      </c>
      <c r="P781" s="4" t="s">
        <v>23</v>
      </c>
      <c r="Q781" s="17">
        <v>3.92</v>
      </c>
      <c r="R781" s="20">
        <f>(SUM(Q779:Q781)/3)/100</f>
        <v>0.05656666667</v>
      </c>
    </row>
    <row r="782" hidden="1" outlineLevel="1">
      <c r="A782" s="5" t="s">
        <v>24</v>
      </c>
      <c r="B782" s="17">
        <v>6.58</v>
      </c>
      <c r="C782" s="6"/>
      <c r="D782" s="5" t="s">
        <v>24</v>
      </c>
      <c r="E782" s="17">
        <v>9.42</v>
      </c>
      <c r="F782" s="6"/>
      <c r="G782" s="5" t="s">
        <v>24</v>
      </c>
      <c r="H782" s="17">
        <v>11.17</v>
      </c>
      <c r="I782" s="6"/>
      <c r="J782" s="5" t="s">
        <v>24</v>
      </c>
      <c r="K782" s="17">
        <v>6.68</v>
      </c>
      <c r="L782" s="6"/>
      <c r="M782" s="5" t="s">
        <v>24</v>
      </c>
      <c r="N782" s="17">
        <v>11.03</v>
      </c>
      <c r="O782" s="6"/>
      <c r="P782" s="5" t="s">
        <v>24</v>
      </c>
      <c r="Q782" s="17">
        <v>12.05</v>
      </c>
      <c r="R782" s="6"/>
    </row>
    <row r="783" hidden="1" outlineLevel="1">
      <c r="A783" s="5" t="s">
        <v>25</v>
      </c>
      <c r="B783" s="17">
        <v>8.72</v>
      </c>
      <c r="C783" s="20">
        <f>(SUM(B782:B783)/2)/100</f>
        <v>0.0765</v>
      </c>
      <c r="D783" s="5" t="s">
        <v>25</v>
      </c>
      <c r="E783" s="17">
        <v>6.47</v>
      </c>
      <c r="F783" s="20">
        <f>(SUM(E782:E783)/2)/100</f>
        <v>0.07945</v>
      </c>
      <c r="G783" s="5" t="s">
        <v>25</v>
      </c>
      <c r="H783" s="17">
        <v>8.02</v>
      </c>
      <c r="I783" s="20">
        <f>(SUM(H782:H783)/2)/100</f>
        <v>0.09595</v>
      </c>
      <c r="J783" s="5" t="s">
        <v>25</v>
      </c>
      <c r="K783" s="17">
        <v>6.58</v>
      </c>
      <c r="L783" s="20">
        <f>(SUM(K782:K783)/2)/100</f>
        <v>0.0663</v>
      </c>
      <c r="M783" s="5" t="s">
        <v>25</v>
      </c>
      <c r="N783" s="17">
        <v>3.98</v>
      </c>
      <c r="O783" s="20">
        <f>(SUM(N782:N783)/2)/100</f>
        <v>0.07505</v>
      </c>
      <c r="P783" s="5" t="s">
        <v>25</v>
      </c>
      <c r="Q783" s="17">
        <v>4.55</v>
      </c>
      <c r="R783" s="20">
        <f>(SUM(Q782:Q783)/2)/100</f>
        <v>0.083</v>
      </c>
    </row>
    <row r="784">
      <c r="A784" s="26"/>
      <c r="B784" s="26"/>
      <c r="C784" s="26"/>
      <c r="D784" s="26"/>
      <c r="E784" s="26"/>
      <c r="F784" s="26"/>
    </row>
    <row r="785">
      <c r="A785" s="26"/>
      <c r="B785" s="26"/>
      <c r="C785" s="26"/>
      <c r="D785" s="61"/>
      <c r="E785" s="26"/>
      <c r="F785" s="26"/>
    </row>
    <row r="786" collapsed="1">
      <c r="A786" s="1" t="s">
        <v>55</v>
      </c>
      <c r="C786" s="2" t="str">
        <f t="array" ref="C786">INDEX(A787:P787, 1, MATCH(MIN(C797,F797,I797,L797,O797,R797), C797:R797, 0))</f>
        <v>PWG</v>
      </c>
      <c r="D786" s="3" t="str">
        <f t="array" ref="D786">INDEX(A787:P787, 1, (MATCH(MIN(C801,F801,I801,L801,O801,R801), C801:R801, 0)))</f>
        <v>SPIRE</v>
      </c>
      <c r="E786" s="4" t="str">
        <f t="array" ref="E786">INDEX(A787:P787, 1, MATCH(MIN(F804,I804,L804,O804,R804,C804),C804:R804,0))</f>
        <v>SPIRE</v>
      </c>
      <c r="F786" s="5" t="str">
        <f t="array" ref="F786">INDEX(A787:P787, 1, MATCH(MIN(F806,I806,L806,O806,R806,C806),C806:R806,0))</f>
        <v>PWG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hidden="1" outlineLevel="1">
      <c r="A787" s="7" t="s">
        <v>1</v>
      </c>
      <c r="B787" s="16" t="s">
        <v>2</v>
      </c>
      <c r="C787" s="6"/>
      <c r="D787" s="63" t="s">
        <v>3</v>
      </c>
      <c r="E787" s="18" t="s">
        <v>2</v>
      </c>
      <c r="F787" s="6"/>
      <c r="G787" s="7" t="s">
        <v>4</v>
      </c>
      <c r="H787" s="16" t="s">
        <v>2</v>
      </c>
      <c r="I787" s="6"/>
      <c r="J787" s="7" t="s">
        <v>5</v>
      </c>
      <c r="K787" s="16" t="s">
        <v>2</v>
      </c>
      <c r="L787" s="6"/>
      <c r="M787" s="7" t="s">
        <v>6</v>
      </c>
      <c r="N787" s="16" t="s">
        <v>2</v>
      </c>
      <c r="O787" s="6"/>
      <c r="P787" s="7" t="s">
        <v>7</v>
      </c>
      <c r="Q787" s="16" t="s">
        <v>2</v>
      </c>
      <c r="R787" s="6"/>
    </row>
    <row r="788" hidden="1" outlineLevel="1">
      <c r="A788" s="13" t="s">
        <v>8</v>
      </c>
      <c r="C788" s="64"/>
      <c r="D788" s="6" t="s">
        <v>8</v>
      </c>
      <c r="F788" s="64"/>
      <c r="G788" s="13" t="s">
        <v>8</v>
      </c>
      <c r="I788" s="64"/>
      <c r="J788" s="13" t="s">
        <v>8</v>
      </c>
      <c r="L788" s="64"/>
      <c r="M788" s="13" t="s">
        <v>8</v>
      </c>
      <c r="O788" s="64"/>
      <c r="P788" s="13" t="s">
        <v>8</v>
      </c>
      <c r="R788" s="64"/>
    </row>
    <row r="789" hidden="1" outlineLevel="1">
      <c r="A789" s="2" t="s">
        <v>9</v>
      </c>
      <c r="B789" s="17">
        <v>4.55</v>
      </c>
      <c r="C789" s="6"/>
      <c r="D789" s="2" t="s">
        <v>9</v>
      </c>
      <c r="E789" s="17">
        <v>8.0</v>
      </c>
      <c r="F789" s="6"/>
      <c r="G789" s="2" t="s">
        <v>9</v>
      </c>
      <c r="H789" s="17">
        <v>3.97</v>
      </c>
      <c r="I789" s="6"/>
      <c r="J789" s="2" t="s">
        <v>9</v>
      </c>
      <c r="K789" s="17">
        <v>15.4</v>
      </c>
      <c r="L789" s="6"/>
      <c r="M789" s="2" t="s">
        <v>9</v>
      </c>
      <c r="N789" s="17">
        <v>3.12</v>
      </c>
      <c r="O789" s="6"/>
      <c r="P789" s="2" t="s">
        <v>9</v>
      </c>
      <c r="Q789" s="17">
        <v>3.72</v>
      </c>
      <c r="R789" s="6"/>
    </row>
    <row r="790" hidden="1" outlineLevel="1">
      <c r="A790" s="2" t="s">
        <v>10</v>
      </c>
      <c r="B790" s="17">
        <v>1.13</v>
      </c>
      <c r="C790" s="6"/>
      <c r="D790" s="2" t="s">
        <v>10</v>
      </c>
      <c r="E790" s="17">
        <v>5.78</v>
      </c>
      <c r="F790" s="6"/>
      <c r="G790" s="2" t="s">
        <v>10</v>
      </c>
      <c r="H790" s="17">
        <v>10.6</v>
      </c>
      <c r="I790" s="6"/>
      <c r="J790" s="2" t="s">
        <v>10</v>
      </c>
      <c r="K790" s="17">
        <v>6.48</v>
      </c>
      <c r="L790" s="6"/>
      <c r="M790" s="2" t="s">
        <v>10</v>
      </c>
      <c r="N790" s="17">
        <v>1.02</v>
      </c>
      <c r="O790" s="6"/>
      <c r="P790" s="2" t="s">
        <v>10</v>
      </c>
      <c r="Q790" s="17">
        <v>4.55</v>
      </c>
      <c r="R790" s="6"/>
    </row>
    <row r="791" hidden="1" outlineLevel="1">
      <c r="A791" s="2" t="s">
        <v>11</v>
      </c>
      <c r="B791" s="17">
        <v>2.22</v>
      </c>
      <c r="C791" s="6"/>
      <c r="D791" s="2" t="s">
        <v>11</v>
      </c>
      <c r="E791" s="17">
        <v>2.48</v>
      </c>
      <c r="F791" s="6"/>
      <c r="G791" s="2" t="s">
        <v>11</v>
      </c>
      <c r="H791" s="17">
        <v>2.48</v>
      </c>
      <c r="I791" s="6"/>
      <c r="J791" s="2" t="s">
        <v>11</v>
      </c>
      <c r="K791" s="17">
        <v>1.48</v>
      </c>
      <c r="L791" s="6"/>
      <c r="M791" s="2" t="s">
        <v>11</v>
      </c>
      <c r="N791" s="17">
        <v>2.48</v>
      </c>
      <c r="O791" s="6"/>
      <c r="P791" s="2" t="s">
        <v>11</v>
      </c>
      <c r="Q791" s="17">
        <v>2.48</v>
      </c>
      <c r="R791" s="6"/>
    </row>
    <row r="792" hidden="1" outlineLevel="1">
      <c r="A792" s="2" t="s">
        <v>12</v>
      </c>
      <c r="B792" s="17">
        <v>3.58</v>
      </c>
      <c r="C792" s="6"/>
      <c r="D792" s="2" t="s">
        <v>12</v>
      </c>
      <c r="E792" s="17">
        <v>1.85</v>
      </c>
      <c r="F792" s="6"/>
      <c r="G792" s="2" t="s">
        <v>12</v>
      </c>
      <c r="H792" s="17">
        <v>1.33</v>
      </c>
      <c r="I792" s="6"/>
      <c r="J792" s="2" t="s">
        <v>12</v>
      </c>
      <c r="K792" s="17">
        <v>4.35</v>
      </c>
      <c r="L792" s="6"/>
      <c r="M792" s="2" t="s">
        <v>12</v>
      </c>
      <c r="N792" s="17">
        <v>1.98</v>
      </c>
      <c r="O792" s="6"/>
      <c r="P792" s="2" t="s">
        <v>12</v>
      </c>
      <c r="Q792" s="17">
        <v>1.48</v>
      </c>
      <c r="R792" s="6"/>
    </row>
    <row r="793" hidden="1" outlineLevel="1">
      <c r="A793" s="2" t="s">
        <v>13</v>
      </c>
      <c r="B793" s="17">
        <v>1.13</v>
      </c>
      <c r="C793" s="6"/>
      <c r="D793" s="2" t="s">
        <v>13</v>
      </c>
      <c r="E793" s="17">
        <v>5.78</v>
      </c>
      <c r="F793" s="6"/>
      <c r="G793" s="2" t="s">
        <v>13</v>
      </c>
      <c r="H793" s="17">
        <v>10.6</v>
      </c>
      <c r="I793" s="6"/>
      <c r="J793" s="2" t="s">
        <v>13</v>
      </c>
      <c r="K793" s="17">
        <v>6.48</v>
      </c>
      <c r="L793" s="6"/>
      <c r="M793" s="2" t="s">
        <v>13</v>
      </c>
      <c r="N793" s="17">
        <v>1.02</v>
      </c>
      <c r="O793" s="6"/>
      <c r="P793" s="2" t="s">
        <v>13</v>
      </c>
      <c r="Q793" s="17">
        <v>4.55</v>
      </c>
      <c r="R793" s="6"/>
    </row>
    <row r="794" hidden="1" outlineLevel="1">
      <c r="A794" s="2" t="s">
        <v>14</v>
      </c>
      <c r="B794" s="17">
        <v>9.25</v>
      </c>
      <c r="C794" s="6"/>
      <c r="D794" s="2" t="s">
        <v>14</v>
      </c>
      <c r="E794" s="17">
        <v>15.47</v>
      </c>
      <c r="F794" s="6"/>
      <c r="G794" s="2" t="s">
        <v>14</v>
      </c>
      <c r="H794" s="17">
        <v>13.02</v>
      </c>
      <c r="I794" s="6"/>
      <c r="J794" s="2" t="s">
        <v>14</v>
      </c>
      <c r="K794" s="17">
        <v>7.13</v>
      </c>
      <c r="L794" s="6"/>
      <c r="M794" s="2" t="s">
        <v>14</v>
      </c>
      <c r="N794" s="17">
        <v>13.62</v>
      </c>
      <c r="O794" s="6"/>
      <c r="P794" s="2" t="s">
        <v>14</v>
      </c>
      <c r="Q794" s="17">
        <v>7.62</v>
      </c>
      <c r="R794" s="6"/>
    </row>
    <row r="795" hidden="1" outlineLevel="1">
      <c r="A795" s="2" t="s">
        <v>15</v>
      </c>
      <c r="B795" s="17">
        <v>3.03</v>
      </c>
      <c r="C795" s="6"/>
      <c r="D795" s="2" t="s">
        <v>15</v>
      </c>
      <c r="E795" s="17">
        <v>7.97</v>
      </c>
      <c r="F795" s="6"/>
      <c r="G795" s="2" t="s">
        <v>15</v>
      </c>
      <c r="H795" s="17">
        <v>6.23</v>
      </c>
      <c r="I795" s="6"/>
      <c r="J795" s="2" t="s">
        <v>15</v>
      </c>
      <c r="K795" s="17">
        <v>2.55</v>
      </c>
      <c r="L795" s="6"/>
      <c r="M795" s="2" t="s">
        <v>15</v>
      </c>
      <c r="N795" s="17">
        <v>9.63</v>
      </c>
      <c r="O795" s="6"/>
      <c r="P795" s="2" t="s">
        <v>15</v>
      </c>
      <c r="Q795" s="17">
        <v>4.65</v>
      </c>
      <c r="R795" s="6"/>
    </row>
    <row r="796" hidden="1" outlineLevel="1">
      <c r="A796" s="2" t="s">
        <v>16</v>
      </c>
      <c r="B796" s="17">
        <v>2.63</v>
      </c>
      <c r="C796" s="6"/>
      <c r="D796" s="2" t="s">
        <v>16</v>
      </c>
      <c r="E796" s="17">
        <v>10.25</v>
      </c>
      <c r="F796" s="6"/>
      <c r="G796" s="2" t="s">
        <v>16</v>
      </c>
      <c r="H796" s="17">
        <v>19.48</v>
      </c>
      <c r="I796" s="6"/>
      <c r="J796" s="2" t="s">
        <v>16</v>
      </c>
      <c r="K796" s="17">
        <v>9.72</v>
      </c>
      <c r="L796" s="6"/>
      <c r="M796" s="2" t="s">
        <v>16</v>
      </c>
      <c r="N796" s="17">
        <v>15.62</v>
      </c>
      <c r="O796" s="6"/>
      <c r="P796" s="2" t="s">
        <v>16</v>
      </c>
      <c r="Q796" s="17">
        <v>17.12</v>
      </c>
      <c r="R796" s="6"/>
    </row>
    <row r="797" hidden="1" outlineLevel="1">
      <c r="A797" s="2" t="s">
        <v>17</v>
      </c>
      <c r="B797" s="17">
        <v>3.77</v>
      </c>
      <c r="C797" s="20">
        <f>(SUM(B789:B797)/9)/100</f>
        <v>0.03476666667</v>
      </c>
      <c r="D797" s="2" t="s">
        <v>17</v>
      </c>
      <c r="E797" s="17">
        <v>5.0</v>
      </c>
      <c r="F797" s="20">
        <f>(SUM(E789:E797)/9)/100</f>
        <v>0.06953333333</v>
      </c>
      <c r="G797" s="2" t="s">
        <v>17</v>
      </c>
      <c r="H797" s="17">
        <v>5.85</v>
      </c>
      <c r="I797" s="20">
        <f>(SUM(H789:H797)/9)/100</f>
        <v>0.08173333333</v>
      </c>
      <c r="J797" s="2" t="s">
        <v>17</v>
      </c>
      <c r="K797" s="17">
        <v>4.67</v>
      </c>
      <c r="L797" s="20">
        <f>(SUM(K789:K797)/9)/100</f>
        <v>0.06473333333</v>
      </c>
      <c r="M797" s="2" t="s">
        <v>17</v>
      </c>
      <c r="N797" s="17">
        <v>5.43</v>
      </c>
      <c r="O797" s="20">
        <f>(SUM(N789:N797)/9)/100</f>
        <v>0.05991111111</v>
      </c>
      <c r="P797" s="2" t="s">
        <v>17</v>
      </c>
      <c r="Q797" s="17">
        <v>4.75</v>
      </c>
      <c r="R797" s="20">
        <f>(SUM(Q789:Q797)/9)/100</f>
        <v>0.05657777778</v>
      </c>
    </row>
    <row r="798" hidden="1" outlineLevel="1">
      <c r="A798" s="3" t="s">
        <v>18</v>
      </c>
      <c r="B798" s="17">
        <v>4.55</v>
      </c>
      <c r="C798" s="6"/>
      <c r="D798" s="3" t="s">
        <v>18</v>
      </c>
      <c r="E798" s="17">
        <v>8.0</v>
      </c>
      <c r="F798" s="6"/>
      <c r="G798" s="3" t="s">
        <v>18</v>
      </c>
      <c r="H798" s="17">
        <v>3.97</v>
      </c>
      <c r="I798" s="6"/>
      <c r="J798" s="3" t="s">
        <v>18</v>
      </c>
      <c r="K798" s="17">
        <v>15.4</v>
      </c>
      <c r="L798" s="6"/>
      <c r="M798" s="3" t="s">
        <v>18</v>
      </c>
      <c r="N798" s="17">
        <v>3.12</v>
      </c>
      <c r="O798" s="6"/>
      <c r="P798" s="3" t="s">
        <v>18</v>
      </c>
      <c r="Q798" s="17">
        <v>3.72</v>
      </c>
      <c r="R798" s="6"/>
    </row>
    <row r="799" hidden="1" outlineLevel="1">
      <c r="A799" s="3" t="s">
        <v>19</v>
      </c>
      <c r="B799" s="17">
        <v>6.28</v>
      </c>
      <c r="C799" s="6"/>
      <c r="D799" s="3" t="s">
        <v>19</v>
      </c>
      <c r="E799" s="17">
        <v>9.45</v>
      </c>
      <c r="F799" s="6"/>
      <c r="G799" s="3" t="s">
        <v>19</v>
      </c>
      <c r="H799" s="17">
        <v>8.28</v>
      </c>
      <c r="I799" s="6"/>
      <c r="J799" s="3" t="s">
        <v>19</v>
      </c>
      <c r="K799" s="17">
        <v>4.4</v>
      </c>
      <c r="L799" s="6"/>
      <c r="M799" s="3" t="s">
        <v>19</v>
      </c>
      <c r="N799" s="17">
        <v>3.4</v>
      </c>
      <c r="O799" s="6"/>
      <c r="P799" s="3" t="s">
        <v>19</v>
      </c>
      <c r="Q799" s="17">
        <v>7.73</v>
      </c>
      <c r="R799" s="6"/>
    </row>
    <row r="800" hidden="1" outlineLevel="1">
      <c r="A800" s="3" t="s">
        <v>20</v>
      </c>
      <c r="B800" s="17">
        <v>1.13</v>
      </c>
      <c r="C800" s="6"/>
      <c r="D800" s="3" t="s">
        <v>20</v>
      </c>
      <c r="E800" s="17">
        <v>5.78</v>
      </c>
      <c r="F800" s="6"/>
      <c r="G800" s="3" t="s">
        <v>20</v>
      </c>
      <c r="H800" s="17">
        <v>10.6</v>
      </c>
      <c r="I800" s="6"/>
      <c r="J800" s="3" t="s">
        <v>20</v>
      </c>
      <c r="K800" s="17">
        <v>6.48</v>
      </c>
      <c r="L800" s="6"/>
      <c r="M800" s="3" t="s">
        <v>20</v>
      </c>
      <c r="N800" s="17">
        <v>1.02</v>
      </c>
      <c r="O800" s="6"/>
      <c r="P800" s="3" t="s">
        <v>20</v>
      </c>
      <c r="Q800" s="17">
        <v>4.55</v>
      </c>
      <c r="R800" s="6"/>
    </row>
    <row r="801" hidden="1" outlineLevel="1">
      <c r="A801" s="66">
        <v>44066.0</v>
      </c>
      <c r="B801" s="17">
        <v>1.13</v>
      </c>
      <c r="C801" s="20">
        <f>(SUM(B798:B801)/4)/100</f>
        <v>0.032725</v>
      </c>
      <c r="D801" s="66">
        <v>44066.0</v>
      </c>
      <c r="E801" s="17">
        <v>5.78</v>
      </c>
      <c r="F801" s="20">
        <f>(SUM(E798:E801)/4)/100</f>
        <v>0.072525</v>
      </c>
      <c r="G801" s="66">
        <v>44066.0</v>
      </c>
      <c r="H801" s="17">
        <v>10.6</v>
      </c>
      <c r="I801" s="20">
        <f>(SUM(H798:H801)/4)/100</f>
        <v>0.083625</v>
      </c>
      <c r="J801" s="66">
        <v>44066.0</v>
      </c>
      <c r="K801" s="17">
        <v>6.48</v>
      </c>
      <c r="L801" s="20">
        <f>(SUM(K798:K801)/4)/100</f>
        <v>0.0819</v>
      </c>
      <c r="M801" s="66">
        <v>44066.0</v>
      </c>
      <c r="N801" s="17">
        <v>1.02</v>
      </c>
      <c r="O801" s="20">
        <f>(SUM(N798:N801)/4)/100</f>
        <v>0.0214</v>
      </c>
      <c r="P801" s="66">
        <v>44066.0</v>
      </c>
      <c r="Q801" s="17">
        <v>4.55</v>
      </c>
      <c r="R801" s="20">
        <f>(SUM(Q798:Q801)/4)/100</f>
        <v>0.051375</v>
      </c>
    </row>
    <row r="802" hidden="1" outlineLevel="1">
      <c r="A802" s="4" t="s">
        <v>21</v>
      </c>
      <c r="B802" s="17">
        <v>4.55</v>
      </c>
      <c r="C802" s="6"/>
      <c r="D802" s="4" t="s">
        <v>21</v>
      </c>
      <c r="E802" s="17">
        <v>8.0</v>
      </c>
      <c r="F802" s="6"/>
      <c r="G802" s="4" t="s">
        <v>21</v>
      </c>
      <c r="H802" s="17">
        <v>3.97</v>
      </c>
      <c r="I802" s="6"/>
      <c r="J802" s="4" t="s">
        <v>21</v>
      </c>
      <c r="K802" s="17">
        <v>15.4</v>
      </c>
      <c r="L802" s="6"/>
      <c r="M802" s="4" t="s">
        <v>21</v>
      </c>
      <c r="N802" s="17">
        <v>3.12</v>
      </c>
      <c r="O802" s="6"/>
      <c r="P802" s="4" t="s">
        <v>21</v>
      </c>
      <c r="Q802" s="17">
        <v>3.72</v>
      </c>
      <c r="R802" s="6"/>
    </row>
    <row r="803" hidden="1" outlineLevel="1">
      <c r="A803" s="4" t="s">
        <v>22</v>
      </c>
      <c r="B803" s="17">
        <v>6.28</v>
      </c>
      <c r="C803" s="6"/>
      <c r="D803" s="4" t="s">
        <v>22</v>
      </c>
      <c r="E803" s="17">
        <v>9.45</v>
      </c>
      <c r="F803" s="6"/>
      <c r="G803" s="4" t="s">
        <v>22</v>
      </c>
      <c r="H803" s="17">
        <v>8.28</v>
      </c>
      <c r="I803" s="6"/>
      <c r="J803" s="4" t="s">
        <v>22</v>
      </c>
      <c r="K803" s="17">
        <v>4.4</v>
      </c>
      <c r="L803" s="6"/>
      <c r="M803" s="4" t="s">
        <v>22</v>
      </c>
      <c r="N803" s="17">
        <v>3.4</v>
      </c>
      <c r="O803" s="6"/>
      <c r="P803" s="4" t="s">
        <v>22</v>
      </c>
      <c r="Q803" s="17">
        <v>7.73</v>
      </c>
      <c r="R803" s="6"/>
    </row>
    <row r="804" hidden="1" outlineLevel="1">
      <c r="A804" s="4" t="s">
        <v>23</v>
      </c>
      <c r="B804" s="17">
        <v>3.1</v>
      </c>
      <c r="C804" s="20">
        <f>(SUM(B802:B804)/3)/100</f>
        <v>0.04643333333</v>
      </c>
      <c r="D804" s="4" t="s">
        <v>23</v>
      </c>
      <c r="E804" s="17">
        <v>1.28</v>
      </c>
      <c r="F804" s="20">
        <f>(SUM(E802:E804)/3)/100</f>
        <v>0.06243333333</v>
      </c>
      <c r="G804" s="4" t="s">
        <v>23</v>
      </c>
      <c r="H804" s="17">
        <v>3.2</v>
      </c>
      <c r="I804" s="20">
        <f>(SUM(H802:H804)/3)/100</f>
        <v>0.0515</v>
      </c>
      <c r="J804" s="4" t="s">
        <v>23</v>
      </c>
      <c r="K804" s="17">
        <v>2.62</v>
      </c>
      <c r="L804" s="20">
        <f>(SUM(K802:K804)/3)/100</f>
        <v>0.07473333333</v>
      </c>
      <c r="M804" s="4" t="s">
        <v>23</v>
      </c>
      <c r="N804" s="17">
        <v>3.47</v>
      </c>
      <c r="O804" s="20">
        <f>(SUM(N802:N804)/3)/100</f>
        <v>0.0333</v>
      </c>
      <c r="P804" s="4" t="s">
        <v>23</v>
      </c>
      <c r="Q804" s="17">
        <v>3.97</v>
      </c>
      <c r="R804" s="20">
        <f>(SUM(Q802:Q804)/3)/100</f>
        <v>0.0514</v>
      </c>
    </row>
    <row r="805" hidden="1" outlineLevel="1">
      <c r="A805" s="5" t="s">
        <v>24</v>
      </c>
      <c r="B805" s="17">
        <v>10.18</v>
      </c>
      <c r="C805" s="6"/>
      <c r="D805" s="5" t="s">
        <v>24</v>
      </c>
      <c r="E805" s="17">
        <v>12.15</v>
      </c>
      <c r="F805" s="6"/>
      <c r="G805" s="5" t="s">
        <v>24</v>
      </c>
      <c r="H805" s="17">
        <v>10.12</v>
      </c>
      <c r="I805" s="6"/>
      <c r="J805" s="5" t="s">
        <v>24</v>
      </c>
      <c r="K805" s="17">
        <v>12.17</v>
      </c>
      <c r="L805" s="6"/>
      <c r="M805" s="5" t="s">
        <v>24</v>
      </c>
      <c r="N805" s="17">
        <v>10.5</v>
      </c>
      <c r="O805" s="6"/>
      <c r="P805" s="5" t="s">
        <v>24</v>
      </c>
      <c r="Q805" s="17">
        <v>10.82</v>
      </c>
      <c r="R805" s="6"/>
    </row>
    <row r="806" hidden="1" outlineLevel="1">
      <c r="A806" s="5" t="s">
        <v>25</v>
      </c>
      <c r="B806" s="17">
        <v>1.13</v>
      </c>
      <c r="C806" s="20">
        <f>(SUM(B805:B806)/2)/100</f>
        <v>0.05655</v>
      </c>
      <c r="D806" s="5" t="s">
        <v>25</v>
      </c>
      <c r="E806" s="17">
        <v>5.78</v>
      </c>
      <c r="F806" s="20">
        <f>(SUM(E805:E806)/2)/100</f>
        <v>0.08965</v>
      </c>
      <c r="G806" s="5" t="s">
        <v>25</v>
      </c>
      <c r="H806" s="17">
        <v>10.6</v>
      </c>
      <c r="I806" s="20">
        <f>(SUM(H805:H806)/2)/100</f>
        <v>0.1036</v>
      </c>
      <c r="J806" s="5" t="s">
        <v>25</v>
      </c>
      <c r="K806" s="17">
        <v>6.48</v>
      </c>
      <c r="L806" s="20">
        <f>(SUM(K805:K806)/2)/100</f>
        <v>0.09325</v>
      </c>
      <c r="M806" s="5" t="s">
        <v>25</v>
      </c>
      <c r="N806" s="17">
        <v>1.02</v>
      </c>
      <c r="O806" s="20">
        <f>(SUM(N805:N806)/2)/100</f>
        <v>0.0576</v>
      </c>
      <c r="P806" s="5" t="s">
        <v>25</v>
      </c>
      <c r="Q806" s="17">
        <v>4.55</v>
      </c>
      <c r="R806" s="20">
        <f>(SUM(Q805:Q806)/2)/100</f>
        <v>0.07685</v>
      </c>
    </row>
    <row r="807">
      <c r="A807" s="26"/>
      <c r="B807" s="26"/>
      <c r="C807" s="26"/>
      <c r="D807" s="26"/>
      <c r="E807" s="26"/>
      <c r="F807" s="26"/>
    </row>
    <row r="808">
      <c r="A808" s="26"/>
      <c r="B808" s="26"/>
      <c r="C808" s="26"/>
      <c r="D808" s="71"/>
      <c r="E808" s="71"/>
      <c r="F808" s="71"/>
    </row>
    <row r="809" collapsed="1">
      <c r="A809" s="1" t="s">
        <v>56</v>
      </c>
      <c r="C809" s="2" t="str">
        <f t="array" ref="C809">INDEX(A810:P810, 1, MATCH(MIN(C820,F820,I820,L820,O820,R820), C820:R820, 0))</f>
        <v>PWE</v>
      </c>
      <c r="D809" s="3" t="str">
        <f t="array" ref="D809">INDEX(A810:P810, 1, (MATCH(MIN(C824,F824,I824,L824,O824,R824), C824:R824, 0)))</f>
        <v>UKMO</v>
      </c>
      <c r="E809" s="4" t="str">
        <f t="array" ref="E809">INDEX(A810:P810, 1, MATCH(MIN(F827,I827,L827,O827,R827,C827),C827:R827,0))</f>
        <v>ECMWF</v>
      </c>
      <c r="F809" s="5" t="str">
        <f t="array" ref="F809">INDEX(A810:P810, 1, MATCH(MIN(F829,I829,L829,O829,R829,C829),C829:R829,0))</f>
        <v>UKMO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hidden="1" outlineLevel="1">
      <c r="A810" s="7" t="s">
        <v>1</v>
      </c>
      <c r="B810" s="16" t="s">
        <v>2</v>
      </c>
      <c r="C810" s="6"/>
      <c r="D810" s="63" t="s">
        <v>3</v>
      </c>
      <c r="E810" s="18" t="s">
        <v>2</v>
      </c>
      <c r="F810" s="6"/>
      <c r="G810" s="7" t="s">
        <v>4</v>
      </c>
      <c r="H810" s="16" t="s">
        <v>2</v>
      </c>
      <c r="I810" s="6"/>
      <c r="J810" s="7" t="s">
        <v>5</v>
      </c>
      <c r="K810" s="16" t="s">
        <v>2</v>
      </c>
      <c r="L810" s="6"/>
      <c r="M810" s="7" t="s">
        <v>6</v>
      </c>
      <c r="N810" s="16" t="s">
        <v>2</v>
      </c>
      <c r="O810" s="6"/>
      <c r="P810" s="7" t="s">
        <v>7</v>
      </c>
      <c r="Q810" s="16" t="s">
        <v>2</v>
      </c>
      <c r="R810" s="6"/>
    </row>
    <row r="811" hidden="1" outlineLevel="1">
      <c r="A811" s="13" t="s">
        <v>8</v>
      </c>
      <c r="C811" s="64"/>
      <c r="D811" s="6" t="s">
        <v>8</v>
      </c>
      <c r="F811" s="64"/>
      <c r="G811" s="13" t="s">
        <v>8</v>
      </c>
      <c r="I811" s="64"/>
      <c r="J811" s="13" t="s">
        <v>8</v>
      </c>
      <c r="L811" s="64"/>
      <c r="M811" s="13" t="s">
        <v>8</v>
      </c>
      <c r="O811" s="64"/>
      <c r="P811" s="13" t="s">
        <v>8</v>
      </c>
      <c r="R811" s="64"/>
    </row>
    <row r="812" hidden="1" outlineLevel="1">
      <c r="A812" s="2" t="s">
        <v>9</v>
      </c>
      <c r="B812" s="17">
        <v>5.95</v>
      </c>
      <c r="C812" s="6"/>
      <c r="D812" s="2" t="s">
        <v>9</v>
      </c>
      <c r="E812" s="17">
        <v>3.0</v>
      </c>
      <c r="F812" s="6"/>
      <c r="G812" s="2" t="s">
        <v>9</v>
      </c>
      <c r="H812" s="17">
        <v>3.57</v>
      </c>
      <c r="I812" s="6"/>
      <c r="J812" s="2" t="s">
        <v>9</v>
      </c>
      <c r="K812" s="17">
        <v>13.38</v>
      </c>
      <c r="L812" s="6"/>
      <c r="M812" s="2" t="s">
        <v>9</v>
      </c>
      <c r="N812" s="17">
        <v>1.73</v>
      </c>
      <c r="O812" s="6"/>
      <c r="P812" s="2" t="s">
        <v>9</v>
      </c>
      <c r="Q812" s="17">
        <v>3.22</v>
      </c>
      <c r="R812" s="6"/>
    </row>
    <row r="813" hidden="1" outlineLevel="1">
      <c r="A813" s="2" t="s">
        <v>10</v>
      </c>
      <c r="B813" s="17">
        <v>5.38</v>
      </c>
      <c r="C813" s="6"/>
      <c r="D813" s="2" t="s">
        <v>10</v>
      </c>
      <c r="E813" s="17">
        <v>6.63</v>
      </c>
      <c r="F813" s="6"/>
      <c r="G813" s="2" t="s">
        <v>10</v>
      </c>
      <c r="H813" s="17">
        <v>9.0</v>
      </c>
      <c r="I813" s="6"/>
      <c r="J813" s="2" t="s">
        <v>10</v>
      </c>
      <c r="K813" s="17">
        <v>8.93</v>
      </c>
      <c r="L813" s="6"/>
      <c r="M813" s="2" t="s">
        <v>10</v>
      </c>
      <c r="N813" s="17">
        <v>7.17</v>
      </c>
      <c r="O813" s="6"/>
      <c r="P813" s="2" t="s">
        <v>10</v>
      </c>
      <c r="Q813" s="17">
        <v>1.68</v>
      </c>
      <c r="R813" s="6"/>
    </row>
    <row r="814" hidden="1" outlineLevel="1">
      <c r="A814" s="2" t="s">
        <v>11</v>
      </c>
      <c r="B814" s="17">
        <v>1.9</v>
      </c>
      <c r="C814" s="6"/>
      <c r="D814" s="2" t="s">
        <v>11</v>
      </c>
      <c r="E814" s="17">
        <v>2.23</v>
      </c>
      <c r="F814" s="6"/>
      <c r="G814" s="2" t="s">
        <v>11</v>
      </c>
      <c r="H814" s="17">
        <v>2.23</v>
      </c>
      <c r="I814" s="6"/>
      <c r="J814" s="2" t="s">
        <v>11</v>
      </c>
      <c r="K814" s="17">
        <v>2.15</v>
      </c>
      <c r="L814" s="6"/>
      <c r="M814" s="2" t="s">
        <v>11</v>
      </c>
      <c r="N814" s="17">
        <v>2.23</v>
      </c>
      <c r="O814" s="6"/>
      <c r="P814" s="2" t="s">
        <v>11</v>
      </c>
      <c r="Q814" s="17">
        <v>2.32</v>
      </c>
      <c r="R814" s="6"/>
    </row>
    <row r="815" hidden="1" outlineLevel="1">
      <c r="A815" s="2" t="s">
        <v>12</v>
      </c>
      <c r="B815" s="17">
        <v>4.63</v>
      </c>
      <c r="C815" s="6"/>
      <c r="D815" s="2" t="s">
        <v>12</v>
      </c>
      <c r="E815" s="17">
        <v>6.45</v>
      </c>
      <c r="F815" s="6"/>
      <c r="G815" s="2" t="s">
        <v>12</v>
      </c>
      <c r="H815" s="17">
        <v>1.52</v>
      </c>
      <c r="I815" s="6"/>
      <c r="J815" s="2" t="s">
        <v>12</v>
      </c>
      <c r="K815" s="17">
        <v>0.3</v>
      </c>
      <c r="L815" s="6"/>
      <c r="M815" s="2" t="s">
        <v>12</v>
      </c>
      <c r="N815" s="17">
        <v>1.67</v>
      </c>
      <c r="O815" s="6"/>
      <c r="P815" s="2" t="s">
        <v>12</v>
      </c>
      <c r="Q815" s="17">
        <v>2.75</v>
      </c>
      <c r="R815" s="6"/>
    </row>
    <row r="816" hidden="1" outlineLevel="1">
      <c r="A816" s="2" t="s">
        <v>13</v>
      </c>
      <c r="B816" s="17">
        <v>5.38</v>
      </c>
      <c r="C816" s="6"/>
      <c r="D816" s="2" t="s">
        <v>13</v>
      </c>
      <c r="E816" s="17">
        <v>6.63</v>
      </c>
      <c r="F816" s="6"/>
      <c r="G816" s="2" t="s">
        <v>13</v>
      </c>
      <c r="H816" s="17">
        <v>9.0</v>
      </c>
      <c r="I816" s="6"/>
      <c r="J816" s="2" t="s">
        <v>13</v>
      </c>
      <c r="K816" s="17">
        <v>8.93</v>
      </c>
      <c r="L816" s="6"/>
      <c r="M816" s="2" t="s">
        <v>13</v>
      </c>
      <c r="N816" s="17">
        <v>7.17</v>
      </c>
      <c r="O816" s="6"/>
      <c r="P816" s="2" t="s">
        <v>13</v>
      </c>
      <c r="Q816" s="17">
        <v>1.68</v>
      </c>
      <c r="R816" s="6"/>
    </row>
    <row r="817" hidden="1" outlineLevel="1">
      <c r="A817" s="2" t="s">
        <v>14</v>
      </c>
      <c r="B817" s="17">
        <v>6.45</v>
      </c>
      <c r="C817" s="6"/>
      <c r="D817" s="2" t="s">
        <v>14</v>
      </c>
      <c r="E817" s="17">
        <v>7.45</v>
      </c>
      <c r="F817" s="6"/>
      <c r="G817" s="2" t="s">
        <v>14</v>
      </c>
      <c r="H817" s="17">
        <v>10.47</v>
      </c>
      <c r="I817" s="6"/>
      <c r="J817" s="2" t="s">
        <v>14</v>
      </c>
      <c r="K817" s="17">
        <v>3.2</v>
      </c>
      <c r="L817" s="6"/>
      <c r="M817" s="2" t="s">
        <v>14</v>
      </c>
      <c r="N817" s="17">
        <v>14.25</v>
      </c>
      <c r="O817" s="6"/>
      <c r="P817" s="2" t="s">
        <v>14</v>
      </c>
      <c r="Q817" s="17">
        <v>13.28</v>
      </c>
      <c r="R817" s="6"/>
    </row>
    <row r="818" hidden="1" outlineLevel="1">
      <c r="A818" s="2" t="s">
        <v>15</v>
      </c>
      <c r="B818" s="17">
        <v>3.1</v>
      </c>
      <c r="C818" s="6"/>
      <c r="D818" s="2" t="s">
        <v>15</v>
      </c>
      <c r="E818" s="17">
        <v>3.8</v>
      </c>
      <c r="F818" s="6"/>
      <c r="G818" s="2" t="s">
        <v>15</v>
      </c>
      <c r="H818" s="17">
        <v>8.0</v>
      </c>
      <c r="I818" s="6"/>
      <c r="J818" s="2" t="s">
        <v>15</v>
      </c>
      <c r="K818" s="17">
        <v>1.92</v>
      </c>
      <c r="L818" s="6"/>
      <c r="M818" s="2" t="s">
        <v>15</v>
      </c>
      <c r="N818" s="17">
        <v>10.98</v>
      </c>
      <c r="O818" s="6"/>
      <c r="P818" s="2" t="s">
        <v>15</v>
      </c>
      <c r="Q818" s="17">
        <v>10.9</v>
      </c>
      <c r="R818" s="6"/>
    </row>
    <row r="819" hidden="1" outlineLevel="1">
      <c r="A819" s="2" t="s">
        <v>16</v>
      </c>
      <c r="B819" s="17">
        <v>14.0</v>
      </c>
      <c r="C819" s="6"/>
      <c r="D819" s="2" t="s">
        <v>16</v>
      </c>
      <c r="E819" s="17">
        <v>3.53</v>
      </c>
      <c r="F819" s="6"/>
      <c r="G819" s="2" t="s">
        <v>16</v>
      </c>
      <c r="H819" s="17">
        <v>7.47</v>
      </c>
      <c r="I819" s="6"/>
      <c r="J819" s="2" t="s">
        <v>16</v>
      </c>
      <c r="K819" s="17">
        <v>11.75</v>
      </c>
      <c r="L819" s="6"/>
      <c r="M819" s="2" t="s">
        <v>16</v>
      </c>
      <c r="N819" s="17">
        <v>7.12</v>
      </c>
      <c r="O819" s="6"/>
      <c r="P819" s="2" t="s">
        <v>16</v>
      </c>
      <c r="Q819" s="17">
        <v>5.27</v>
      </c>
      <c r="R819" s="6"/>
    </row>
    <row r="820" hidden="1" outlineLevel="1">
      <c r="A820" s="2" t="s">
        <v>17</v>
      </c>
      <c r="B820" s="17">
        <v>3.0</v>
      </c>
      <c r="C820" s="20">
        <f>(SUM(B812:B820)/9)/100</f>
        <v>0.05532222222</v>
      </c>
      <c r="D820" s="2" t="s">
        <v>17</v>
      </c>
      <c r="E820" s="17">
        <v>4.78</v>
      </c>
      <c r="F820" s="20">
        <f>(SUM(E812:E820)/9)/100</f>
        <v>0.04944444444</v>
      </c>
      <c r="G820" s="2" t="s">
        <v>17</v>
      </c>
      <c r="H820" s="17">
        <v>3.32</v>
      </c>
      <c r="I820" s="20">
        <f>(SUM(H812:H820)/9)/100</f>
        <v>0.06064444444</v>
      </c>
      <c r="J820" s="2" t="s">
        <v>17</v>
      </c>
      <c r="K820" s="17">
        <v>2.53</v>
      </c>
      <c r="L820" s="20">
        <f>(SUM(K812:K820)/9)/100</f>
        <v>0.05898888889</v>
      </c>
      <c r="M820" s="2" t="s">
        <v>17</v>
      </c>
      <c r="N820" s="17">
        <v>4.65</v>
      </c>
      <c r="O820" s="20">
        <f>(SUM(N812:N820)/9)/100</f>
        <v>0.0633</v>
      </c>
      <c r="P820" s="2" t="s">
        <v>17</v>
      </c>
      <c r="Q820" s="17">
        <v>3.55</v>
      </c>
      <c r="R820" s="20">
        <f>(SUM(Q812:Q820)/9)/100</f>
        <v>0.04961111111</v>
      </c>
    </row>
    <row r="821" hidden="1" outlineLevel="1">
      <c r="A821" s="3" t="s">
        <v>18</v>
      </c>
      <c r="B821" s="17">
        <v>5.95</v>
      </c>
      <c r="C821" s="6"/>
      <c r="D821" s="3" t="s">
        <v>18</v>
      </c>
      <c r="E821" s="17">
        <v>3.0</v>
      </c>
      <c r="F821" s="6"/>
      <c r="G821" s="3" t="s">
        <v>18</v>
      </c>
      <c r="H821" s="17">
        <v>3.57</v>
      </c>
      <c r="I821" s="6"/>
      <c r="J821" s="3" t="s">
        <v>18</v>
      </c>
      <c r="K821" s="17">
        <v>13.38</v>
      </c>
      <c r="L821" s="6"/>
      <c r="M821" s="3" t="s">
        <v>18</v>
      </c>
      <c r="N821" s="17">
        <v>1.73</v>
      </c>
      <c r="O821" s="6"/>
      <c r="P821" s="3" t="s">
        <v>18</v>
      </c>
      <c r="Q821" s="17">
        <v>3.22</v>
      </c>
      <c r="R821" s="6"/>
    </row>
    <row r="822" hidden="1" outlineLevel="1">
      <c r="A822" s="3" t="s">
        <v>19</v>
      </c>
      <c r="B822" s="17">
        <v>3.48</v>
      </c>
      <c r="C822" s="6"/>
      <c r="D822" s="3" t="s">
        <v>19</v>
      </c>
      <c r="E822" s="17">
        <v>5.83</v>
      </c>
      <c r="F822" s="6"/>
      <c r="G822" s="3" t="s">
        <v>19</v>
      </c>
      <c r="H822" s="17">
        <v>2.65</v>
      </c>
      <c r="I822" s="6"/>
      <c r="J822" s="3" t="s">
        <v>19</v>
      </c>
      <c r="K822" s="17">
        <v>0.57</v>
      </c>
      <c r="L822" s="6"/>
      <c r="M822" s="3" t="s">
        <v>19</v>
      </c>
      <c r="N822" s="17">
        <v>7.37</v>
      </c>
      <c r="O822" s="6"/>
      <c r="P822" s="3" t="s">
        <v>19</v>
      </c>
      <c r="Q822" s="17">
        <v>6.18</v>
      </c>
      <c r="R822" s="6"/>
    </row>
    <row r="823" hidden="1" outlineLevel="1">
      <c r="A823" s="3" t="s">
        <v>20</v>
      </c>
      <c r="B823" s="17">
        <v>5.38</v>
      </c>
      <c r="C823" s="6"/>
      <c r="D823" s="3" t="s">
        <v>20</v>
      </c>
      <c r="E823" s="17">
        <v>6.63</v>
      </c>
      <c r="F823" s="6"/>
      <c r="G823" s="3" t="s">
        <v>20</v>
      </c>
      <c r="H823" s="17">
        <v>9.0</v>
      </c>
      <c r="I823" s="6"/>
      <c r="J823" s="3" t="s">
        <v>20</v>
      </c>
      <c r="K823" s="17">
        <v>8.93</v>
      </c>
      <c r="L823" s="6"/>
      <c r="M823" s="3" t="s">
        <v>20</v>
      </c>
      <c r="N823" s="17">
        <v>7.17</v>
      </c>
      <c r="O823" s="6"/>
      <c r="P823" s="3" t="s">
        <v>20</v>
      </c>
      <c r="Q823" s="17">
        <v>1.68</v>
      </c>
      <c r="R823" s="6"/>
    </row>
    <row r="824" hidden="1" outlineLevel="1">
      <c r="A824" s="66">
        <v>44066.0</v>
      </c>
      <c r="B824" s="17">
        <v>5.38</v>
      </c>
      <c r="C824" s="20">
        <f>(SUM(B821:B824)/4)/100</f>
        <v>0.050475</v>
      </c>
      <c r="D824" s="66">
        <v>44066.0</v>
      </c>
      <c r="E824" s="17">
        <v>6.63</v>
      </c>
      <c r="F824" s="20">
        <f>(SUM(E821:E824)/4)/100</f>
        <v>0.055225</v>
      </c>
      <c r="G824" s="66">
        <v>44066.0</v>
      </c>
      <c r="H824" s="17">
        <v>9.0</v>
      </c>
      <c r="I824" s="20">
        <f>(SUM(H821:H824)/4)/100</f>
        <v>0.06055</v>
      </c>
      <c r="J824" s="66">
        <v>44066.0</v>
      </c>
      <c r="K824" s="17">
        <v>8.93</v>
      </c>
      <c r="L824" s="20">
        <f>(SUM(K821:K824)/4)/100</f>
        <v>0.079525</v>
      </c>
      <c r="M824" s="66">
        <v>44066.0</v>
      </c>
      <c r="N824" s="17">
        <v>7.17</v>
      </c>
      <c r="O824" s="20">
        <f>(SUM(N821:N824)/4)/100</f>
        <v>0.0586</v>
      </c>
      <c r="P824" s="66">
        <v>44066.0</v>
      </c>
      <c r="Q824" s="17">
        <v>1.68</v>
      </c>
      <c r="R824" s="20">
        <f>(SUM(Q821:Q824)/4)/100</f>
        <v>0.0319</v>
      </c>
    </row>
    <row r="825" hidden="1" outlineLevel="1">
      <c r="A825" s="4" t="s">
        <v>21</v>
      </c>
      <c r="B825" s="17">
        <v>5.95</v>
      </c>
      <c r="C825" s="6"/>
      <c r="D825" s="4" t="s">
        <v>21</v>
      </c>
      <c r="E825" s="17">
        <v>3.0</v>
      </c>
      <c r="F825" s="6"/>
      <c r="G825" s="4" t="s">
        <v>21</v>
      </c>
      <c r="H825" s="17">
        <v>3.57</v>
      </c>
      <c r="I825" s="6"/>
      <c r="J825" s="4" t="s">
        <v>21</v>
      </c>
      <c r="K825" s="17">
        <v>13.38</v>
      </c>
      <c r="L825" s="6"/>
      <c r="M825" s="4" t="s">
        <v>21</v>
      </c>
      <c r="N825" s="17">
        <v>1.73</v>
      </c>
      <c r="O825" s="6"/>
      <c r="P825" s="4" t="s">
        <v>21</v>
      </c>
      <c r="Q825" s="17">
        <v>3.22</v>
      </c>
      <c r="R825" s="6"/>
    </row>
    <row r="826" hidden="1" outlineLevel="1">
      <c r="A826" s="4" t="s">
        <v>22</v>
      </c>
      <c r="B826" s="17">
        <v>3.48</v>
      </c>
      <c r="C826" s="6"/>
      <c r="D826" s="4" t="s">
        <v>22</v>
      </c>
      <c r="E826" s="17">
        <v>5.83</v>
      </c>
      <c r="F826" s="6"/>
      <c r="G826" s="4" t="s">
        <v>22</v>
      </c>
      <c r="H826" s="17">
        <v>2.65</v>
      </c>
      <c r="I826" s="6"/>
      <c r="J826" s="4" t="s">
        <v>22</v>
      </c>
      <c r="K826" s="17">
        <v>0.57</v>
      </c>
      <c r="L826" s="6"/>
      <c r="M826" s="4" t="s">
        <v>22</v>
      </c>
      <c r="N826" s="17">
        <v>7.37</v>
      </c>
      <c r="O826" s="6"/>
      <c r="P826" s="4" t="s">
        <v>22</v>
      </c>
      <c r="Q826" s="17">
        <v>6.18</v>
      </c>
      <c r="R826" s="6"/>
    </row>
    <row r="827" hidden="1" outlineLevel="1">
      <c r="A827" s="4" t="s">
        <v>23</v>
      </c>
      <c r="B827" s="17">
        <v>2.18</v>
      </c>
      <c r="C827" s="20">
        <f>(SUM(B825:B827)/3)/100</f>
        <v>0.0387</v>
      </c>
      <c r="D827" s="4" t="s">
        <v>23</v>
      </c>
      <c r="E827" s="17">
        <v>5.58</v>
      </c>
      <c r="F827" s="20">
        <f>(SUM(E825:E827)/3)/100</f>
        <v>0.04803333333</v>
      </c>
      <c r="G827" s="4" t="s">
        <v>23</v>
      </c>
      <c r="H827" s="17">
        <v>0.97</v>
      </c>
      <c r="I827" s="20">
        <f>(SUM(H825:H827)/3)/100</f>
        <v>0.02396666667</v>
      </c>
      <c r="J827" s="4" t="s">
        <v>23</v>
      </c>
      <c r="K827" s="17">
        <v>0.13</v>
      </c>
      <c r="L827" s="20">
        <f>(SUM(K825:K827)/3)/100</f>
        <v>0.04693333333</v>
      </c>
      <c r="M827" s="4" t="s">
        <v>23</v>
      </c>
      <c r="N827" s="17">
        <v>2.28</v>
      </c>
      <c r="O827" s="20">
        <f>(SUM(N825:N827)/3)/100</f>
        <v>0.03793333333</v>
      </c>
      <c r="P827" s="4" t="s">
        <v>23</v>
      </c>
      <c r="Q827" s="17">
        <v>2.8</v>
      </c>
      <c r="R827" s="20">
        <f>(SUM(Q825:Q827)/3)/100</f>
        <v>0.04066666667</v>
      </c>
    </row>
    <row r="828" hidden="1" outlineLevel="1">
      <c r="A828" s="5" t="s">
        <v>24</v>
      </c>
      <c r="B828" s="17">
        <v>4.24</v>
      </c>
      <c r="C828" s="6"/>
      <c r="D828" s="5" t="s">
        <v>24</v>
      </c>
      <c r="E828" s="17">
        <v>2.78</v>
      </c>
      <c r="F828" s="6"/>
      <c r="G828" s="5" t="s">
        <v>24</v>
      </c>
      <c r="H828" s="17">
        <v>3.22</v>
      </c>
      <c r="I828" s="6"/>
      <c r="J828" s="5" t="s">
        <v>24</v>
      </c>
      <c r="K828" s="17">
        <v>12.93</v>
      </c>
      <c r="L828" s="6"/>
      <c r="M828" s="5" t="s">
        <v>24</v>
      </c>
      <c r="N828" s="17">
        <v>3.17</v>
      </c>
      <c r="O828" s="6"/>
      <c r="P828" s="5" t="s">
        <v>24</v>
      </c>
      <c r="Q828" s="17">
        <v>7.57</v>
      </c>
      <c r="R828" s="6"/>
    </row>
    <row r="829" hidden="1" outlineLevel="1">
      <c r="A829" s="5" t="s">
        <v>25</v>
      </c>
      <c r="B829" s="17">
        <v>5.38</v>
      </c>
      <c r="C829" s="20">
        <f>(SUM(B828:B829)/2)/100</f>
        <v>0.0481</v>
      </c>
      <c r="D829" s="5" t="s">
        <v>25</v>
      </c>
      <c r="E829" s="17">
        <v>6.63</v>
      </c>
      <c r="F829" s="20">
        <f>(SUM(E828:E829)/2)/100</f>
        <v>0.04705</v>
      </c>
      <c r="G829" s="5" t="s">
        <v>25</v>
      </c>
      <c r="H829" s="17">
        <v>9.0</v>
      </c>
      <c r="I829" s="20">
        <f>(SUM(H828:H829)/2)/100</f>
        <v>0.0611</v>
      </c>
      <c r="J829" s="5" t="s">
        <v>25</v>
      </c>
      <c r="K829" s="17">
        <v>8.93</v>
      </c>
      <c r="L829" s="20">
        <f>(SUM(K828:K829)/2)/100</f>
        <v>0.1093</v>
      </c>
      <c r="M829" s="5" t="s">
        <v>25</v>
      </c>
      <c r="N829" s="17">
        <v>7.17</v>
      </c>
      <c r="O829" s="20">
        <f>(SUM(N828:N829)/2)/100</f>
        <v>0.0517</v>
      </c>
      <c r="P829" s="5" t="s">
        <v>25</v>
      </c>
      <c r="Q829" s="17">
        <v>1.68</v>
      </c>
      <c r="R829" s="20">
        <f>(SUM(Q828:Q829)/2)/100</f>
        <v>0.04625</v>
      </c>
    </row>
  </sheetData>
  <mergeCells count="263">
    <mergeCell ref="N575:N576"/>
    <mergeCell ref="Q575:Q576"/>
    <mergeCell ref="N531:N532"/>
    <mergeCell ref="Q531:Q532"/>
    <mergeCell ref="A574:B574"/>
    <mergeCell ref="B575:B576"/>
    <mergeCell ref="E575:E576"/>
    <mergeCell ref="H575:H576"/>
    <mergeCell ref="K575:K576"/>
    <mergeCell ref="K393:K394"/>
    <mergeCell ref="N393:N394"/>
    <mergeCell ref="Q393:Q394"/>
    <mergeCell ref="K370:K371"/>
    <mergeCell ref="N370:N371"/>
    <mergeCell ref="A392:B392"/>
    <mergeCell ref="H392:I392"/>
    <mergeCell ref="B393:B394"/>
    <mergeCell ref="E393:E394"/>
    <mergeCell ref="H393:H394"/>
    <mergeCell ref="A415:B415"/>
    <mergeCell ref="H415:I415"/>
    <mergeCell ref="E416:E417"/>
    <mergeCell ref="H416:H417"/>
    <mergeCell ref="K416:K417"/>
    <mergeCell ref="N416:N417"/>
    <mergeCell ref="Q416:Q417"/>
    <mergeCell ref="N439:N440"/>
    <mergeCell ref="Q439:Q440"/>
    <mergeCell ref="B416:B417"/>
    <mergeCell ref="A438:B438"/>
    <mergeCell ref="H438:I438"/>
    <mergeCell ref="B439:B440"/>
    <mergeCell ref="E439:E440"/>
    <mergeCell ref="H439:H440"/>
    <mergeCell ref="K439:K440"/>
    <mergeCell ref="N485:N486"/>
    <mergeCell ref="Q485:Q486"/>
    <mergeCell ref="A597:B597"/>
    <mergeCell ref="B598:B599"/>
    <mergeCell ref="E598:E599"/>
    <mergeCell ref="H598:H599"/>
    <mergeCell ref="K598:K599"/>
    <mergeCell ref="N598:N599"/>
    <mergeCell ref="Q598:Q599"/>
    <mergeCell ref="A763:B763"/>
    <mergeCell ref="B764:B765"/>
    <mergeCell ref="E764:E765"/>
    <mergeCell ref="H764:H765"/>
    <mergeCell ref="K764:K765"/>
    <mergeCell ref="N764:N765"/>
    <mergeCell ref="Q764:Q765"/>
    <mergeCell ref="A786:B786"/>
    <mergeCell ref="B787:B788"/>
    <mergeCell ref="E787:E788"/>
    <mergeCell ref="H787:H788"/>
    <mergeCell ref="K787:K788"/>
    <mergeCell ref="N787:N788"/>
    <mergeCell ref="Q787:Q788"/>
    <mergeCell ref="A623:B623"/>
    <mergeCell ref="B624:B625"/>
    <mergeCell ref="E624:E625"/>
    <mergeCell ref="H624:H625"/>
    <mergeCell ref="K624:K625"/>
    <mergeCell ref="N624:N625"/>
    <mergeCell ref="Q624:Q625"/>
    <mergeCell ref="A646:B646"/>
    <mergeCell ref="B647:B648"/>
    <mergeCell ref="E647:E648"/>
    <mergeCell ref="H647:H648"/>
    <mergeCell ref="K647:K648"/>
    <mergeCell ref="N647:N648"/>
    <mergeCell ref="Q647:Q648"/>
    <mergeCell ref="A669:B669"/>
    <mergeCell ref="B670:B671"/>
    <mergeCell ref="E670:E671"/>
    <mergeCell ref="H670:H671"/>
    <mergeCell ref="K670:K671"/>
    <mergeCell ref="N670:N671"/>
    <mergeCell ref="Q670:Q671"/>
    <mergeCell ref="A693:B693"/>
    <mergeCell ref="B694:B695"/>
    <mergeCell ref="E694:E695"/>
    <mergeCell ref="H694:H695"/>
    <mergeCell ref="K694:K695"/>
    <mergeCell ref="N694:N695"/>
    <mergeCell ref="Q694:Q695"/>
    <mergeCell ref="A716:B716"/>
    <mergeCell ref="B717:B718"/>
    <mergeCell ref="E717:E718"/>
    <mergeCell ref="H717:H718"/>
    <mergeCell ref="K717:K718"/>
    <mergeCell ref="N717:N718"/>
    <mergeCell ref="Q717:Q718"/>
    <mergeCell ref="A739:B739"/>
    <mergeCell ref="B740:B741"/>
    <mergeCell ref="E740:E741"/>
    <mergeCell ref="H740:H741"/>
    <mergeCell ref="K740:K741"/>
    <mergeCell ref="N740:N741"/>
    <mergeCell ref="Q740:Q741"/>
    <mergeCell ref="A809:B809"/>
    <mergeCell ref="B810:B811"/>
    <mergeCell ref="E810:E811"/>
    <mergeCell ref="H810:H811"/>
    <mergeCell ref="K810:K811"/>
    <mergeCell ref="N810:N811"/>
    <mergeCell ref="Q810:Q811"/>
    <mergeCell ref="A139:B139"/>
    <mergeCell ref="H139:I139"/>
    <mergeCell ref="E140:E141"/>
    <mergeCell ref="H140:H141"/>
    <mergeCell ref="K140:K141"/>
    <mergeCell ref="N140:N141"/>
    <mergeCell ref="Q140:Q141"/>
    <mergeCell ref="B140:B141"/>
    <mergeCell ref="A162:B162"/>
    <mergeCell ref="H162:I162"/>
    <mergeCell ref="B163:B164"/>
    <mergeCell ref="E163:E164"/>
    <mergeCell ref="H163:H164"/>
    <mergeCell ref="K163:K164"/>
    <mergeCell ref="A1:B1"/>
    <mergeCell ref="B2:B3"/>
    <mergeCell ref="E2:E3"/>
    <mergeCell ref="H2:H3"/>
    <mergeCell ref="K2:K3"/>
    <mergeCell ref="N2:N3"/>
    <mergeCell ref="Q2:Q3"/>
    <mergeCell ref="A24:B24"/>
    <mergeCell ref="B25:B26"/>
    <mergeCell ref="E25:E26"/>
    <mergeCell ref="H25:H26"/>
    <mergeCell ref="K25:K26"/>
    <mergeCell ref="N25:N26"/>
    <mergeCell ref="Q25:Q26"/>
    <mergeCell ref="A47:B47"/>
    <mergeCell ref="B48:B49"/>
    <mergeCell ref="E48:E49"/>
    <mergeCell ref="H48:H49"/>
    <mergeCell ref="K48:K49"/>
    <mergeCell ref="N48:N49"/>
    <mergeCell ref="Q48:Q49"/>
    <mergeCell ref="A70:B70"/>
    <mergeCell ref="B71:B72"/>
    <mergeCell ref="E71:E72"/>
    <mergeCell ref="H71:H72"/>
    <mergeCell ref="K71:K72"/>
    <mergeCell ref="N71:N72"/>
    <mergeCell ref="Q71:Q72"/>
    <mergeCell ref="A93:B93"/>
    <mergeCell ref="B94:B95"/>
    <mergeCell ref="E94:E95"/>
    <mergeCell ref="H94:H95"/>
    <mergeCell ref="K94:K95"/>
    <mergeCell ref="N94:N95"/>
    <mergeCell ref="Q94:Q95"/>
    <mergeCell ref="A116:B116"/>
    <mergeCell ref="B117:B118"/>
    <mergeCell ref="E117:E118"/>
    <mergeCell ref="H117:H118"/>
    <mergeCell ref="K117:K118"/>
    <mergeCell ref="N117:N118"/>
    <mergeCell ref="Q117:Q118"/>
    <mergeCell ref="N163:N164"/>
    <mergeCell ref="Q163:Q164"/>
    <mergeCell ref="A185:B185"/>
    <mergeCell ref="H185:I185"/>
    <mergeCell ref="B186:B187"/>
    <mergeCell ref="E186:E187"/>
    <mergeCell ref="H186:H187"/>
    <mergeCell ref="Q186:Q187"/>
    <mergeCell ref="A277:B277"/>
    <mergeCell ref="H277:I277"/>
    <mergeCell ref="E278:E279"/>
    <mergeCell ref="H278:H279"/>
    <mergeCell ref="K278:K279"/>
    <mergeCell ref="N278:N279"/>
    <mergeCell ref="Q278:Q279"/>
    <mergeCell ref="B278:B279"/>
    <mergeCell ref="A300:B300"/>
    <mergeCell ref="H300:I300"/>
    <mergeCell ref="B301:B302"/>
    <mergeCell ref="E301:E302"/>
    <mergeCell ref="H301:H302"/>
    <mergeCell ref="K301:K302"/>
    <mergeCell ref="A323:B323"/>
    <mergeCell ref="H323:I323"/>
    <mergeCell ref="E324:E325"/>
    <mergeCell ref="H324:H325"/>
    <mergeCell ref="K324:K325"/>
    <mergeCell ref="N324:N325"/>
    <mergeCell ref="Q324:Q325"/>
    <mergeCell ref="B324:B325"/>
    <mergeCell ref="A346:B346"/>
    <mergeCell ref="H346:I346"/>
    <mergeCell ref="B347:B348"/>
    <mergeCell ref="E347:E348"/>
    <mergeCell ref="H347:H348"/>
    <mergeCell ref="K347:K348"/>
    <mergeCell ref="K209:K210"/>
    <mergeCell ref="N209:N210"/>
    <mergeCell ref="Q209:Q210"/>
    <mergeCell ref="K186:K187"/>
    <mergeCell ref="N186:N187"/>
    <mergeCell ref="A208:B208"/>
    <mergeCell ref="H208:I208"/>
    <mergeCell ref="B209:B210"/>
    <mergeCell ref="E209:E210"/>
    <mergeCell ref="H209:H210"/>
    <mergeCell ref="A231:B231"/>
    <mergeCell ref="H231:I231"/>
    <mergeCell ref="E232:E233"/>
    <mergeCell ref="H232:H233"/>
    <mergeCell ref="K232:K233"/>
    <mergeCell ref="N232:N233"/>
    <mergeCell ref="Q232:Q233"/>
    <mergeCell ref="N255:N256"/>
    <mergeCell ref="Q255:Q256"/>
    <mergeCell ref="B232:B233"/>
    <mergeCell ref="A254:B254"/>
    <mergeCell ref="H254:I254"/>
    <mergeCell ref="B255:B256"/>
    <mergeCell ref="E255:E256"/>
    <mergeCell ref="H255:H256"/>
    <mergeCell ref="K255:K256"/>
    <mergeCell ref="N301:N302"/>
    <mergeCell ref="Q301:Q302"/>
    <mergeCell ref="N347:N348"/>
    <mergeCell ref="Q347:Q348"/>
    <mergeCell ref="A369:B369"/>
    <mergeCell ref="H369:I369"/>
    <mergeCell ref="B370:B371"/>
    <mergeCell ref="E370:E371"/>
    <mergeCell ref="H370:H371"/>
    <mergeCell ref="Q370:Q371"/>
    <mergeCell ref="A461:B461"/>
    <mergeCell ref="H461:I461"/>
    <mergeCell ref="E462:E463"/>
    <mergeCell ref="H462:H463"/>
    <mergeCell ref="K462:K463"/>
    <mergeCell ref="N462:N463"/>
    <mergeCell ref="Q462:Q463"/>
    <mergeCell ref="B462:B463"/>
    <mergeCell ref="A484:B484"/>
    <mergeCell ref="H484:I484"/>
    <mergeCell ref="B485:B486"/>
    <mergeCell ref="E485:E486"/>
    <mergeCell ref="H485:H486"/>
    <mergeCell ref="K485:K486"/>
    <mergeCell ref="A507:B507"/>
    <mergeCell ref="H507:I507"/>
    <mergeCell ref="E508:E509"/>
    <mergeCell ref="H508:H509"/>
    <mergeCell ref="K508:K509"/>
    <mergeCell ref="N508:N509"/>
    <mergeCell ref="Q508:Q509"/>
    <mergeCell ref="B508:B509"/>
    <mergeCell ref="A530:B530"/>
    <mergeCell ref="H530:I530"/>
    <mergeCell ref="B531:B532"/>
    <mergeCell ref="E531:E532"/>
    <mergeCell ref="H531:H532"/>
    <mergeCell ref="K531:K532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20.88"/>
  </cols>
  <sheetData>
    <row r="1" collapsed="1">
      <c r="A1" s="1" t="s">
        <v>0</v>
      </c>
      <c r="C1" s="2" t="str">
        <f t="array" ref="C1">INDEX(A2:P2, 1, MATCH(MIN(C12,F12,I12,L12,O12,R12), C12:R12, 0))</f>
        <v>ECMWF</v>
      </c>
      <c r="D1" s="3" t="str">
        <f t="array" ref="D1">INDEX(A2:P2, 1, (MATCH(MIN(C16,F16,I16,L16,O16,R16), C16:R16, 0)))</f>
        <v>UKMO</v>
      </c>
      <c r="E1" s="4" t="str">
        <f t="array" ref="E1">INDEX(A2:P2, 1, MATCH(MIN(F19,I19,L19,O19,R19,C19),C19:R19,0))</f>
        <v>GFS</v>
      </c>
      <c r="F1" s="5" t="str">
        <f t="array" ref="F1">INDEX(A2:P2, 1, MATCH(MIN(F21,I21,L21,O21,R21,C21),C21:R21,0))</f>
        <v>UKMO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idden="1" outlineLevel="1">
      <c r="A2" s="7" t="s">
        <v>1</v>
      </c>
      <c r="B2" s="8" t="s">
        <v>2</v>
      </c>
      <c r="C2" s="9"/>
      <c r="D2" s="10" t="s">
        <v>3</v>
      </c>
      <c r="E2" s="11" t="s">
        <v>2</v>
      </c>
      <c r="F2" s="9"/>
      <c r="G2" s="12" t="s">
        <v>4</v>
      </c>
      <c r="H2" s="8" t="s">
        <v>2</v>
      </c>
      <c r="I2" s="9"/>
      <c r="J2" s="12" t="s">
        <v>5</v>
      </c>
      <c r="K2" s="8" t="s">
        <v>2</v>
      </c>
      <c r="L2" s="9"/>
      <c r="M2" s="12" t="s">
        <v>6</v>
      </c>
      <c r="N2" s="8" t="s">
        <v>2</v>
      </c>
      <c r="O2" s="9"/>
      <c r="P2" s="12" t="s">
        <v>7</v>
      </c>
      <c r="Q2" s="8" t="s">
        <v>2</v>
      </c>
      <c r="R2" s="9"/>
    </row>
    <row r="3" hidden="1" outlineLevel="1">
      <c r="A3" s="13" t="s">
        <v>8</v>
      </c>
      <c r="C3" s="14"/>
      <c r="D3" s="6" t="s">
        <v>8</v>
      </c>
      <c r="F3" s="14"/>
      <c r="G3" s="13" t="s">
        <v>8</v>
      </c>
      <c r="I3" s="15"/>
      <c r="J3" s="13" t="s">
        <v>8</v>
      </c>
      <c r="L3" s="15"/>
      <c r="M3" s="13" t="s">
        <v>8</v>
      </c>
      <c r="O3" s="15"/>
      <c r="P3" s="13" t="s">
        <v>8</v>
      </c>
      <c r="R3" s="15"/>
    </row>
    <row r="4" hidden="1" outlineLevel="1">
      <c r="A4" s="2" t="s">
        <v>9</v>
      </c>
      <c r="B4" s="17">
        <v>7.67</v>
      </c>
      <c r="C4" s="18"/>
      <c r="D4" s="2" t="s">
        <v>9</v>
      </c>
      <c r="E4" s="17">
        <v>15.33</v>
      </c>
      <c r="F4" s="18"/>
      <c r="G4" s="2" t="s">
        <v>9</v>
      </c>
      <c r="H4" s="17">
        <v>5.78</v>
      </c>
      <c r="I4" s="18"/>
      <c r="J4" s="2" t="s">
        <v>9</v>
      </c>
      <c r="K4" s="17">
        <v>3.33</v>
      </c>
      <c r="L4" s="18"/>
      <c r="M4" s="2" t="s">
        <v>9</v>
      </c>
      <c r="N4" s="17">
        <v>5.56</v>
      </c>
      <c r="O4" s="18"/>
      <c r="P4" s="2" t="s">
        <v>9</v>
      </c>
      <c r="Q4" s="17">
        <v>1.56</v>
      </c>
      <c r="R4" s="18"/>
    </row>
    <row r="5" hidden="1" outlineLevel="1">
      <c r="A5" s="2" t="s">
        <v>10</v>
      </c>
      <c r="B5" s="17">
        <v>70.22</v>
      </c>
      <c r="C5" s="18"/>
      <c r="D5" s="2" t="s">
        <v>10</v>
      </c>
      <c r="E5" s="17">
        <v>22.0</v>
      </c>
      <c r="F5" s="18"/>
      <c r="G5" s="2" t="s">
        <v>10</v>
      </c>
      <c r="H5" s="17">
        <v>15.0</v>
      </c>
      <c r="I5" s="18"/>
      <c r="J5" s="2" t="s">
        <v>10</v>
      </c>
      <c r="K5" s="17">
        <v>43.75</v>
      </c>
      <c r="L5" s="18"/>
      <c r="M5" s="2" t="s">
        <v>10</v>
      </c>
      <c r="N5" s="17">
        <v>29.11</v>
      </c>
      <c r="O5" s="18"/>
      <c r="P5" s="2" t="s">
        <v>10</v>
      </c>
      <c r="Q5" s="17">
        <v>7.89</v>
      </c>
      <c r="R5" s="18"/>
    </row>
    <row r="6" hidden="1" outlineLevel="1">
      <c r="A6" s="2" t="s">
        <v>11</v>
      </c>
      <c r="B6" s="17">
        <v>6.56</v>
      </c>
      <c r="C6" s="18"/>
      <c r="D6" s="2" t="s">
        <v>11</v>
      </c>
      <c r="E6" s="17">
        <v>3.11</v>
      </c>
      <c r="F6" s="18"/>
      <c r="G6" s="2" t="s">
        <v>11</v>
      </c>
      <c r="H6" s="17">
        <v>5.22</v>
      </c>
      <c r="I6" s="18"/>
      <c r="J6" s="2" t="s">
        <v>11</v>
      </c>
      <c r="K6" s="17">
        <v>3.33</v>
      </c>
      <c r="L6" s="18"/>
      <c r="M6" s="2" t="s">
        <v>11</v>
      </c>
      <c r="N6" s="17">
        <v>3.22</v>
      </c>
      <c r="O6" s="18"/>
      <c r="P6" s="2" t="s">
        <v>11</v>
      </c>
      <c r="Q6" s="17">
        <v>3.22</v>
      </c>
      <c r="R6" s="18"/>
    </row>
    <row r="7" hidden="1" outlineLevel="1">
      <c r="A7" s="2" t="s">
        <v>12</v>
      </c>
      <c r="B7" s="17">
        <v>30.11</v>
      </c>
      <c r="C7" s="18"/>
      <c r="D7" s="2" t="s">
        <v>12</v>
      </c>
      <c r="E7" s="17">
        <v>87.33</v>
      </c>
      <c r="F7" s="18"/>
      <c r="G7" s="2" t="s">
        <v>12</v>
      </c>
      <c r="H7" s="17">
        <v>12.67</v>
      </c>
      <c r="I7" s="18"/>
      <c r="J7" s="2" t="s">
        <v>12</v>
      </c>
      <c r="K7" s="17">
        <v>23.89</v>
      </c>
      <c r="L7" s="18"/>
      <c r="M7" s="2" t="s">
        <v>12</v>
      </c>
      <c r="N7" s="17">
        <v>10.11</v>
      </c>
      <c r="O7" s="18"/>
      <c r="P7" s="2" t="s">
        <v>12</v>
      </c>
      <c r="Q7" s="17">
        <v>16.78</v>
      </c>
      <c r="R7" s="18"/>
    </row>
    <row r="8" hidden="1" outlineLevel="1">
      <c r="A8" s="2" t="s">
        <v>13</v>
      </c>
      <c r="B8" s="17">
        <v>70.22</v>
      </c>
      <c r="C8" s="18"/>
      <c r="D8" s="2" t="s">
        <v>13</v>
      </c>
      <c r="E8" s="17">
        <v>22.0</v>
      </c>
      <c r="F8" s="18"/>
      <c r="G8" s="2" t="s">
        <v>13</v>
      </c>
      <c r="H8" s="17">
        <v>15.0</v>
      </c>
      <c r="I8" s="18"/>
      <c r="J8" s="2" t="s">
        <v>13</v>
      </c>
      <c r="K8" s="17">
        <v>43.75</v>
      </c>
      <c r="L8" s="18"/>
      <c r="M8" s="2" t="s">
        <v>13</v>
      </c>
      <c r="N8" s="17">
        <v>29.11</v>
      </c>
      <c r="O8" s="18"/>
      <c r="P8" s="2" t="s">
        <v>13</v>
      </c>
      <c r="Q8" s="17">
        <v>7.89</v>
      </c>
      <c r="R8" s="18"/>
    </row>
    <row r="9" hidden="1" outlineLevel="1">
      <c r="A9" s="2" t="s">
        <v>14</v>
      </c>
      <c r="B9" s="17">
        <v>23.11</v>
      </c>
      <c r="C9" s="18"/>
      <c r="D9" s="2" t="s">
        <v>14</v>
      </c>
      <c r="E9" s="17">
        <v>22.22</v>
      </c>
      <c r="F9" s="18"/>
      <c r="G9" s="2" t="s">
        <v>14</v>
      </c>
      <c r="H9" s="17">
        <v>11.33</v>
      </c>
      <c r="I9" s="18"/>
      <c r="J9" s="2" t="s">
        <v>14</v>
      </c>
      <c r="K9" s="17">
        <v>5.28</v>
      </c>
      <c r="L9" s="18"/>
      <c r="M9" s="2" t="s">
        <v>14</v>
      </c>
      <c r="N9" s="17">
        <v>8.44</v>
      </c>
      <c r="O9" s="18"/>
      <c r="P9" s="2" t="s">
        <v>14</v>
      </c>
      <c r="Q9" s="17">
        <v>6.44</v>
      </c>
      <c r="R9" s="18"/>
    </row>
    <row r="10" hidden="1" outlineLevel="1">
      <c r="A10" s="2" t="s">
        <v>15</v>
      </c>
      <c r="B10" s="17">
        <v>16.44</v>
      </c>
      <c r="C10" s="18"/>
      <c r="D10" s="2" t="s">
        <v>15</v>
      </c>
      <c r="E10" s="17">
        <v>7.89</v>
      </c>
      <c r="F10" s="18"/>
      <c r="G10" s="2" t="s">
        <v>15</v>
      </c>
      <c r="H10" s="17">
        <v>13.0</v>
      </c>
      <c r="I10" s="18"/>
      <c r="J10" s="2" t="s">
        <v>15</v>
      </c>
      <c r="K10" s="17">
        <v>10.0</v>
      </c>
      <c r="L10" s="18"/>
      <c r="M10" s="2" t="s">
        <v>15</v>
      </c>
      <c r="N10" s="17">
        <v>9.56</v>
      </c>
      <c r="O10" s="18"/>
      <c r="P10" s="2" t="s">
        <v>15</v>
      </c>
      <c r="Q10" s="17">
        <v>8.67</v>
      </c>
      <c r="R10" s="18"/>
    </row>
    <row r="11" hidden="1" outlineLevel="1">
      <c r="A11" s="2" t="s">
        <v>16</v>
      </c>
      <c r="B11" s="17">
        <v>6.89</v>
      </c>
      <c r="C11" s="18"/>
      <c r="D11" s="2" t="s">
        <v>16</v>
      </c>
      <c r="E11" s="17">
        <v>16.56</v>
      </c>
      <c r="F11" s="18"/>
      <c r="G11" s="2" t="s">
        <v>16</v>
      </c>
      <c r="H11" s="17">
        <v>4.22</v>
      </c>
      <c r="I11" s="18"/>
      <c r="J11" s="2" t="s">
        <v>16</v>
      </c>
      <c r="K11" s="17">
        <v>1.67</v>
      </c>
      <c r="L11" s="18"/>
      <c r="M11" s="2" t="s">
        <v>16</v>
      </c>
      <c r="N11" s="17">
        <v>1.11</v>
      </c>
      <c r="O11" s="18"/>
      <c r="P11" s="2" t="s">
        <v>16</v>
      </c>
      <c r="Q11" s="17">
        <v>10.33</v>
      </c>
      <c r="R11" s="18"/>
    </row>
    <row r="12" hidden="1" outlineLevel="1">
      <c r="A12" s="2" t="s">
        <v>17</v>
      </c>
      <c r="B12" s="17">
        <v>13.78</v>
      </c>
      <c r="C12" s="20">
        <f>(SUM(B4:B12)/9)/100</f>
        <v>0.2722222222</v>
      </c>
      <c r="D12" s="2" t="s">
        <v>17</v>
      </c>
      <c r="E12" s="17">
        <v>61.89</v>
      </c>
      <c r="F12" s="20">
        <f>(SUM(E4:E12)/9)/100</f>
        <v>0.2870333333</v>
      </c>
      <c r="G12" s="2" t="s">
        <v>17</v>
      </c>
      <c r="H12" s="17">
        <v>3.67</v>
      </c>
      <c r="I12" s="20">
        <f>(SUM(H4:H12)/9)/100</f>
        <v>0.09543333333</v>
      </c>
      <c r="J12" s="2" t="s">
        <v>17</v>
      </c>
      <c r="K12" s="17">
        <v>19.31</v>
      </c>
      <c r="L12" s="20">
        <f>(SUM(K4:K12)/9)/100</f>
        <v>0.1714555556</v>
      </c>
      <c r="M12" s="2" t="s">
        <v>17</v>
      </c>
      <c r="N12" s="17">
        <v>16.11</v>
      </c>
      <c r="O12" s="20">
        <f>(SUM(N4:N12)/9)/100</f>
        <v>0.1248111111</v>
      </c>
      <c r="P12" s="2" t="s">
        <v>17</v>
      </c>
      <c r="Q12" s="17">
        <v>42.33</v>
      </c>
      <c r="R12" s="20">
        <f>(SUM(Q4:Q12)/9)/100</f>
        <v>0.1167888889</v>
      </c>
    </row>
    <row r="13" hidden="1" outlineLevel="1">
      <c r="A13" s="3" t="s">
        <v>18</v>
      </c>
      <c r="B13" s="17">
        <v>7.67</v>
      </c>
      <c r="C13" s="18"/>
      <c r="D13" s="3" t="s">
        <v>18</v>
      </c>
      <c r="E13" s="17">
        <v>15.33</v>
      </c>
      <c r="F13" s="18"/>
      <c r="G13" s="3" t="s">
        <v>18</v>
      </c>
      <c r="H13" s="17">
        <v>5.78</v>
      </c>
      <c r="I13" s="18"/>
      <c r="J13" s="3" t="s">
        <v>18</v>
      </c>
      <c r="K13" s="17">
        <v>3.33</v>
      </c>
      <c r="L13" s="18"/>
      <c r="M13" s="3" t="s">
        <v>18</v>
      </c>
      <c r="N13" s="17">
        <v>5.56</v>
      </c>
      <c r="O13" s="18"/>
      <c r="P13" s="3" t="s">
        <v>18</v>
      </c>
      <c r="Q13" s="17">
        <v>1.56</v>
      </c>
      <c r="R13" s="18"/>
    </row>
    <row r="14" hidden="1" outlineLevel="1">
      <c r="A14" s="3" t="s">
        <v>19</v>
      </c>
      <c r="B14" s="17">
        <v>16.0</v>
      </c>
      <c r="C14" s="18"/>
      <c r="D14" s="3" t="s">
        <v>19</v>
      </c>
      <c r="E14" s="17">
        <v>21.11</v>
      </c>
      <c r="F14" s="18"/>
      <c r="G14" s="3" t="s">
        <v>19</v>
      </c>
      <c r="H14" s="17">
        <v>5.0</v>
      </c>
      <c r="I14" s="18"/>
      <c r="J14" s="3" t="s">
        <v>19</v>
      </c>
      <c r="K14" s="17">
        <v>7.64</v>
      </c>
      <c r="L14" s="18"/>
      <c r="M14" s="3" t="s">
        <v>19</v>
      </c>
      <c r="N14" s="17">
        <v>17.22</v>
      </c>
      <c r="O14" s="18"/>
      <c r="P14" s="3" t="s">
        <v>19</v>
      </c>
      <c r="Q14" s="17">
        <v>2.67</v>
      </c>
      <c r="R14" s="18"/>
    </row>
    <row r="15" hidden="1" outlineLevel="1">
      <c r="A15" s="3" t="s">
        <v>20</v>
      </c>
      <c r="B15" s="17">
        <v>70.22</v>
      </c>
      <c r="C15" s="18"/>
      <c r="D15" s="3" t="s">
        <v>20</v>
      </c>
      <c r="E15" s="17">
        <v>22.0</v>
      </c>
      <c r="F15" s="18"/>
      <c r="G15" s="3" t="s">
        <v>20</v>
      </c>
      <c r="H15" s="17">
        <v>15.0</v>
      </c>
      <c r="I15" s="18"/>
      <c r="J15" s="3" t="s">
        <v>20</v>
      </c>
      <c r="K15" s="17">
        <v>43.75</v>
      </c>
      <c r="L15" s="18"/>
      <c r="M15" s="3" t="s">
        <v>20</v>
      </c>
      <c r="N15" s="17">
        <v>29.11</v>
      </c>
      <c r="O15" s="18"/>
      <c r="P15" s="3" t="s">
        <v>20</v>
      </c>
      <c r="Q15" s="17">
        <v>7.89</v>
      </c>
      <c r="R15" s="18"/>
    </row>
    <row r="16" hidden="1" outlineLevel="1">
      <c r="A16" s="21">
        <v>44066.0</v>
      </c>
      <c r="B16" s="17">
        <v>70.22</v>
      </c>
      <c r="C16" s="20">
        <f>(SUM(B13:B16)/4)/100</f>
        <v>0.410275</v>
      </c>
      <c r="D16" s="21">
        <v>44066.0</v>
      </c>
      <c r="E16" s="17">
        <v>22.0</v>
      </c>
      <c r="F16" s="20">
        <f>(SUM(E13:E16)/4)/100</f>
        <v>0.2011</v>
      </c>
      <c r="G16" s="21">
        <v>44066.0</v>
      </c>
      <c r="H16" s="17">
        <v>15.0</v>
      </c>
      <c r="I16" s="20">
        <f>(SUM(H13:H16)/4)/100</f>
        <v>0.10195</v>
      </c>
      <c r="J16" s="21">
        <v>44066.0</v>
      </c>
      <c r="K16" s="17">
        <v>43.75</v>
      </c>
      <c r="L16" s="20">
        <f>(SUM(K13:K16)/4)/100</f>
        <v>0.246175</v>
      </c>
      <c r="M16" s="21">
        <v>44066.0</v>
      </c>
      <c r="N16" s="17">
        <v>29.11</v>
      </c>
      <c r="O16" s="20">
        <f>(SUM(N13:N16)/4)/100</f>
        <v>0.2025</v>
      </c>
      <c r="P16" s="21">
        <v>44066.0</v>
      </c>
      <c r="Q16" s="17">
        <v>7.89</v>
      </c>
      <c r="R16" s="20">
        <f>(SUM(Q13:Q16)/4)/100</f>
        <v>0.050025</v>
      </c>
    </row>
    <row r="17" hidden="1" outlineLevel="1">
      <c r="A17" s="4" t="s">
        <v>21</v>
      </c>
      <c r="B17" s="17">
        <v>7.67</v>
      </c>
      <c r="C17" s="18"/>
      <c r="D17" s="4" t="s">
        <v>21</v>
      </c>
      <c r="E17" s="17">
        <v>15.33</v>
      </c>
      <c r="F17" s="18"/>
      <c r="G17" s="4" t="s">
        <v>21</v>
      </c>
      <c r="H17" s="17">
        <v>5.78</v>
      </c>
      <c r="I17" s="18"/>
      <c r="J17" s="4" t="s">
        <v>21</v>
      </c>
      <c r="K17" s="17">
        <v>3.33</v>
      </c>
      <c r="L17" s="18"/>
      <c r="M17" s="4" t="s">
        <v>21</v>
      </c>
      <c r="N17" s="17">
        <v>5.56</v>
      </c>
      <c r="O17" s="18"/>
      <c r="P17" s="4" t="s">
        <v>21</v>
      </c>
      <c r="Q17" s="17">
        <v>1.56</v>
      </c>
      <c r="R17" s="18"/>
    </row>
    <row r="18" hidden="1" outlineLevel="1">
      <c r="A18" s="4" t="s">
        <v>22</v>
      </c>
      <c r="B18" s="17">
        <v>16.0</v>
      </c>
      <c r="C18" s="18"/>
      <c r="D18" s="4" t="s">
        <v>22</v>
      </c>
      <c r="E18" s="17">
        <v>21.11</v>
      </c>
      <c r="F18" s="18"/>
      <c r="G18" s="4" t="s">
        <v>22</v>
      </c>
      <c r="H18" s="17">
        <v>5.0</v>
      </c>
      <c r="I18" s="18"/>
      <c r="J18" s="4" t="s">
        <v>22</v>
      </c>
      <c r="K18" s="17">
        <v>7.64</v>
      </c>
      <c r="L18" s="18"/>
      <c r="M18" s="4" t="s">
        <v>22</v>
      </c>
      <c r="N18" s="17">
        <v>17.22</v>
      </c>
      <c r="O18" s="18"/>
      <c r="P18" s="4" t="s">
        <v>22</v>
      </c>
      <c r="Q18" s="17">
        <v>2.67</v>
      </c>
      <c r="R18" s="18"/>
    </row>
    <row r="19" hidden="1" outlineLevel="1">
      <c r="A19" s="4" t="s">
        <v>23</v>
      </c>
      <c r="B19" s="17">
        <v>58.78</v>
      </c>
      <c r="C19" s="20">
        <f>(SUM(B17:B19)/3)/100</f>
        <v>0.2748333333</v>
      </c>
      <c r="D19" s="4" t="s">
        <v>23</v>
      </c>
      <c r="E19" s="17">
        <v>61.78</v>
      </c>
      <c r="F19" s="20">
        <f>(SUM(E17:E19)/3)/100</f>
        <v>0.3274</v>
      </c>
      <c r="G19" s="4" t="s">
        <v>23</v>
      </c>
      <c r="H19" s="17">
        <v>35.11</v>
      </c>
      <c r="I19" s="20">
        <f>(SUM(H17:H19)/3)/100</f>
        <v>0.1529666667</v>
      </c>
      <c r="J19" s="4" t="s">
        <v>23</v>
      </c>
      <c r="K19" s="17">
        <v>14.58</v>
      </c>
      <c r="L19" s="20">
        <f>(SUM(K17:K19)/3)/100</f>
        <v>0.08516666667</v>
      </c>
      <c r="M19" s="4" t="s">
        <v>23</v>
      </c>
      <c r="N19" s="17">
        <v>33.78</v>
      </c>
      <c r="O19" s="20">
        <f>(SUM(N17:N19)/3)/100</f>
        <v>0.1885333333</v>
      </c>
      <c r="P19" s="4" t="s">
        <v>23</v>
      </c>
      <c r="Q19" s="17">
        <v>44.33</v>
      </c>
      <c r="R19" s="20">
        <f>(SUM(Q17:Q19)/3)/100</f>
        <v>0.1618666667</v>
      </c>
    </row>
    <row r="20" hidden="1" outlineLevel="1">
      <c r="A20" s="5" t="s">
        <v>24</v>
      </c>
      <c r="B20" s="17">
        <v>10.78</v>
      </c>
      <c r="C20" s="18"/>
      <c r="D20" s="5" t="s">
        <v>24</v>
      </c>
      <c r="E20" s="17">
        <v>14.44</v>
      </c>
      <c r="F20" s="18"/>
      <c r="G20" s="5" t="s">
        <v>24</v>
      </c>
      <c r="H20" s="17">
        <v>4.78</v>
      </c>
      <c r="I20" s="18"/>
      <c r="J20" s="5" t="s">
        <v>24</v>
      </c>
      <c r="K20" s="17">
        <v>43.75</v>
      </c>
      <c r="L20" s="18"/>
      <c r="M20" s="5" t="s">
        <v>24</v>
      </c>
      <c r="N20" s="17">
        <v>3.67</v>
      </c>
      <c r="O20" s="18"/>
      <c r="P20" s="5" t="s">
        <v>24</v>
      </c>
      <c r="Q20" s="17">
        <v>4.67</v>
      </c>
      <c r="R20" s="18"/>
    </row>
    <row r="21" hidden="1" outlineLevel="1">
      <c r="A21" s="5" t="s">
        <v>25</v>
      </c>
      <c r="B21" s="17">
        <v>70.22</v>
      </c>
      <c r="C21" s="20">
        <f>(SUM(B20:B21)/2)/100</f>
        <v>0.405</v>
      </c>
      <c r="D21" s="5" t="s">
        <v>25</v>
      </c>
      <c r="E21" s="17">
        <v>22.0</v>
      </c>
      <c r="F21" s="20">
        <f>(SUM(E20:E21)/2)/100</f>
        <v>0.1822</v>
      </c>
      <c r="G21" s="5" t="s">
        <v>25</v>
      </c>
      <c r="H21" s="17">
        <v>15.0</v>
      </c>
      <c r="I21" s="20">
        <f>(SUM(H20:H21)/2)/100</f>
        <v>0.0989</v>
      </c>
      <c r="J21" s="5" t="s">
        <v>25</v>
      </c>
      <c r="K21" s="17">
        <v>4.72</v>
      </c>
      <c r="L21" s="20">
        <f>(SUM(K20:K21)/2)/100</f>
        <v>0.24235</v>
      </c>
      <c r="M21" s="5" t="s">
        <v>25</v>
      </c>
      <c r="N21" s="17">
        <v>29.11</v>
      </c>
      <c r="O21" s="20">
        <f>(SUM(N20:N21)/2)/100</f>
        <v>0.1639</v>
      </c>
      <c r="P21" s="5" t="s">
        <v>25</v>
      </c>
      <c r="Q21" s="17">
        <v>7.89</v>
      </c>
      <c r="R21" s="20">
        <f>(SUM(Q20:Q21)/2)/100</f>
        <v>0.0628</v>
      </c>
    </row>
    <row r="22">
      <c r="A22" s="26"/>
      <c r="B22" s="26"/>
      <c r="C22" s="26"/>
      <c r="D22" s="26"/>
      <c r="E22" s="26"/>
      <c r="F22" s="26"/>
    </row>
    <row r="23">
      <c r="A23" s="26"/>
      <c r="B23" s="26"/>
      <c r="C23" s="26"/>
      <c r="D23" s="26"/>
      <c r="E23" s="26"/>
      <c r="F23" s="26"/>
    </row>
    <row r="24" collapsed="1">
      <c r="A24" s="1" t="s">
        <v>26</v>
      </c>
      <c r="C24" s="2" t="str">
        <f t="array" ref="C24">INDEX(A25:P25, 1, MATCH(MIN(C35,F35,I35,L35,O35,R35), C35:R35, 0))</f>
        <v>UKMO</v>
      </c>
      <c r="D24" s="3" t="str">
        <f t="array" ref="D24">INDEX(A25:P25, 1, (MATCH(MIN(C39,F39,I39,L39,O39,R39), C39:R39, 0)))</f>
        <v>UKMO</v>
      </c>
      <c r="E24" s="4" t="str">
        <f t="array" ref="E24">INDEX(A25:P25, 1, MATCH(MIN(F42,I42,L42,O42,R42,C42),C42:R42,0))</f>
        <v>UKMO</v>
      </c>
      <c r="F24" s="5" t="str">
        <f t="array" ref="F24">INDEX(A25:P25, 1, MATCH(MIN(F44,I44,L44,O44,R44,C44),C44:R44,0))</f>
        <v>UKMO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idden="1" outlineLevel="1">
      <c r="A25" s="7" t="s">
        <v>1</v>
      </c>
      <c r="B25" s="8" t="s">
        <v>2</v>
      </c>
      <c r="C25" s="9"/>
      <c r="D25" s="10" t="s">
        <v>3</v>
      </c>
      <c r="E25" s="11" t="s">
        <v>2</v>
      </c>
      <c r="F25" s="9"/>
      <c r="G25" s="12" t="s">
        <v>4</v>
      </c>
      <c r="H25" s="8" t="s">
        <v>2</v>
      </c>
      <c r="I25" s="9"/>
      <c r="J25" s="12" t="s">
        <v>5</v>
      </c>
      <c r="K25" s="8" t="s">
        <v>2</v>
      </c>
      <c r="L25" s="9"/>
      <c r="M25" s="12" t="s">
        <v>6</v>
      </c>
      <c r="N25" s="8" t="s">
        <v>2</v>
      </c>
      <c r="O25" s="9"/>
      <c r="P25" s="12" t="s">
        <v>7</v>
      </c>
      <c r="Q25" s="8" t="s">
        <v>2</v>
      </c>
      <c r="R25" s="9"/>
    </row>
    <row r="26" hidden="1" outlineLevel="1">
      <c r="A26" s="13" t="s">
        <v>8</v>
      </c>
      <c r="C26" s="14"/>
      <c r="D26" s="6" t="s">
        <v>8</v>
      </c>
      <c r="F26" s="14"/>
      <c r="G26" s="13" t="s">
        <v>8</v>
      </c>
      <c r="I26" s="15"/>
      <c r="J26" s="13" t="s">
        <v>8</v>
      </c>
      <c r="L26" s="15"/>
      <c r="M26" s="13" t="s">
        <v>8</v>
      </c>
      <c r="O26" s="15"/>
      <c r="P26" s="13" t="s">
        <v>8</v>
      </c>
      <c r="R26" s="15"/>
    </row>
    <row r="27" hidden="1" outlineLevel="1">
      <c r="A27" s="2" t="s">
        <v>9</v>
      </c>
      <c r="B27" s="17">
        <v>40.56</v>
      </c>
      <c r="C27" s="18"/>
      <c r="D27" s="2" t="s">
        <v>9</v>
      </c>
      <c r="E27" s="17">
        <v>14.54</v>
      </c>
      <c r="F27" s="18"/>
      <c r="G27" s="2" t="s">
        <v>9</v>
      </c>
      <c r="H27" s="17">
        <v>10.46</v>
      </c>
      <c r="I27" s="18"/>
      <c r="J27" s="2" t="s">
        <v>9</v>
      </c>
      <c r="K27" s="17">
        <v>4.63</v>
      </c>
      <c r="L27" s="18"/>
      <c r="M27" s="2" t="s">
        <v>9</v>
      </c>
      <c r="N27" s="17">
        <v>29.17</v>
      </c>
      <c r="O27" s="18"/>
      <c r="P27" s="2" t="s">
        <v>9</v>
      </c>
      <c r="Q27" s="17">
        <v>2.96</v>
      </c>
      <c r="R27" s="18"/>
    </row>
    <row r="28" hidden="1" outlineLevel="1">
      <c r="A28" s="2" t="s">
        <v>10</v>
      </c>
      <c r="B28" s="17">
        <v>63.89</v>
      </c>
      <c r="C28" s="18"/>
      <c r="D28" s="2" t="s">
        <v>10</v>
      </c>
      <c r="E28" s="17">
        <v>72.41</v>
      </c>
      <c r="F28" s="18"/>
      <c r="G28" s="2" t="s">
        <v>10</v>
      </c>
      <c r="H28" s="17">
        <v>24.35</v>
      </c>
      <c r="I28" s="18"/>
      <c r="J28" s="2" t="s">
        <v>10</v>
      </c>
      <c r="K28" s="17">
        <v>29.07</v>
      </c>
      <c r="L28" s="18"/>
      <c r="M28" s="2" t="s">
        <v>10</v>
      </c>
      <c r="N28" s="17">
        <v>14.54</v>
      </c>
      <c r="O28" s="18"/>
      <c r="P28" s="2" t="s">
        <v>10</v>
      </c>
      <c r="Q28" s="17">
        <v>9.91</v>
      </c>
      <c r="R28" s="18"/>
    </row>
    <row r="29" hidden="1" outlineLevel="1">
      <c r="A29" s="2" t="s">
        <v>11</v>
      </c>
      <c r="B29" s="17">
        <v>17.87</v>
      </c>
      <c r="C29" s="18"/>
      <c r="D29" s="2" t="s">
        <v>11</v>
      </c>
      <c r="E29" s="17">
        <v>22.69</v>
      </c>
      <c r="F29" s="18"/>
      <c r="G29" s="2" t="s">
        <v>11</v>
      </c>
      <c r="H29" s="17">
        <v>6.02</v>
      </c>
      <c r="I29" s="18"/>
      <c r="J29" s="2" t="s">
        <v>11</v>
      </c>
      <c r="K29" s="17">
        <v>13.98</v>
      </c>
      <c r="L29" s="18"/>
      <c r="M29" s="2" t="s">
        <v>11</v>
      </c>
      <c r="N29" s="17">
        <v>9.44</v>
      </c>
      <c r="O29" s="18"/>
      <c r="P29" s="2" t="s">
        <v>11</v>
      </c>
      <c r="Q29" s="17">
        <v>5.09</v>
      </c>
      <c r="R29" s="18"/>
    </row>
    <row r="30" hidden="1" outlineLevel="1">
      <c r="A30" s="2" t="s">
        <v>12</v>
      </c>
      <c r="B30" s="17">
        <v>4.91</v>
      </c>
      <c r="C30" s="18"/>
      <c r="D30" s="2" t="s">
        <v>12</v>
      </c>
      <c r="E30" s="17">
        <v>58.24</v>
      </c>
      <c r="F30" s="18"/>
      <c r="G30" s="2" t="s">
        <v>12</v>
      </c>
      <c r="H30" s="17">
        <v>10.46</v>
      </c>
      <c r="I30" s="18"/>
      <c r="J30" s="2" t="s">
        <v>12</v>
      </c>
      <c r="K30" s="17">
        <v>4.91</v>
      </c>
      <c r="L30" s="18"/>
      <c r="M30" s="2" t="s">
        <v>12</v>
      </c>
      <c r="N30" s="17">
        <v>7.59</v>
      </c>
      <c r="O30" s="18"/>
      <c r="P30" s="2" t="s">
        <v>12</v>
      </c>
      <c r="Q30" s="17">
        <v>5.28</v>
      </c>
      <c r="R30" s="18"/>
    </row>
    <row r="31" hidden="1" outlineLevel="1">
      <c r="A31" s="2" t="s">
        <v>13</v>
      </c>
      <c r="B31" s="17">
        <v>63.89</v>
      </c>
      <c r="C31" s="18"/>
      <c r="D31" s="2" t="s">
        <v>13</v>
      </c>
      <c r="E31" s="17">
        <v>72.41</v>
      </c>
      <c r="F31" s="18"/>
      <c r="G31" s="2" t="s">
        <v>13</v>
      </c>
      <c r="H31" s="17">
        <v>24.35</v>
      </c>
      <c r="I31" s="18"/>
      <c r="J31" s="2" t="s">
        <v>13</v>
      </c>
      <c r="K31" s="17">
        <v>29.07</v>
      </c>
      <c r="L31" s="18"/>
      <c r="M31" s="2" t="s">
        <v>13</v>
      </c>
      <c r="N31" s="17">
        <v>14.54</v>
      </c>
      <c r="O31" s="18"/>
      <c r="P31" s="2" t="s">
        <v>13</v>
      </c>
      <c r="Q31" s="17">
        <v>9.91</v>
      </c>
      <c r="R31" s="18"/>
    </row>
    <row r="32" hidden="1" outlineLevel="1">
      <c r="A32" s="2" t="s">
        <v>14</v>
      </c>
      <c r="B32" s="17">
        <v>25.65</v>
      </c>
      <c r="C32" s="18"/>
      <c r="D32" s="2" t="s">
        <v>14</v>
      </c>
      <c r="E32" s="17">
        <v>55.19</v>
      </c>
      <c r="F32" s="18"/>
      <c r="G32" s="2" t="s">
        <v>14</v>
      </c>
      <c r="H32" s="17">
        <v>8.89</v>
      </c>
      <c r="I32" s="18"/>
      <c r="J32" s="2" t="s">
        <v>14</v>
      </c>
      <c r="K32" s="17">
        <v>32.5</v>
      </c>
      <c r="L32" s="18"/>
      <c r="M32" s="2" t="s">
        <v>14</v>
      </c>
      <c r="N32" s="17">
        <v>10.83</v>
      </c>
      <c r="O32" s="18"/>
      <c r="P32" s="2" t="s">
        <v>14</v>
      </c>
      <c r="Q32" s="17">
        <v>19.44</v>
      </c>
      <c r="R32" s="18"/>
    </row>
    <row r="33" hidden="1" outlineLevel="1">
      <c r="A33" s="2" t="s">
        <v>15</v>
      </c>
      <c r="B33" s="17">
        <v>13.89</v>
      </c>
      <c r="C33" s="18"/>
      <c r="D33" s="2" t="s">
        <v>15</v>
      </c>
      <c r="E33" s="17">
        <v>48.06</v>
      </c>
      <c r="F33" s="18"/>
      <c r="G33" s="2" t="s">
        <v>15</v>
      </c>
      <c r="H33" s="17">
        <v>16.67</v>
      </c>
      <c r="I33" s="18"/>
      <c r="J33" s="2" t="s">
        <v>15</v>
      </c>
      <c r="K33" s="17">
        <v>26.67</v>
      </c>
      <c r="L33" s="18"/>
      <c r="M33" s="2" t="s">
        <v>15</v>
      </c>
      <c r="N33" s="17">
        <v>19.54</v>
      </c>
      <c r="O33" s="18"/>
      <c r="P33" s="2" t="s">
        <v>15</v>
      </c>
      <c r="Q33" s="17">
        <v>16.02</v>
      </c>
      <c r="R33" s="18"/>
    </row>
    <row r="34" hidden="1" outlineLevel="1">
      <c r="A34" s="2" t="s">
        <v>16</v>
      </c>
      <c r="B34" s="17">
        <v>26.11</v>
      </c>
      <c r="C34" s="18"/>
      <c r="D34" s="2" t="s">
        <v>16</v>
      </c>
      <c r="E34" s="17">
        <v>5.74</v>
      </c>
      <c r="F34" s="18"/>
      <c r="G34" s="2" t="s">
        <v>16</v>
      </c>
      <c r="H34" s="17">
        <v>1.2</v>
      </c>
      <c r="I34" s="18"/>
      <c r="J34" s="2" t="s">
        <v>16</v>
      </c>
      <c r="K34" s="17">
        <v>3.7</v>
      </c>
      <c r="L34" s="18"/>
      <c r="M34" s="2" t="s">
        <v>16</v>
      </c>
      <c r="N34" s="17">
        <v>3.52</v>
      </c>
      <c r="O34" s="18"/>
      <c r="P34" s="2" t="s">
        <v>16</v>
      </c>
      <c r="Q34" s="17">
        <v>2.87</v>
      </c>
      <c r="R34" s="18"/>
    </row>
    <row r="35" hidden="1" outlineLevel="1">
      <c r="A35" s="2" t="s">
        <v>17</v>
      </c>
      <c r="B35" s="17">
        <v>16.2</v>
      </c>
      <c r="C35" s="20">
        <f>(SUM(B27:B35)/9)/100</f>
        <v>0.3033</v>
      </c>
      <c r="D35" s="2" t="s">
        <v>17</v>
      </c>
      <c r="E35" s="17">
        <v>38.7</v>
      </c>
      <c r="F35" s="20">
        <f>(SUM(E27:E35)/9)/100</f>
        <v>0.4310888889</v>
      </c>
      <c r="G35" s="2" t="s">
        <v>17</v>
      </c>
      <c r="H35" s="17">
        <v>3.7</v>
      </c>
      <c r="I35" s="20">
        <f>(SUM(H27:H35)/9)/100</f>
        <v>0.1178888889</v>
      </c>
      <c r="J35" s="2" t="s">
        <v>17</v>
      </c>
      <c r="K35" s="17">
        <v>2.87</v>
      </c>
      <c r="L35" s="20">
        <f>(SUM(K27:K35)/9)/100</f>
        <v>0.1637777778</v>
      </c>
      <c r="M35" s="2" t="s">
        <v>17</v>
      </c>
      <c r="N35" s="17">
        <v>2.59</v>
      </c>
      <c r="O35" s="20">
        <f>(SUM(N27:N35)/9)/100</f>
        <v>0.1241777778</v>
      </c>
      <c r="P35" s="2" t="s">
        <v>17</v>
      </c>
      <c r="Q35" s="17">
        <v>1.94</v>
      </c>
      <c r="R35" s="20">
        <f>(SUM(Q27:Q35)/9)/100</f>
        <v>0.08157777778</v>
      </c>
    </row>
    <row r="36" hidden="1" outlineLevel="1">
      <c r="A36" s="3" t="s">
        <v>18</v>
      </c>
      <c r="B36" s="17">
        <v>40.56</v>
      </c>
      <c r="C36" s="18"/>
      <c r="D36" s="3" t="s">
        <v>18</v>
      </c>
      <c r="E36" s="17">
        <v>14.54</v>
      </c>
      <c r="F36" s="18"/>
      <c r="G36" s="3" t="s">
        <v>18</v>
      </c>
      <c r="H36" s="17">
        <v>10.46</v>
      </c>
      <c r="I36" s="18"/>
      <c r="J36" s="3" t="s">
        <v>18</v>
      </c>
      <c r="K36" s="17">
        <v>4.63</v>
      </c>
      <c r="L36" s="18"/>
      <c r="M36" s="3" t="s">
        <v>18</v>
      </c>
      <c r="N36" s="17">
        <v>29.17</v>
      </c>
      <c r="O36" s="18"/>
      <c r="P36" s="3" t="s">
        <v>18</v>
      </c>
      <c r="Q36" s="17">
        <v>2.96</v>
      </c>
      <c r="R36" s="18"/>
    </row>
    <row r="37" hidden="1" outlineLevel="1">
      <c r="A37" s="3" t="s">
        <v>19</v>
      </c>
      <c r="B37" s="17">
        <v>25.28</v>
      </c>
      <c r="C37" s="18"/>
      <c r="D37" s="3" t="s">
        <v>19</v>
      </c>
      <c r="E37" s="17">
        <v>63.24</v>
      </c>
      <c r="F37" s="18"/>
      <c r="G37" s="3" t="s">
        <v>19</v>
      </c>
      <c r="H37" s="17">
        <v>2.5</v>
      </c>
      <c r="I37" s="18"/>
      <c r="J37" s="3" t="s">
        <v>19</v>
      </c>
      <c r="K37" s="17">
        <v>10.56</v>
      </c>
      <c r="L37" s="18"/>
      <c r="M37" s="3" t="s">
        <v>19</v>
      </c>
      <c r="N37" s="17">
        <v>17.5</v>
      </c>
      <c r="O37" s="18"/>
      <c r="P37" s="3" t="s">
        <v>19</v>
      </c>
      <c r="Q37" s="17">
        <v>11.02</v>
      </c>
      <c r="R37" s="18"/>
    </row>
    <row r="38" hidden="1" outlineLevel="1">
      <c r="A38" s="3" t="s">
        <v>20</v>
      </c>
      <c r="B38" s="17">
        <v>63.89</v>
      </c>
      <c r="C38" s="18"/>
      <c r="D38" s="3" t="s">
        <v>20</v>
      </c>
      <c r="E38" s="17">
        <v>72.41</v>
      </c>
      <c r="F38" s="18"/>
      <c r="G38" s="3" t="s">
        <v>20</v>
      </c>
      <c r="H38" s="17">
        <v>24.35</v>
      </c>
      <c r="I38" s="18"/>
      <c r="J38" s="3" t="s">
        <v>20</v>
      </c>
      <c r="K38" s="17">
        <v>29.07</v>
      </c>
      <c r="L38" s="18"/>
      <c r="M38" s="3" t="s">
        <v>20</v>
      </c>
      <c r="N38" s="17">
        <v>14.54</v>
      </c>
      <c r="O38" s="18"/>
      <c r="P38" s="3" t="s">
        <v>20</v>
      </c>
      <c r="Q38" s="17">
        <v>9.91</v>
      </c>
      <c r="R38" s="18"/>
    </row>
    <row r="39" hidden="1" outlineLevel="1">
      <c r="A39" s="21">
        <v>44066.0</v>
      </c>
      <c r="B39" s="17">
        <v>63.89</v>
      </c>
      <c r="C39" s="20">
        <f>(SUM(B36:B39)/4)/100</f>
        <v>0.48405</v>
      </c>
      <c r="D39" s="21">
        <v>44066.0</v>
      </c>
      <c r="E39" s="17">
        <v>72.41</v>
      </c>
      <c r="F39" s="20">
        <f>(SUM(E36:E39)/4)/100</f>
        <v>0.5565</v>
      </c>
      <c r="G39" s="21">
        <v>44066.0</v>
      </c>
      <c r="H39" s="17">
        <v>24.35</v>
      </c>
      <c r="I39" s="20">
        <f>(SUM(H36:H39)/4)/100</f>
        <v>0.15415</v>
      </c>
      <c r="J39" s="21">
        <v>44066.0</v>
      </c>
      <c r="K39" s="17">
        <v>29.07</v>
      </c>
      <c r="L39" s="20">
        <f>(SUM(K36:K39)/4)/100</f>
        <v>0.183325</v>
      </c>
      <c r="M39" s="21">
        <v>44066.0</v>
      </c>
      <c r="N39" s="17">
        <v>14.54</v>
      </c>
      <c r="O39" s="20">
        <f>(SUM(N36:N39)/4)/100</f>
        <v>0.189375</v>
      </c>
      <c r="P39" s="21">
        <v>44066.0</v>
      </c>
      <c r="Q39" s="17">
        <v>9.91</v>
      </c>
      <c r="R39" s="20">
        <f>(SUM(Q36:Q39)/4)/100</f>
        <v>0.0845</v>
      </c>
    </row>
    <row r="40" hidden="1" outlineLevel="1">
      <c r="A40" s="4" t="s">
        <v>21</v>
      </c>
      <c r="B40" s="17">
        <v>40.56</v>
      </c>
      <c r="C40" s="18"/>
      <c r="D40" s="4" t="s">
        <v>21</v>
      </c>
      <c r="E40" s="17">
        <v>14.54</v>
      </c>
      <c r="F40" s="18"/>
      <c r="G40" s="4" t="s">
        <v>21</v>
      </c>
      <c r="H40" s="17">
        <v>10.46</v>
      </c>
      <c r="I40" s="18"/>
      <c r="J40" s="4" t="s">
        <v>21</v>
      </c>
      <c r="K40" s="17">
        <v>4.63</v>
      </c>
      <c r="L40" s="18"/>
      <c r="M40" s="4" t="s">
        <v>21</v>
      </c>
      <c r="N40" s="17">
        <v>29.17</v>
      </c>
      <c r="O40" s="18"/>
      <c r="P40" s="4" t="s">
        <v>21</v>
      </c>
      <c r="Q40" s="17">
        <v>2.96</v>
      </c>
      <c r="R40" s="18"/>
    </row>
    <row r="41" hidden="1" outlineLevel="1">
      <c r="A41" s="4" t="s">
        <v>22</v>
      </c>
      <c r="B41" s="17">
        <v>25.28</v>
      </c>
      <c r="C41" s="18"/>
      <c r="D41" s="4" t="s">
        <v>22</v>
      </c>
      <c r="E41" s="17">
        <v>63.24</v>
      </c>
      <c r="F41" s="18"/>
      <c r="G41" s="4" t="s">
        <v>22</v>
      </c>
      <c r="H41" s="17">
        <v>2.5</v>
      </c>
      <c r="I41" s="18"/>
      <c r="J41" s="4" t="s">
        <v>22</v>
      </c>
      <c r="K41" s="17">
        <v>10.56</v>
      </c>
      <c r="L41" s="18"/>
      <c r="M41" s="4" t="s">
        <v>22</v>
      </c>
      <c r="N41" s="17">
        <v>17.5</v>
      </c>
      <c r="O41" s="18"/>
      <c r="P41" s="4" t="s">
        <v>22</v>
      </c>
      <c r="Q41" s="17">
        <v>11.02</v>
      </c>
      <c r="R41" s="18"/>
    </row>
    <row r="42" hidden="1" outlineLevel="1">
      <c r="A42" s="4" t="s">
        <v>23</v>
      </c>
      <c r="B42" s="17">
        <v>23.61</v>
      </c>
      <c r="C42" s="20">
        <f>(SUM(B40:B42)/3)/100</f>
        <v>0.2981666667</v>
      </c>
      <c r="D42" s="4" t="s">
        <v>23</v>
      </c>
      <c r="E42" s="17">
        <v>49.26</v>
      </c>
      <c r="F42" s="20">
        <f>(SUM(E40:E42)/3)/100</f>
        <v>0.4234666667</v>
      </c>
      <c r="G42" s="4" t="s">
        <v>23</v>
      </c>
      <c r="H42" s="17">
        <v>17.41</v>
      </c>
      <c r="I42" s="20">
        <f>(SUM(H40:H42)/3)/100</f>
        <v>0.1012333333</v>
      </c>
      <c r="J42" s="4" t="s">
        <v>23</v>
      </c>
      <c r="K42" s="17">
        <v>16.48</v>
      </c>
      <c r="L42" s="20">
        <f>(SUM(K40:K42)/3)/100</f>
        <v>0.1055666667</v>
      </c>
      <c r="M42" s="4" t="s">
        <v>23</v>
      </c>
      <c r="N42" s="17">
        <v>9.54</v>
      </c>
      <c r="O42" s="20">
        <f>(SUM(N40:N42)/3)/100</f>
        <v>0.1873666667</v>
      </c>
      <c r="P42" s="4" t="s">
        <v>23</v>
      </c>
      <c r="Q42" s="17">
        <v>5.74</v>
      </c>
      <c r="R42" s="20">
        <f>(SUM(Q40:Q42)/3)/100</f>
        <v>0.06573333333</v>
      </c>
    </row>
    <row r="43" hidden="1" outlineLevel="1">
      <c r="A43" s="5" t="s">
        <v>24</v>
      </c>
      <c r="B43" s="17">
        <v>18.8</v>
      </c>
      <c r="C43" s="18"/>
      <c r="D43" s="5" t="s">
        <v>24</v>
      </c>
      <c r="E43" s="17">
        <v>19.72</v>
      </c>
      <c r="F43" s="18"/>
      <c r="G43" s="5" t="s">
        <v>24</v>
      </c>
      <c r="H43" s="17">
        <v>11.44</v>
      </c>
      <c r="I43" s="18"/>
      <c r="J43" s="5" t="s">
        <v>24</v>
      </c>
      <c r="K43" s="17">
        <v>3.15</v>
      </c>
      <c r="L43" s="18"/>
      <c r="M43" s="5" t="s">
        <v>24</v>
      </c>
      <c r="N43" s="17">
        <v>23.89</v>
      </c>
      <c r="O43" s="18"/>
      <c r="P43" s="5" t="s">
        <v>24</v>
      </c>
      <c r="Q43" s="17">
        <v>3.98</v>
      </c>
      <c r="R43" s="18"/>
    </row>
    <row r="44" hidden="1" outlineLevel="1">
      <c r="A44" s="5" t="s">
        <v>25</v>
      </c>
      <c r="B44" s="17">
        <v>63.89</v>
      </c>
      <c r="C44" s="20">
        <f>(SUM(B43:B44)/2)/100</f>
        <v>0.41345</v>
      </c>
      <c r="D44" s="5" t="s">
        <v>25</v>
      </c>
      <c r="E44" s="17">
        <v>72.41</v>
      </c>
      <c r="F44" s="20">
        <f>(SUM(E43:E44)/2)/100</f>
        <v>0.46065</v>
      </c>
      <c r="G44" s="5" t="s">
        <v>25</v>
      </c>
      <c r="H44" s="17">
        <v>24.35</v>
      </c>
      <c r="I44" s="20">
        <f>(SUM(H43:H44)/2)/100</f>
        <v>0.17895</v>
      </c>
      <c r="J44" s="5" t="s">
        <v>25</v>
      </c>
      <c r="K44" s="17">
        <v>29.07</v>
      </c>
      <c r="L44" s="20">
        <f>(SUM(K43:K44)/2)/100</f>
        <v>0.1611</v>
      </c>
      <c r="M44" s="5" t="s">
        <v>25</v>
      </c>
      <c r="N44" s="17">
        <v>14.54</v>
      </c>
      <c r="O44" s="20">
        <f>(SUM(N43:N44)/2)/100</f>
        <v>0.19215</v>
      </c>
      <c r="P44" s="5" t="s">
        <v>25</v>
      </c>
      <c r="Q44" s="17">
        <v>9.91</v>
      </c>
      <c r="R44" s="20">
        <f>(SUM(Q43:Q44)/2)/100</f>
        <v>0.06945</v>
      </c>
    </row>
    <row r="45">
      <c r="A45" s="29"/>
      <c r="B45" s="29"/>
      <c r="C45" s="29"/>
      <c r="D45" s="29"/>
      <c r="E45" s="29"/>
      <c r="F45" s="2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29"/>
      <c r="B46" s="29"/>
      <c r="C46" s="29"/>
      <c r="D46" s="29"/>
      <c r="E46" s="29"/>
      <c r="F46" s="2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collapsed="1">
      <c r="A47" s="1" t="s">
        <v>27</v>
      </c>
      <c r="C47" s="2" t="str">
        <f t="array" ref="C47">INDEX(A48:P48, 1, MATCH(MIN(C58,F58,I58,L58,O58,R58), C58:R58, 0))</f>
        <v>SPIRE</v>
      </c>
      <c r="D47" s="3" t="str">
        <f t="array" ref="D47">INDEX(A48:P48, 1, (MATCH(MIN(C62,F62,I62,L62,O62,R62), C62:R62, 0)))</f>
        <v>PWE</v>
      </c>
      <c r="E47" s="4" t="str">
        <f t="array" ref="E47">INDEX(A48:P48, 1, MATCH(MIN(F65,I65,L65,O65,R65,C65),C65:R65,0))</f>
        <v>PWE</v>
      </c>
      <c r="F47" s="5" t="str">
        <f t="array" ref="F47">INDEX(A48:P48, 1, MATCH(MIN(F67,I67,L67,O67,R67,C67),C67:R67,0))</f>
        <v>PWE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idden="1" outlineLevel="1">
      <c r="A48" s="7" t="s">
        <v>1</v>
      </c>
      <c r="B48" s="16" t="s">
        <v>2</v>
      </c>
      <c r="C48" s="6"/>
      <c r="D48" s="63" t="s">
        <v>3</v>
      </c>
      <c r="E48" s="18" t="s">
        <v>2</v>
      </c>
      <c r="F48" s="6"/>
      <c r="G48" s="7" t="s">
        <v>4</v>
      </c>
      <c r="H48" s="16" t="s">
        <v>2</v>
      </c>
      <c r="I48" s="6"/>
      <c r="J48" s="7" t="s">
        <v>5</v>
      </c>
      <c r="K48" s="16" t="s">
        <v>2</v>
      </c>
      <c r="L48" s="6"/>
      <c r="M48" s="7" t="s">
        <v>6</v>
      </c>
      <c r="N48" s="16" t="s">
        <v>2</v>
      </c>
      <c r="O48" s="6"/>
      <c r="P48" s="7" t="s">
        <v>7</v>
      </c>
      <c r="Q48" s="16" t="s">
        <v>2</v>
      </c>
      <c r="R48" s="6"/>
    </row>
    <row r="49" hidden="1" outlineLevel="1">
      <c r="A49" s="13" t="s">
        <v>8</v>
      </c>
      <c r="C49" s="64"/>
      <c r="D49" s="6" t="s">
        <v>8</v>
      </c>
      <c r="F49" s="64"/>
      <c r="G49" s="13" t="s">
        <v>8</v>
      </c>
      <c r="I49" s="64"/>
      <c r="J49" s="13" t="s">
        <v>8</v>
      </c>
      <c r="L49" s="64"/>
      <c r="M49" s="13" t="s">
        <v>8</v>
      </c>
      <c r="O49" s="64"/>
      <c r="P49" s="13" t="s">
        <v>8</v>
      </c>
      <c r="R49" s="6"/>
    </row>
    <row r="50" hidden="1" outlineLevel="1">
      <c r="A50" s="2" t="s">
        <v>9</v>
      </c>
      <c r="B50" s="17">
        <v>3.7</v>
      </c>
      <c r="C50" s="18"/>
      <c r="D50" s="2" t="s">
        <v>9</v>
      </c>
      <c r="E50" s="17">
        <v>1.3</v>
      </c>
      <c r="F50" s="18"/>
      <c r="G50" s="2" t="s">
        <v>9</v>
      </c>
      <c r="H50" s="17">
        <v>8.24</v>
      </c>
      <c r="I50" s="18"/>
      <c r="J50" s="2" t="s">
        <v>9</v>
      </c>
      <c r="K50" s="17">
        <v>3.98</v>
      </c>
      <c r="L50" s="18"/>
      <c r="M50" s="2" t="s">
        <v>9</v>
      </c>
      <c r="N50" s="17">
        <v>5.46</v>
      </c>
      <c r="O50" s="18"/>
      <c r="P50" s="2" t="s">
        <v>9</v>
      </c>
      <c r="Q50" s="17">
        <v>1.48</v>
      </c>
      <c r="R50" s="18"/>
    </row>
    <row r="51" hidden="1" outlineLevel="1">
      <c r="A51" s="2" t="s">
        <v>10</v>
      </c>
      <c r="B51" s="17">
        <v>45.65</v>
      </c>
      <c r="C51" s="18"/>
      <c r="D51" s="2" t="s">
        <v>10</v>
      </c>
      <c r="E51" s="17">
        <v>1.67</v>
      </c>
      <c r="F51" s="18"/>
      <c r="G51" s="2" t="s">
        <v>10</v>
      </c>
      <c r="H51" s="17">
        <v>12.5</v>
      </c>
      <c r="I51" s="18"/>
      <c r="J51" s="2" t="s">
        <v>10</v>
      </c>
      <c r="K51" s="17">
        <v>23.8</v>
      </c>
      <c r="L51" s="18"/>
      <c r="M51" s="2" t="s">
        <v>10</v>
      </c>
      <c r="N51" s="17">
        <v>6.76</v>
      </c>
      <c r="O51" s="18"/>
      <c r="P51" s="2" t="s">
        <v>10</v>
      </c>
      <c r="Q51" s="17">
        <v>17.13</v>
      </c>
      <c r="R51" s="18"/>
    </row>
    <row r="52" hidden="1" outlineLevel="1">
      <c r="A52" s="2" t="s">
        <v>11</v>
      </c>
      <c r="B52" s="17">
        <v>18.98</v>
      </c>
      <c r="C52" s="18"/>
      <c r="D52" s="2" t="s">
        <v>11</v>
      </c>
      <c r="E52" s="17">
        <v>47.87</v>
      </c>
      <c r="F52" s="18"/>
      <c r="G52" s="2" t="s">
        <v>11</v>
      </c>
      <c r="H52" s="17">
        <v>11.3</v>
      </c>
      <c r="I52" s="18"/>
      <c r="J52" s="2" t="s">
        <v>11</v>
      </c>
      <c r="K52" s="17">
        <v>12.41</v>
      </c>
      <c r="L52" s="18"/>
      <c r="M52" s="2" t="s">
        <v>11</v>
      </c>
      <c r="N52" s="17">
        <v>11.85</v>
      </c>
      <c r="O52" s="18"/>
      <c r="P52" s="2" t="s">
        <v>11</v>
      </c>
      <c r="Q52" s="17">
        <v>7.5</v>
      </c>
      <c r="R52" s="18"/>
    </row>
    <row r="53" hidden="1" outlineLevel="1">
      <c r="A53" s="2" t="s">
        <v>12</v>
      </c>
      <c r="B53" s="17">
        <v>2.31</v>
      </c>
      <c r="C53" s="18"/>
      <c r="D53" s="2" t="s">
        <v>12</v>
      </c>
      <c r="E53" s="17">
        <v>8.52</v>
      </c>
      <c r="F53" s="18"/>
      <c r="G53" s="2" t="s">
        <v>12</v>
      </c>
      <c r="H53" s="17">
        <v>6.85</v>
      </c>
      <c r="I53" s="18"/>
      <c r="J53" s="2" t="s">
        <v>12</v>
      </c>
      <c r="K53" s="17">
        <v>2.5</v>
      </c>
      <c r="L53" s="18"/>
      <c r="M53" s="2" t="s">
        <v>12</v>
      </c>
      <c r="N53" s="17">
        <v>8.43</v>
      </c>
      <c r="O53" s="18"/>
      <c r="P53" s="2" t="s">
        <v>12</v>
      </c>
      <c r="Q53" s="17">
        <v>5.56</v>
      </c>
      <c r="R53" s="18"/>
    </row>
    <row r="54" hidden="1" outlineLevel="1">
      <c r="A54" s="2" t="s">
        <v>13</v>
      </c>
      <c r="B54" s="17">
        <v>45.65</v>
      </c>
      <c r="C54" s="18"/>
      <c r="D54" s="2" t="s">
        <v>13</v>
      </c>
      <c r="E54" s="17">
        <v>1.67</v>
      </c>
      <c r="F54" s="18"/>
      <c r="G54" s="2" t="s">
        <v>13</v>
      </c>
      <c r="H54" s="17">
        <v>12.5</v>
      </c>
      <c r="I54" s="18"/>
      <c r="J54" s="2" t="s">
        <v>13</v>
      </c>
      <c r="K54" s="17">
        <v>23.8</v>
      </c>
      <c r="L54" s="18"/>
      <c r="M54" s="2" t="s">
        <v>13</v>
      </c>
      <c r="N54" s="17">
        <v>6.76</v>
      </c>
      <c r="O54" s="18"/>
      <c r="P54" s="2" t="s">
        <v>13</v>
      </c>
      <c r="Q54" s="17">
        <v>17.13</v>
      </c>
      <c r="R54" s="18"/>
    </row>
    <row r="55" hidden="1" outlineLevel="1">
      <c r="A55" s="2" t="s">
        <v>14</v>
      </c>
      <c r="B55" s="17">
        <v>27.31</v>
      </c>
      <c r="C55" s="18"/>
      <c r="D55" s="2" t="s">
        <v>14</v>
      </c>
      <c r="E55" s="17">
        <v>15.09</v>
      </c>
      <c r="F55" s="18"/>
      <c r="G55" s="2" t="s">
        <v>14</v>
      </c>
      <c r="H55" s="17">
        <v>16.57</v>
      </c>
      <c r="I55" s="18"/>
      <c r="J55" s="2" t="s">
        <v>14</v>
      </c>
      <c r="K55" s="17">
        <v>19.81</v>
      </c>
      <c r="L55" s="18"/>
      <c r="M55" s="2" t="s">
        <v>14</v>
      </c>
      <c r="N55" s="17">
        <v>14.72</v>
      </c>
      <c r="O55" s="18"/>
      <c r="P55" s="2" t="s">
        <v>14</v>
      </c>
      <c r="Q55" s="17">
        <v>15.19</v>
      </c>
      <c r="R55" s="18"/>
    </row>
    <row r="56" hidden="1" outlineLevel="1">
      <c r="A56" s="2" t="s">
        <v>15</v>
      </c>
      <c r="B56" s="17">
        <v>19.54</v>
      </c>
      <c r="C56" s="18"/>
      <c r="D56" s="2" t="s">
        <v>15</v>
      </c>
      <c r="E56" s="17">
        <v>28.52</v>
      </c>
      <c r="F56" s="18"/>
      <c r="G56" s="2" t="s">
        <v>15</v>
      </c>
      <c r="H56" s="17">
        <v>15.74</v>
      </c>
      <c r="I56" s="18"/>
      <c r="J56" s="2" t="s">
        <v>15</v>
      </c>
      <c r="K56" s="17">
        <v>17.13</v>
      </c>
      <c r="L56" s="18"/>
      <c r="M56" s="2" t="s">
        <v>15</v>
      </c>
      <c r="N56" s="17">
        <v>15.56</v>
      </c>
      <c r="O56" s="18"/>
      <c r="P56" s="2" t="s">
        <v>15</v>
      </c>
      <c r="Q56" s="17">
        <v>9.81</v>
      </c>
      <c r="R56" s="18"/>
    </row>
    <row r="57" hidden="1" outlineLevel="1">
      <c r="A57" s="2" t="s">
        <v>16</v>
      </c>
      <c r="B57" s="17">
        <v>1.48</v>
      </c>
      <c r="C57" s="18"/>
      <c r="D57" s="2" t="s">
        <v>16</v>
      </c>
      <c r="E57" s="17">
        <v>2.04</v>
      </c>
      <c r="F57" s="18"/>
      <c r="G57" s="2" t="s">
        <v>16</v>
      </c>
      <c r="H57" s="17">
        <v>3.98</v>
      </c>
      <c r="I57" s="18"/>
      <c r="J57" s="2" t="s">
        <v>16</v>
      </c>
      <c r="K57" s="17">
        <v>1.67</v>
      </c>
      <c r="L57" s="18"/>
      <c r="M57" s="2" t="s">
        <v>16</v>
      </c>
      <c r="N57" s="17">
        <v>1.39</v>
      </c>
      <c r="O57" s="18"/>
      <c r="P57" s="2" t="s">
        <v>16</v>
      </c>
      <c r="Q57" s="17">
        <v>4.07</v>
      </c>
      <c r="R57" s="18"/>
    </row>
    <row r="58" hidden="1" outlineLevel="1">
      <c r="A58" s="2" t="s">
        <v>17</v>
      </c>
      <c r="B58" s="17">
        <v>3.7</v>
      </c>
      <c r="C58" s="20">
        <f>(SUM(B50:B58)/9)/100</f>
        <v>0.1870222222</v>
      </c>
      <c r="D58" s="2" t="s">
        <v>17</v>
      </c>
      <c r="E58" s="17">
        <v>1.76</v>
      </c>
      <c r="F58" s="20">
        <f>(SUM(E50:E58)/9)/100</f>
        <v>0.1204888889</v>
      </c>
      <c r="G58" s="3" t="s">
        <v>17</v>
      </c>
      <c r="H58" s="17">
        <v>1.57</v>
      </c>
      <c r="I58" s="20">
        <f>(SUM(H50:H58)/9)/100</f>
        <v>0.09916666667</v>
      </c>
      <c r="J58" s="2" t="s">
        <v>17</v>
      </c>
      <c r="K58" s="17">
        <v>2.13</v>
      </c>
      <c r="L58" s="20">
        <f>(SUM(K50:K58)/9)/100</f>
        <v>0.1191444444</v>
      </c>
      <c r="M58" s="2" t="s">
        <v>17</v>
      </c>
      <c r="N58" s="17">
        <v>3.8</v>
      </c>
      <c r="O58" s="20">
        <f>(SUM(N50:N58)/9)/100</f>
        <v>0.08303333333</v>
      </c>
      <c r="P58" s="2" t="s">
        <v>17</v>
      </c>
      <c r="Q58" s="17">
        <v>4.26</v>
      </c>
      <c r="R58" s="20">
        <f>(SUM(Q50:Q58)/9)/100</f>
        <v>0.09125555556</v>
      </c>
    </row>
    <row r="59" hidden="1" outlineLevel="1">
      <c r="A59" s="3" t="s">
        <v>18</v>
      </c>
      <c r="B59" s="17">
        <v>3.7</v>
      </c>
      <c r="C59" s="18"/>
      <c r="D59" s="3" t="s">
        <v>18</v>
      </c>
      <c r="E59" s="17">
        <v>1.3</v>
      </c>
      <c r="F59" s="18"/>
      <c r="G59" s="3" t="s">
        <v>18</v>
      </c>
      <c r="H59" s="17">
        <v>8.24</v>
      </c>
      <c r="I59" s="18"/>
      <c r="J59" s="3" t="s">
        <v>18</v>
      </c>
      <c r="K59" s="17">
        <v>3.98</v>
      </c>
      <c r="L59" s="18"/>
      <c r="M59" s="3" t="s">
        <v>18</v>
      </c>
      <c r="N59" s="17">
        <v>5.46</v>
      </c>
      <c r="O59" s="18"/>
      <c r="P59" s="3" t="s">
        <v>18</v>
      </c>
      <c r="Q59" s="17">
        <v>1.48</v>
      </c>
      <c r="R59" s="18"/>
    </row>
    <row r="60" hidden="1" outlineLevel="1">
      <c r="A60" s="3" t="s">
        <v>19</v>
      </c>
      <c r="B60" s="17">
        <v>40.37</v>
      </c>
      <c r="C60" s="18"/>
      <c r="D60" s="3" t="s">
        <v>19</v>
      </c>
      <c r="E60" s="17">
        <v>10.65</v>
      </c>
      <c r="F60" s="18"/>
      <c r="G60" s="3" t="s">
        <v>19</v>
      </c>
      <c r="H60" s="17">
        <v>14.07</v>
      </c>
      <c r="I60" s="18"/>
      <c r="J60" s="3" t="s">
        <v>19</v>
      </c>
      <c r="K60" s="17">
        <v>25.28</v>
      </c>
      <c r="L60" s="18"/>
      <c r="M60" s="3" t="s">
        <v>19</v>
      </c>
      <c r="N60" s="17">
        <v>10.65</v>
      </c>
      <c r="O60" s="18"/>
      <c r="P60" s="3" t="s">
        <v>19</v>
      </c>
      <c r="Q60" s="17">
        <v>8.52</v>
      </c>
      <c r="R60" s="18"/>
    </row>
    <row r="61" hidden="1" outlineLevel="1">
      <c r="A61" s="3" t="s">
        <v>20</v>
      </c>
      <c r="B61" s="17">
        <v>45.65</v>
      </c>
      <c r="C61" s="18"/>
      <c r="D61" s="3" t="s">
        <v>20</v>
      </c>
      <c r="E61" s="17">
        <v>1.67</v>
      </c>
      <c r="F61" s="18"/>
      <c r="G61" s="3" t="s">
        <v>20</v>
      </c>
      <c r="H61" s="17">
        <v>12.5</v>
      </c>
      <c r="I61" s="18"/>
      <c r="J61" s="3" t="s">
        <v>20</v>
      </c>
      <c r="K61" s="17">
        <v>23.8</v>
      </c>
      <c r="L61" s="18"/>
      <c r="M61" s="3" t="s">
        <v>20</v>
      </c>
      <c r="N61" s="17">
        <v>6.76</v>
      </c>
      <c r="O61" s="18"/>
      <c r="P61" s="3" t="s">
        <v>20</v>
      </c>
      <c r="Q61" s="17">
        <v>17.13</v>
      </c>
      <c r="R61" s="18"/>
    </row>
    <row r="62" hidden="1" outlineLevel="1">
      <c r="A62" s="3">
        <v>44066.0</v>
      </c>
      <c r="B62" s="17">
        <v>45.65</v>
      </c>
      <c r="C62" s="20">
        <f>(SUM(B59:B62)/4)/100</f>
        <v>0.338425</v>
      </c>
      <c r="D62" s="3">
        <v>44066.0</v>
      </c>
      <c r="E62" s="17">
        <v>1.67</v>
      </c>
      <c r="F62" s="20">
        <f>(SUM(E59:E62)/4)/100</f>
        <v>0.038225</v>
      </c>
      <c r="G62" s="3">
        <v>44066.0</v>
      </c>
      <c r="H62" s="17">
        <v>12.5</v>
      </c>
      <c r="I62" s="20">
        <f>(SUM(H59:H62)/4)/100</f>
        <v>0.118275</v>
      </c>
      <c r="J62" s="3">
        <v>44066.0</v>
      </c>
      <c r="K62" s="17">
        <v>23.8</v>
      </c>
      <c r="L62" s="20">
        <f>(SUM(K59:K62)/4)/100</f>
        <v>0.19215</v>
      </c>
      <c r="M62" s="3">
        <v>44066.0</v>
      </c>
      <c r="N62" s="17">
        <v>6.76</v>
      </c>
      <c r="O62" s="20">
        <f>(SUM(N59:N62)/4)/100</f>
        <v>0.074075</v>
      </c>
      <c r="P62" s="3">
        <v>44066.0</v>
      </c>
      <c r="Q62" s="17">
        <v>17.13</v>
      </c>
      <c r="R62" s="20">
        <f>(SUM(Q59:Q62)/4)/100</f>
        <v>0.11065</v>
      </c>
    </row>
    <row r="63" hidden="1" outlineLevel="1">
      <c r="A63" s="4" t="s">
        <v>21</v>
      </c>
      <c r="B63" s="17">
        <v>3.7</v>
      </c>
      <c r="C63" s="18"/>
      <c r="D63" s="4" t="s">
        <v>21</v>
      </c>
      <c r="E63" s="17">
        <v>1.3</v>
      </c>
      <c r="F63" s="18"/>
      <c r="G63" s="4" t="s">
        <v>21</v>
      </c>
      <c r="H63" s="17">
        <v>8.24</v>
      </c>
      <c r="I63" s="18"/>
      <c r="J63" s="4" t="s">
        <v>21</v>
      </c>
      <c r="K63" s="17">
        <v>3.98</v>
      </c>
      <c r="L63" s="18"/>
      <c r="M63" s="4" t="s">
        <v>21</v>
      </c>
      <c r="N63" s="17">
        <v>5.46</v>
      </c>
      <c r="O63" s="18"/>
      <c r="P63" s="4" t="s">
        <v>21</v>
      </c>
      <c r="Q63" s="17">
        <v>1.48</v>
      </c>
      <c r="R63" s="18"/>
    </row>
    <row r="64" hidden="1" outlineLevel="1">
      <c r="A64" s="4" t="s">
        <v>22</v>
      </c>
      <c r="B64" s="17">
        <v>40.37</v>
      </c>
      <c r="C64" s="18"/>
      <c r="D64" s="4" t="s">
        <v>22</v>
      </c>
      <c r="E64" s="17">
        <v>10.65</v>
      </c>
      <c r="F64" s="18"/>
      <c r="G64" s="4" t="s">
        <v>22</v>
      </c>
      <c r="H64" s="17">
        <v>14.07</v>
      </c>
      <c r="I64" s="18"/>
      <c r="J64" s="4" t="s">
        <v>22</v>
      </c>
      <c r="K64" s="17">
        <v>25.28</v>
      </c>
      <c r="L64" s="18"/>
      <c r="M64" s="4" t="s">
        <v>22</v>
      </c>
      <c r="N64" s="17">
        <v>10.65</v>
      </c>
      <c r="O64" s="18"/>
      <c r="P64" s="4" t="s">
        <v>22</v>
      </c>
      <c r="Q64" s="17">
        <v>8.52</v>
      </c>
      <c r="R64" s="18"/>
    </row>
    <row r="65" hidden="1" outlineLevel="1">
      <c r="A65" s="4" t="s">
        <v>23</v>
      </c>
      <c r="B65" s="17">
        <v>6.2</v>
      </c>
      <c r="C65" s="20">
        <f>(SUM(B63:B65)/3)/100</f>
        <v>0.1675666667</v>
      </c>
      <c r="D65" s="4" t="s">
        <v>23</v>
      </c>
      <c r="E65" s="17">
        <v>14.44</v>
      </c>
      <c r="F65" s="20">
        <f>(SUM(E63:E65)/3)/100</f>
        <v>0.08796666667</v>
      </c>
      <c r="G65" s="4" t="s">
        <v>23</v>
      </c>
      <c r="H65" s="17">
        <v>12.41</v>
      </c>
      <c r="I65" s="20">
        <f>(SUM(H63:H65)/3)/100</f>
        <v>0.1157333333</v>
      </c>
      <c r="J65" s="4" t="s">
        <v>23</v>
      </c>
      <c r="K65" s="17">
        <v>11.67</v>
      </c>
      <c r="L65" s="20">
        <f>(SUM(K63:K65)/3)/100</f>
        <v>0.1364333333</v>
      </c>
      <c r="M65" s="4" t="s">
        <v>23</v>
      </c>
      <c r="N65" s="17">
        <v>10.28</v>
      </c>
      <c r="O65" s="20">
        <f>(SUM(N63:N65)/3)/100</f>
        <v>0.08796666667</v>
      </c>
      <c r="P65" s="4" t="s">
        <v>23</v>
      </c>
      <c r="Q65" s="17">
        <v>16.57</v>
      </c>
      <c r="R65" s="20">
        <f>(SUM(Q63:Q65)/3)/100</f>
        <v>0.08856666667</v>
      </c>
    </row>
    <row r="66" hidden="1" outlineLevel="1">
      <c r="A66" s="5" t="s">
        <v>24</v>
      </c>
      <c r="B66" s="17">
        <v>1.94</v>
      </c>
      <c r="C66" s="18"/>
      <c r="D66" s="5" t="s">
        <v>24</v>
      </c>
      <c r="E66" s="17">
        <v>0.93</v>
      </c>
      <c r="F66" s="18"/>
      <c r="G66" s="5" t="s">
        <v>24</v>
      </c>
      <c r="H66" s="17">
        <v>10.0</v>
      </c>
      <c r="I66" s="18"/>
      <c r="J66" s="5" t="s">
        <v>24</v>
      </c>
      <c r="K66" s="17">
        <v>3.06</v>
      </c>
      <c r="L66" s="18"/>
      <c r="M66" s="5" t="s">
        <v>24</v>
      </c>
      <c r="N66" s="17">
        <v>10.09</v>
      </c>
      <c r="O66" s="18"/>
      <c r="P66" s="5" t="s">
        <v>24</v>
      </c>
      <c r="Q66" s="17">
        <v>3.61</v>
      </c>
      <c r="R66" s="18"/>
    </row>
    <row r="67" hidden="1" outlineLevel="1">
      <c r="A67" s="5" t="s">
        <v>25</v>
      </c>
      <c r="B67" s="17">
        <v>45.65</v>
      </c>
      <c r="C67" s="20">
        <f>(SUM(B66:B67)/2)/100</f>
        <v>0.23795</v>
      </c>
      <c r="D67" s="5" t="s">
        <v>25</v>
      </c>
      <c r="E67" s="17">
        <v>1.67</v>
      </c>
      <c r="F67" s="20">
        <f>(SUM(E66:E67)/2)/100</f>
        <v>0.013</v>
      </c>
      <c r="G67" s="5" t="s">
        <v>25</v>
      </c>
      <c r="H67" s="17">
        <v>12.5</v>
      </c>
      <c r="I67" s="20">
        <f>(SUM(H66:H67)/2)/100</f>
        <v>0.1125</v>
      </c>
      <c r="J67" s="5" t="s">
        <v>25</v>
      </c>
      <c r="K67" s="17">
        <v>23.8</v>
      </c>
      <c r="L67" s="20">
        <f>(SUM(K66:K67)/2)/100</f>
        <v>0.1343</v>
      </c>
      <c r="M67" s="5" t="s">
        <v>25</v>
      </c>
      <c r="N67" s="17">
        <v>6.76</v>
      </c>
      <c r="O67" s="20">
        <f>(SUM(N66:N67)/2)/100</f>
        <v>0.08425</v>
      </c>
      <c r="P67" s="5" t="s">
        <v>25</v>
      </c>
      <c r="Q67" s="17">
        <v>17.13</v>
      </c>
      <c r="R67" s="20">
        <f>(SUM(Q66:Q67)/2)/100</f>
        <v>0.1037</v>
      </c>
    </row>
    <row r="68">
      <c r="A68" s="26"/>
      <c r="B68" s="26"/>
      <c r="C68" s="26"/>
      <c r="D68" s="26"/>
      <c r="E68" s="26"/>
      <c r="F68" s="26"/>
    </row>
    <row r="69">
      <c r="A69" s="26"/>
      <c r="B69" s="26"/>
      <c r="C69" s="26"/>
      <c r="D69" s="26"/>
      <c r="E69" s="26"/>
      <c r="F69" s="26"/>
    </row>
    <row r="70" collapsed="1">
      <c r="A70" s="1" t="s">
        <v>28</v>
      </c>
      <c r="C70" s="2" t="str">
        <f t="array" ref="C70">INDEX(A71:P71, 1, MATCH(MIN(C81,F81,I81,L81,O81,R81), C81:R81, 0))</f>
        <v>UKMO</v>
      </c>
      <c r="D70" s="3" t="str">
        <f t="array" ref="D70">INDEX(A71:P71, 1, (MATCH(MIN(C85,F85,I85,L85,O85,R85), C85:R85, 0)))</f>
        <v>UKMO</v>
      </c>
      <c r="E70" s="4" t="str">
        <f t="array" ref="E70">INDEX(A71:P71, 1, MATCH(MIN(F88,I88,L88,O88,R88,C88),C88:R88,0))</f>
        <v>ECMWF</v>
      </c>
      <c r="F70" s="5" t="str">
        <f t="array" ref="F70">INDEX(A71:P71, 1, MATCH(MIN(F90,I90,L90,O90,R90,C90),C90:R90,0))</f>
        <v>UKMO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hidden="1" outlineLevel="1">
      <c r="A71" s="7" t="s">
        <v>1</v>
      </c>
      <c r="B71" s="8" t="s">
        <v>2</v>
      </c>
      <c r="C71" s="9"/>
      <c r="D71" s="10" t="s">
        <v>3</v>
      </c>
      <c r="E71" s="11" t="s">
        <v>2</v>
      </c>
      <c r="F71" s="9"/>
      <c r="G71" s="12" t="s">
        <v>4</v>
      </c>
      <c r="H71" s="8" t="s">
        <v>2</v>
      </c>
      <c r="I71" s="9"/>
      <c r="J71" s="12" t="s">
        <v>5</v>
      </c>
      <c r="K71" s="8" t="s">
        <v>2</v>
      </c>
      <c r="L71" s="9"/>
      <c r="M71" s="12" t="s">
        <v>6</v>
      </c>
      <c r="N71" s="8" t="s">
        <v>2</v>
      </c>
      <c r="O71" s="9"/>
      <c r="P71" s="12" t="s">
        <v>7</v>
      </c>
      <c r="Q71" s="8" t="s">
        <v>2</v>
      </c>
    </row>
    <row r="72" hidden="1" outlineLevel="1">
      <c r="A72" s="13" t="s">
        <v>8</v>
      </c>
      <c r="C72" s="14"/>
      <c r="D72" s="6" t="s">
        <v>8</v>
      </c>
      <c r="F72" s="14"/>
      <c r="G72" s="13" t="s">
        <v>8</v>
      </c>
      <c r="I72" s="15"/>
      <c r="J72" s="13" t="s">
        <v>8</v>
      </c>
      <c r="L72" s="15"/>
      <c r="M72" s="13" t="s">
        <v>8</v>
      </c>
      <c r="O72" s="15"/>
      <c r="P72" s="13" t="s">
        <v>8</v>
      </c>
    </row>
    <row r="73" hidden="1" outlineLevel="1">
      <c r="A73" s="2" t="s">
        <v>9</v>
      </c>
      <c r="B73" s="17">
        <v>73.89</v>
      </c>
      <c r="C73" s="6"/>
      <c r="D73" s="2" t="s">
        <v>9</v>
      </c>
      <c r="E73" s="17">
        <v>71.44</v>
      </c>
      <c r="F73" s="6"/>
      <c r="G73" s="2" t="s">
        <v>9</v>
      </c>
      <c r="H73" s="17">
        <v>5.19</v>
      </c>
      <c r="I73" s="18"/>
      <c r="J73" s="2" t="s">
        <v>9</v>
      </c>
      <c r="K73" s="17">
        <v>13.22</v>
      </c>
      <c r="L73" s="18"/>
      <c r="M73" s="2" t="s">
        <v>9</v>
      </c>
      <c r="N73" s="17">
        <v>12.96</v>
      </c>
      <c r="O73" s="18"/>
      <c r="P73" s="2" t="s">
        <v>9</v>
      </c>
      <c r="Q73" s="17">
        <v>16.39</v>
      </c>
      <c r="R73" s="18"/>
    </row>
    <row r="74" hidden="1" outlineLevel="1">
      <c r="A74" s="2" t="s">
        <v>10</v>
      </c>
      <c r="B74" s="17">
        <v>61.67</v>
      </c>
      <c r="C74" s="6"/>
      <c r="D74" s="2" t="s">
        <v>10</v>
      </c>
      <c r="E74" s="17">
        <v>75.44</v>
      </c>
      <c r="F74" s="6"/>
      <c r="G74" s="2" t="s">
        <v>10</v>
      </c>
      <c r="H74" s="17">
        <v>13.7</v>
      </c>
      <c r="I74" s="18"/>
      <c r="J74" s="2" t="s">
        <v>10</v>
      </c>
      <c r="K74" s="17">
        <v>8.56</v>
      </c>
      <c r="L74" s="18"/>
      <c r="M74" s="2" t="s">
        <v>10</v>
      </c>
      <c r="N74" s="17">
        <v>37.33</v>
      </c>
      <c r="O74" s="18"/>
      <c r="P74" s="2" t="s">
        <v>10</v>
      </c>
      <c r="Q74" s="17">
        <v>3.52</v>
      </c>
      <c r="R74" s="18"/>
    </row>
    <row r="75" hidden="1" outlineLevel="1">
      <c r="A75" s="2" t="s">
        <v>11</v>
      </c>
      <c r="B75" s="17">
        <v>5.0</v>
      </c>
      <c r="C75" s="6"/>
      <c r="D75" s="2" t="s">
        <v>11</v>
      </c>
      <c r="E75" s="17">
        <v>36.33</v>
      </c>
      <c r="F75" s="6"/>
      <c r="G75" s="2" t="s">
        <v>11</v>
      </c>
      <c r="H75" s="17">
        <v>4.72</v>
      </c>
      <c r="I75" s="18"/>
      <c r="J75" s="2" t="s">
        <v>11</v>
      </c>
      <c r="K75" s="17">
        <v>3.33</v>
      </c>
      <c r="L75" s="18"/>
      <c r="M75" s="2" t="s">
        <v>11</v>
      </c>
      <c r="N75" s="17">
        <v>4.81</v>
      </c>
      <c r="O75" s="18"/>
      <c r="P75" s="2" t="s">
        <v>11</v>
      </c>
      <c r="Q75" s="17">
        <v>4.81</v>
      </c>
      <c r="R75" s="18"/>
    </row>
    <row r="76" hidden="1" outlineLevel="1">
      <c r="A76" s="2" t="s">
        <v>12</v>
      </c>
      <c r="B76" s="17">
        <v>87.78</v>
      </c>
      <c r="C76" s="6"/>
      <c r="D76" s="2" t="s">
        <v>12</v>
      </c>
      <c r="E76" s="17">
        <v>33.67</v>
      </c>
      <c r="F76" s="6"/>
      <c r="G76" s="2" t="s">
        <v>12</v>
      </c>
      <c r="H76" s="17">
        <v>6.48</v>
      </c>
      <c r="I76" s="18"/>
      <c r="J76" s="2" t="s">
        <v>12</v>
      </c>
      <c r="K76" s="17">
        <v>3.33</v>
      </c>
      <c r="L76" s="18"/>
      <c r="M76" s="2" t="s">
        <v>12</v>
      </c>
      <c r="N76" s="17">
        <v>45.93</v>
      </c>
      <c r="O76" s="18"/>
      <c r="P76" s="2" t="s">
        <v>12</v>
      </c>
      <c r="Q76" s="17">
        <v>2.59</v>
      </c>
      <c r="R76" s="18"/>
    </row>
    <row r="77" hidden="1" outlineLevel="1">
      <c r="A77" s="2" t="s">
        <v>13</v>
      </c>
      <c r="B77" s="17">
        <v>61.67</v>
      </c>
      <c r="C77" s="6"/>
      <c r="D77" s="2" t="s">
        <v>13</v>
      </c>
      <c r="E77" s="17">
        <v>75.44</v>
      </c>
      <c r="F77" s="6"/>
      <c r="G77" s="2" t="s">
        <v>13</v>
      </c>
      <c r="H77" s="17">
        <v>13.7</v>
      </c>
      <c r="I77" s="18"/>
      <c r="J77" s="2" t="s">
        <v>13</v>
      </c>
      <c r="K77" s="17">
        <v>8.56</v>
      </c>
      <c r="L77" s="18"/>
      <c r="M77" s="2" t="s">
        <v>13</v>
      </c>
      <c r="N77" s="17">
        <v>37.33</v>
      </c>
      <c r="O77" s="18"/>
      <c r="P77" s="2" t="s">
        <v>13</v>
      </c>
      <c r="Q77" s="17">
        <v>3.52</v>
      </c>
      <c r="R77" s="18"/>
    </row>
    <row r="78" hidden="1" outlineLevel="1">
      <c r="A78" s="2" t="s">
        <v>14</v>
      </c>
      <c r="B78" s="17">
        <v>15.56</v>
      </c>
      <c r="C78" s="6"/>
      <c r="D78" s="2" t="s">
        <v>14</v>
      </c>
      <c r="E78" s="17">
        <v>36.89</v>
      </c>
      <c r="F78" s="6"/>
      <c r="G78" s="2" t="s">
        <v>14</v>
      </c>
      <c r="H78" s="17">
        <v>8.43</v>
      </c>
      <c r="I78" s="18"/>
      <c r="J78" s="2" t="s">
        <v>14</v>
      </c>
      <c r="K78" s="17">
        <v>4.78</v>
      </c>
      <c r="L78" s="18"/>
      <c r="M78" s="2" t="s">
        <v>14</v>
      </c>
      <c r="N78" s="17">
        <v>7.87</v>
      </c>
      <c r="O78" s="18"/>
      <c r="P78" s="2" t="s">
        <v>14</v>
      </c>
      <c r="Q78" s="17">
        <v>6.85</v>
      </c>
      <c r="R78" s="18"/>
    </row>
    <row r="79" hidden="1" outlineLevel="1">
      <c r="A79" s="2" t="s">
        <v>15</v>
      </c>
      <c r="B79" s="17">
        <v>14.44</v>
      </c>
      <c r="C79" s="6"/>
      <c r="D79" s="2" t="s">
        <v>15</v>
      </c>
      <c r="E79" s="17">
        <v>39.0</v>
      </c>
      <c r="F79" s="6"/>
      <c r="G79" s="2" t="s">
        <v>15</v>
      </c>
      <c r="H79" s="17">
        <v>6.2</v>
      </c>
      <c r="I79" s="18"/>
      <c r="J79" s="2" t="s">
        <v>15</v>
      </c>
      <c r="K79" s="17">
        <v>4.56</v>
      </c>
      <c r="L79" s="18"/>
      <c r="M79" s="2" t="s">
        <v>15</v>
      </c>
      <c r="N79" s="17">
        <v>7.69</v>
      </c>
      <c r="O79" s="18"/>
      <c r="P79" s="2" t="s">
        <v>15</v>
      </c>
      <c r="Q79" s="17">
        <v>7.41</v>
      </c>
      <c r="R79" s="18"/>
    </row>
    <row r="80" hidden="1" outlineLevel="1">
      <c r="A80" s="2" t="s">
        <v>16</v>
      </c>
      <c r="B80" s="17">
        <v>94.44</v>
      </c>
      <c r="C80" s="6"/>
      <c r="D80" s="2" t="s">
        <v>16</v>
      </c>
      <c r="E80" s="17">
        <v>63.0</v>
      </c>
      <c r="F80" s="6"/>
      <c r="G80" s="2" t="s">
        <v>16</v>
      </c>
      <c r="H80" s="17">
        <v>4.54</v>
      </c>
      <c r="I80" s="18"/>
      <c r="J80" s="2" t="s">
        <v>16</v>
      </c>
      <c r="K80" s="17">
        <v>13.78</v>
      </c>
      <c r="L80" s="18"/>
      <c r="M80" s="2" t="s">
        <v>16</v>
      </c>
      <c r="N80" s="17">
        <v>10.19</v>
      </c>
      <c r="O80" s="18"/>
      <c r="P80" s="2" t="s">
        <v>16</v>
      </c>
      <c r="Q80" s="17">
        <v>8.61</v>
      </c>
      <c r="R80" s="18"/>
    </row>
    <row r="81" hidden="1" outlineLevel="1">
      <c r="A81" s="2" t="s">
        <v>17</v>
      </c>
      <c r="B81" s="17">
        <v>80.0</v>
      </c>
      <c r="C81" s="20">
        <f>(SUM(B73:B81)/9)/100</f>
        <v>0.5493888889</v>
      </c>
      <c r="D81" s="2" t="s">
        <v>17</v>
      </c>
      <c r="E81" s="17">
        <v>63.78</v>
      </c>
      <c r="F81" s="20">
        <f>(SUM(E73:E81)/9)/100</f>
        <v>0.5499888889</v>
      </c>
      <c r="G81" s="2" t="s">
        <v>17</v>
      </c>
      <c r="H81" s="17">
        <v>24.35</v>
      </c>
      <c r="I81" s="20">
        <f>(SUM(H73:H81)/9)/100</f>
        <v>0.09701111111</v>
      </c>
      <c r="J81" s="2" t="s">
        <v>17</v>
      </c>
      <c r="K81" s="17">
        <v>18.22</v>
      </c>
      <c r="L81" s="20">
        <f>(SUM(K73:K81)/9)/100</f>
        <v>0.08704444444</v>
      </c>
      <c r="M81" s="2" t="s">
        <v>17</v>
      </c>
      <c r="N81" s="17">
        <v>41.3</v>
      </c>
      <c r="O81" s="20">
        <f>(SUM(N73:N81)/9)/100</f>
        <v>0.2282333333</v>
      </c>
      <c r="P81" s="2" t="s">
        <v>17</v>
      </c>
      <c r="Q81" s="17">
        <v>7.13</v>
      </c>
      <c r="R81" s="20">
        <f>(SUM(Q73:Q81)/9)/100</f>
        <v>0.06758888889</v>
      </c>
    </row>
    <row r="82" hidden="1" outlineLevel="1">
      <c r="A82" s="3" t="s">
        <v>18</v>
      </c>
      <c r="B82" s="17">
        <v>73.89</v>
      </c>
      <c r="C82" s="6"/>
      <c r="D82" s="3" t="s">
        <v>18</v>
      </c>
      <c r="E82" s="17">
        <v>71.44</v>
      </c>
      <c r="F82" s="6"/>
      <c r="G82" s="3" t="s">
        <v>18</v>
      </c>
      <c r="H82" s="17">
        <v>5.19</v>
      </c>
      <c r="I82" s="18"/>
      <c r="J82" s="3" t="s">
        <v>18</v>
      </c>
      <c r="K82" s="17">
        <v>13.22</v>
      </c>
      <c r="L82" s="18"/>
      <c r="M82" s="3" t="s">
        <v>18</v>
      </c>
      <c r="N82" s="17">
        <v>12.96</v>
      </c>
      <c r="O82" s="18"/>
      <c r="P82" s="3" t="s">
        <v>18</v>
      </c>
      <c r="Q82" s="17">
        <v>16.39</v>
      </c>
      <c r="R82" s="18"/>
    </row>
    <row r="83" hidden="1" outlineLevel="1">
      <c r="A83" s="3" t="s">
        <v>19</v>
      </c>
      <c r="B83" s="17">
        <v>37.78</v>
      </c>
      <c r="C83" s="6"/>
      <c r="D83" s="3" t="s">
        <v>19</v>
      </c>
      <c r="E83" s="17">
        <v>66.67</v>
      </c>
      <c r="F83" s="6"/>
      <c r="G83" s="3" t="s">
        <v>19</v>
      </c>
      <c r="H83" s="17">
        <v>6.2</v>
      </c>
      <c r="I83" s="18"/>
      <c r="J83" s="3" t="s">
        <v>19</v>
      </c>
      <c r="K83" s="17">
        <v>9.89</v>
      </c>
      <c r="L83" s="18"/>
      <c r="M83" s="3" t="s">
        <v>19</v>
      </c>
      <c r="N83" s="17">
        <v>6.02</v>
      </c>
      <c r="O83" s="18"/>
      <c r="P83" s="3" t="s">
        <v>19</v>
      </c>
      <c r="Q83" s="17">
        <v>5.46</v>
      </c>
      <c r="R83" s="18"/>
    </row>
    <row r="84" hidden="1" outlineLevel="1">
      <c r="A84" s="3" t="s">
        <v>20</v>
      </c>
      <c r="B84" s="17">
        <v>61.67</v>
      </c>
      <c r="C84" s="6"/>
      <c r="D84" s="3" t="s">
        <v>20</v>
      </c>
      <c r="E84" s="17">
        <v>75.44</v>
      </c>
      <c r="F84" s="6"/>
      <c r="G84" s="3" t="s">
        <v>20</v>
      </c>
      <c r="H84" s="17">
        <v>13.7</v>
      </c>
      <c r="I84" s="18"/>
      <c r="J84" s="3" t="s">
        <v>20</v>
      </c>
      <c r="K84" s="17">
        <v>8.56</v>
      </c>
      <c r="L84" s="18"/>
      <c r="M84" s="3" t="s">
        <v>20</v>
      </c>
      <c r="N84" s="17">
        <v>37.33</v>
      </c>
      <c r="O84" s="18"/>
      <c r="P84" s="3" t="s">
        <v>20</v>
      </c>
      <c r="Q84" s="17">
        <v>3.52</v>
      </c>
      <c r="R84" s="18"/>
    </row>
    <row r="85" hidden="1" outlineLevel="1">
      <c r="A85" s="21">
        <v>44066.0</v>
      </c>
      <c r="B85" s="17">
        <v>61.67</v>
      </c>
      <c r="C85" s="20">
        <f>(SUM(B82:B85)/4)/100</f>
        <v>0.587525</v>
      </c>
      <c r="D85" s="21">
        <v>44066.0</v>
      </c>
      <c r="E85" s="17">
        <v>75.44</v>
      </c>
      <c r="F85" s="20">
        <f>(SUM(E82:E85)/4)/100</f>
        <v>0.722475</v>
      </c>
      <c r="G85" s="21">
        <v>44066.0</v>
      </c>
      <c r="H85" s="17">
        <v>13.7</v>
      </c>
      <c r="I85" s="20">
        <f>(SUM(H82:H85)/4)/100</f>
        <v>0.096975</v>
      </c>
      <c r="J85" s="21">
        <v>44066.0</v>
      </c>
      <c r="K85" s="17">
        <v>8.56</v>
      </c>
      <c r="L85" s="20">
        <f>(SUM(K82:K85)/4)/100</f>
        <v>0.100575</v>
      </c>
      <c r="M85" s="21">
        <v>44066.0</v>
      </c>
      <c r="N85" s="17">
        <v>37.33</v>
      </c>
      <c r="O85" s="20">
        <f>(SUM(N82:N85)/4)/100</f>
        <v>0.2341</v>
      </c>
      <c r="P85" s="21">
        <v>44066.0</v>
      </c>
      <c r="Q85" s="17">
        <v>3.52</v>
      </c>
      <c r="R85" s="20">
        <f>(SUM(Q82:Q85)/4)/100</f>
        <v>0.072225</v>
      </c>
    </row>
    <row r="86" hidden="1" outlineLevel="1">
      <c r="A86" s="4" t="s">
        <v>21</v>
      </c>
      <c r="B86" s="17">
        <v>73.89</v>
      </c>
      <c r="C86" s="6"/>
      <c r="D86" s="4" t="s">
        <v>21</v>
      </c>
      <c r="E86" s="17">
        <v>71.44</v>
      </c>
      <c r="F86" s="6"/>
      <c r="G86" s="4" t="s">
        <v>21</v>
      </c>
      <c r="H86" s="17">
        <v>5.19</v>
      </c>
      <c r="I86" s="18"/>
      <c r="J86" s="4" t="s">
        <v>21</v>
      </c>
      <c r="K86" s="17">
        <v>13.22</v>
      </c>
      <c r="L86" s="18"/>
      <c r="M86" s="4" t="s">
        <v>21</v>
      </c>
      <c r="N86" s="17">
        <v>12.96</v>
      </c>
      <c r="O86" s="18"/>
      <c r="P86" s="4" t="s">
        <v>21</v>
      </c>
      <c r="Q86" s="17">
        <v>16.39</v>
      </c>
      <c r="R86" s="18"/>
    </row>
    <row r="87" hidden="1" outlineLevel="1">
      <c r="A87" s="4" t="s">
        <v>22</v>
      </c>
      <c r="B87" s="17">
        <v>37.78</v>
      </c>
      <c r="C87" s="6"/>
      <c r="D87" s="4" t="s">
        <v>22</v>
      </c>
      <c r="E87" s="17">
        <v>66.67</v>
      </c>
      <c r="F87" s="6"/>
      <c r="G87" s="4" t="s">
        <v>22</v>
      </c>
      <c r="H87" s="17">
        <v>6.2</v>
      </c>
      <c r="I87" s="18"/>
      <c r="J87" s="4" t="s">
        <v>22</v>
      </c>
      <c r="K87" s="17">
        <v>9.89</v>
      </c>
      <c r="L87" s="18"/>
      <c r="M87" s="4" t="s">
        <v>22</v>
      </c>
      <c r="N87" s="17">
        <v>6.02</v>
      </c>
      <c r="O87" s="18"/>
      <c r="P87" s="4" t="s">
        <v>22</v>
      </c>
      <c r="Q87" s="17">
        <v>5.46</v>
      </c>
      <c r="R87" s="18"/>
    </row>
    <row r="88" hidden="1" outlineLevel="1">
      <c r="A88" s="4" t="s">
        <v>23</v>
      </c>
      <c r="B88" s="17">
        <v>22.78</v>
      </c>
      <c r="C88" s="20">
        <f>(SUM(B86:B88)/3)/100</f>
        <v>0.4481666667</v>
      </c>
      <c r="D88" s="4" t="s">
        <v>23</v>
      </c>
      <c r="E88" s="17">
        <v>19.78</v>
      </c>
      <c r="F88" s="20">
        <f>(SUM(E86:E88)/3)/100</f>
        <v>0.5263</v>
      </c>
      <c r="G88" s="4" t="s">
        <v>23</v>
      </c>
      <c r="H88" s="17">
        <v>9.17</v>
      </c>
      <c r="I88" s="20">
        <f>(SUM(H86:H88)/3)/100</f>
        <v>0.06853333333</v>
      </c>
      <c r="J88" s="4" t="s">
        <v>23</v>
      </c>
      <c r="K88" s="17">
        <v>5.67</v>
      </c>
      <c r="L88" s="20">
        <f>(SUM(K86:K88)/3)/100</f>
        <v>0.09593333333</v>
      </c>
      <c r="M88" s="4" t="s">
        <v>23</v>
      </c>
      <c r="N88" s="17">
        <v>13.06</v>
      </c>
      <c r="O88" s="20">
        <f>(SUM(N86:N88)/3)/100</f>
        <v>0.1068</v>
      </c>
      <c r="P88" s="4" t="s">
        <v>23</v>
      </c>
      <c r="Q88" s="17">
        <v>5.28</v>
      </c>
      <c r="R88" s="20">
        <f>(SUM(Q86:Q88)/3)/100</f>
        <v>0.09043333333</v>
      </c>
    </row>
    <row r="89" hidden="1" outlineLevel="1">
      <c r="A89" s="5" t="s">
        <v>24</v>
      </c>
      <c r="B89" s="17">
        <v>65.0</v>
      </c>
      <c r="C89" s="6"/>
      <c r="D89" s="5" t="s">
        <v>24</v>
      </c>
      <c r="E89" s="17">
        <v>61.89</v>
      </c>
      <c r="F89" s="6"/>
      <c r="G89" s="5" t="s">
        <v>24</v>
      </c>
      <c r="H89" s="17">
        <v>10.0</v>
      </c>
      <c r="I89" s="18"/>
      <c r="J89" s="5" t="s">
        <v>24</v>
      </c>
      <c r="K89" s="17">
        <v>16.39</v>
      </c>
      <c r="L89" s="18"/>
      <c r="M89" s="5" t="s">
        <v>24</v>
      </c>
      <c r="N89" s="17">
        <v>16.2</v>
      </c>
      <c r="O89" s="18"/>
      <c r="P89" s="5" t="s">
        <v>24</v>
      </c>
      <c r="Q89" s="17">
        <v>5.37</v>
      </c>
      <c r="R89" s="18"/>
    </row>
    <row r="90" hidden="1" outlineLevel="1">
      <c r="A90" s="5" t="s">
        <v>25</v>
      </c>
      <c r="B90" s="17">
        <v>61.67</v>
      </c>
      <c r="C90" s="20">
        <f>(SUM(B89:B90)/2)/100</f>
        <v>0.63335</v>
      </c>
      <c r="D90" s="5" t="s">
        <v>25</v>
      </c>
      <c r="E90" s="17">
        <v>75.44</v>
      </c>
      <c r="F90" s="20">
        <f>(SUM(E89:E90)/2)/100</f>
        <v>0.68665</v>
      </c>
      <c r="G90" s="5" t="s">
        <v>25</v>
      </c>
      <c r="H90" s="17">
        <v>13.7</v>
      </c>
      <c r="I90" s="20">
        <f>(SUM(H89:H90)/2)/100</f>
        <v>0.1185</v>
      </c>
      <c r="J90" s="5" t="s">
        <v>25</v>
      </c>
      <c r="K90" s="17">
        <v>8.56</v>
      </c>
      <c r="L90" s="20">
        <f>(SUM(K89:K90)/2)/100</f>
        <v>0.12475</v>
      </c>
      <c r="M90" s="5" t="s">
        <v>25</v>
      </c>
      <c r="N90" s="17">
        <v>37.33</v>
      </c>
      <c r="O90" s="20">
        <f>(SUM(N89:N90)/2)/100</f>
        <v>0.26765</v>
      </c>
      <c r="P90" s="5" t="s">
        <v>25</v>
      </c>
      <c r="Q90" s="17">
        <v>3.52</v>
      </c>
      <c r="R90" s="20">
        <f>(SUM(Q89:Q90)/2)/100</f>
        <v>0.04445</v>
      </c>
    </row>
    <row r="91">
      <c r="A91" s="26"/>
      <c r="B91" s="26"/>
      <c r="C91" s="26"/>
      <c r="D91" s="26"/>
      <c r="E91" s="26"/>
      <c r="F91" s="26"/>
    </row>
    <row r="92">
      <c r="A92" s="26"/>
      <c r="B92" s="26"/>
      <c r="C92" s="26"/>
      <c r="D92" s="26"/>
      <c r="E92" s="26"/>
      <c r="F92" s="26"/>
    </row>
    <row r="93" collapsed="1">
      <c r="A93" s="1" t="s">
        <v>29</v>
      </c>
      <c r="C93" s="2" t="str">
        <f t="array" ref="C93">INDEX(A94:P94, 1, MATCH(MIN(C104,F104,I104,L104,O104,R104), C104:R104, 0))</f>
        <v>PWE</v>
      </c>
      <c r="D93" s="3" t="str">
        <f t="array" ref="D93">INDEX(A94:P94, 1, (MATCH(MIN(C108,F108,I108,L108,O108,R108), C108:R108, 0)))</f>
        <v>PWE</v>
      </c>
      <c r="E93" s="4" t="str">
        <f t="array" ref="E93">INDEX(A94:P94, 1, MATCH(MIN(F111,I111,L111,O111,R111,C111),C111:R111,0))</f>
        <v>PWE</v>
      </c>
      <c r="F93" s="5" t="str">
        <f t="array" ref="F93">INDEX(A94:P94, 1, MATCH(MIN(F113,I113,L113,O113,R113,C113),C113:R113,0))</f>
        <v>PWE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hidden="1" outlineLevel="1">
      <c r="A94" s="7" t="s">
        <v>1</v>
      </c>
      <c r="B94" s="8" t="s">
        <v>2</v>
      </c>
      <c r="C94" s="9"/>
      <c r="D94" s="10" t="s">
        <v>3</v>
      </c>
      <c r="E94" s="11" t="s">
        <v>2</v>
      </c>
      <c r="F94" s="9"/>
      <c r="G94" s="12" t="s">
        <v>4</v>
      </c>
      <c r="H94" s="8" t="s">
        <v>2</v>
      </c>
      <c r="I94" s="9"/>
      <c r="J94" s="12" t="s">
        <v>5</v>
      </c>
      <c r="K94" s="8" t="s">
        <v>2</v>
      </c>
      <c r="L94" s="9"/>
      <c r="M94" s="12" t="s">
        <v>6</v>
      </c>
      <c r="N94" s="8" t="s">
        <v>2</v>
      </c>
      <c r="O94" s="9"/>
      <c r="P94" s="12" t="s">
        <v>7</v>
      </c>
      <c r="Q94" s="8" t="s">
        <v>2</v>
      </c>
    </row>
    <row r="95" hidden="1" outlineLevel="1">
      <c r="A95" s="13" t="s">
        <v>8</v>
      </c>
      <c r="C95" s="14"/>
      <c r="D95" s="6" t="s">
        <v>8</v>
      </c>
      <c r="F95" s="14"/>
      <c r="G95" s="13" t="s">
        <v>8</v>
      </c>
      <c r="I95" s="15"/>
      <c r="J95" s="13" t="s">
        <v>8</v>
      </c>
      <c r="L95" s="15"/>
      <c r="M95" s="13" t="s">
        <v>8</v>
      </c>
      <c r="O95" s="15"/>
      <c r="P95" s="13" t="s">
        <v>8</v>
      </c>
    </row>
    <row r="96" hidden="1" outlineLevel="1">
      <c r="A96" s="2" t="s">
        <v>9</v>
      </c>
      <c r="B96" s="17">
        <v>100.0</v>
      </c>
      <c r="C96" s="6"/>
      <c r="D96" s="2" t="s">
        <v>9</v>
      </c>
      <c r="E96" s="17">
        <v>4.0</v>
      </c>
      <c r="F96" s="6"/>
      <c r="G96" s="2" t="s">
        <v>9</v>
      </c>
      <c r="H96" s="17">
        <v>9.91</v>
      </c>
      <c r="I96" s="18"/>
      <c r="J96" s="2" t="s">
        <v>9</v>
      </c>
      <c r="K96" s="17">
        <v>13.33</v>
      </c>
      <c r="L96" s="18"/>
      <c r="M96" s="2" t="s">
        <v>9</v>
      </c>
      <c r="N96" s="17">
        <v>7.04</v>
      </c>
      <c r="O96" s="18"/>
      <c r="P96" s="2" t="s">
        <v>9</v>
      </c>
      <c r="Q96" s="17">
        <v>17.0</v>
      </c>
      <c r="R96" s="18"/>
    </row>
    <row r="97" hidden="1" outlineLevel="1">
      <c r="A97" s="2" t="s">
        <v>10</v>
      </c>
      <c r="B97" s="17">
        <v>100.0</v>
      </c>
      <c r="C97" s="6"/>
      <c r="D97" s="2" t="s">
        <v>10</v>
      </c>
      <c r="E97" s="17">
        <v>8.0</v>
      </c>
      <c r="F97" s="6"/>
      <c r="G97" s="2" t="s">
        <v>10</v>
      </c>
      <c r="H97" s="17">
        <v>24.54</v>
      </c>
      <c r="I97" s="18"/>
      <c r="J97" s="2" t="s">
        <v>10</v>
      </c>
      <c r="K97" s="17">
        <v>8.78</v>
      </c>
      <c r="L97" s="18"/>
      <c r="M97" s="2" t="s">
        <v>10</v>
      </c>
      <c r="N97" s="17">
        <v>11.94</v>
      </c>
      <c r="O97" s="18"/>
      <c r="P97" s="2" t="s">
        <v>10</v>
      </c>
      <c r="Q97" s="17">
        <v>7.11</v>
      </c>
      <c r="R97" s="18"/>
    </row>
    <row r="98" hidden="1" outlineLevel="1">
      <c r="A98" s="2" t="s">
        <v>11</v>
      </c>
      <c r="B98" s="17">
        <v>100.0</v>
      </c>
      <c r="C98" s="6"/>
      <c r="D98" s="2" t="s">
        <v>11</v>
      </c>
      <c r="E98" s="17">
        <v>7.22</v>
      </c>
      <c r="F98" s="6"/>
      <c r="G98" s="2" t="s">
        <v>11</v>
      </c>
      <c r="H98" s="17">
        <v>3.98</v>
      </c>
      <c r="I98" s="18"/>
      <c r="J98" s="2" t="s">
        <v>11</v>
      </c>
      <c r="K98" s="17">
        <v>3.78</v>
      </c>
      <c r="L98" s="18"/>
      <c r="M98" s="2" t="s">
        <v>11</v>
      </c>
      <c r="N98" s="17">
        <v>4.07</v>
      </c>
      <c r="O98" s="18"/>
      <c r="P98" s="2" t="s">
        <v>11</v>
      </c>
      <c r="Q98" s="17">
        <v>5.33</v>
      </c>
      <c r="R98" s="18"/>
    </row>
    <row r="99" hidden="1" outlineLevel="1">
      <c r="A99" s="2" t="s">
        <v>12</v>
      </c>
      <c r="B99" s="17">
        <v>100.0</v>
      </c>
      <c r="C99" s="6"/>
      <c r="D99" s="2" t="s">
        <v>12</v>
      </c>
      <c r="E99" s="17">
        <v>3.22</v>
      </c>
      <c r="F99" s="6"/>
      <c r="G99" s="2" t="s">
        <v>12</v>
      </c>
      <c r="H99" s="17">
        <v>4.54</v>
      </c>
      <c r="I99" s="18"/>
      <c r="J99" s="2" t="s">
        <v>12</v>
      </c>
      <c r="K99" s="17">
        <v>5.67</v>
      </c>
      <c r="L99" s="18"/>
      <c r="M99" s="2" t="s">
        <v>12</v>
      </c>
      <c r="N99" s="17">
        <v>4.63</v>
      </c>
      <c r="O99" s="18"/>
      <c r="P99" s="2" t="s">
        <v>12</v>
      </c>
      <c r="Q99" s="17">
        <v>4.0</v>
      </c>
      <c r="R99" s="18"/>
    </row>
    <row r="100" hidden="1" outlineLevel="1">
      <c r="A100" s="2" t="s">
        <v>13</v>
      </c>
      <c r="B100" s="17">
        <v>100.0</v>
      </c>
      <c r="C100" s="6"/>
      <c r="D100" s="2" t="s">
        <v>13</v>
      </c>
      <c r="E100" s="17">
        <v>8.0</v>
      </c>
      <c r="F100" s="6"/>
      <c r="G100" s="2" t="s">
        <v>13</v>
      </c>
      <c r="H100" s="17">
        <v>24.54</v>
      </c>
      <c r="I100" s="18"/>
      <c r="J100" s="2" t="s">
        <v>13</v>
      </c>
      <c r="K100" s="17">
        <v>8.78</v>
      </c>
      <c r="L100" s="18"/>
      <c r="M100" s="2" t="s">
        <v>13</v>
      </c>
      <c r="N100" s="17">
        <v>11.94</v>
      </c>
      <c r="O100" s="18"/>
      <c r="P100" s="2" t="s">
        <v>13</v>
      </c>
      <c r="Q100" s="17">
        <v>7.11</v>
      </c>
      <c r="R100" s="18"/>
    </row>
    <row r="101" hidden="1" outlineLevel="1">
      <c r="A101" s="2" t="s">
        <v>14</v>
      </c>
      <c r="B101" s="17">
        <v>100.0</v>
      </c>
      <c r="C101" s="6"/>
      <c r="D101" s="2" t="s">
        <v>14</v>
      </c>
      <c r="E101" s="17">
        <v>3.89</v>
      </c>
      <c r="F101" s="6"/>
      <c r="G101" s="2" t="s">
        <v>14</v>
      </c>
      <c r="H101" s="17">
        <v>5.28</v>
      </c>
      <c r="I101" s="18"/>
      <c r="J101" s="2" t="s">
        <v>14</v>
      </c>
      <c r="K101" s="17">
        <v>4.0</v>
      </c>
      <c r="L101" s="18"/>
      <c r="M101" s="2" t="s">
        <v>14</v>
      </c>
      <c r="N101" s="17">
        <v>5.09</v>
      </c>
      <c r="O101" s="18"/>
      <c r="P101" s="2" t="s">
        <v>14</v>
      </c>
      <c r="Q101" s="17">
        <v>2.89</v>
      </c>
      <c r="R101" s="18"/>
    </row>
    <row r="102" hidden="1" outlineLevel="1">
      <c r="A102" s="2" t="s">
        <v>15</v>
      </c>
      <c r="B102" s="17">
        <v>100.0</v>
      </c>
      <c r="C102" s="6"/>
      <c r="D102" s="2" t="s">
        <v>15</v>
      </c>
      <c r="E102" s="17">
        <v>2.78</v>
      </c>
      <c r="F102" s="6"/>
      <c r="G102" s="2" t="s">
        <v>15</v>
      </c>
      <c r="H102" s="17">
        <v>4.54</v>
      </c>
      <c r="I102" s="18"/>
      <c r="J102" s="2" t="s">
        <v>15</v>
      </c>
      <c r="K102" s="17">
        <v>4.22</v>
      </c>
      <c r="L102" s="18"/>
      <c r="M102" s="2" t="s">
        <v>15</v>
      </c>
      <c r="N102" s="17">
        <v>7.41</v>
      </c>
      <c r="O102" s="18"/>
      <c r="P102" s="2" t="s">
        <v>15</v>
      </c>
      <c r="Q102" s="17">
        <v>3.33</v>
      </c>
      <c r="R102" s="18"/>
    </row>
    <row r="103" hidden="1" outlineLevel="1">
      <c r="A103" s="2" t="s">
        <v>16</v>
      </c>
      <c r="B103" s="17">
        <v>100.0</v>
      </c>
      <c r="C103" s="6"/>
      <c r="D103" s="2" t="s">
        <v>16</v>
      </c>
      <c r="E103" s="17">
        <v>1.0</v>
      </c>
      <c r="F103" s="6"/>
      <c r="G103" s="2" t="s">
        <v>16</v>
      </c>
      <c r="H103" s="17">
        <v>5.83</v>
      </c>
      <c r="I103" s="18"/>
      <c r="J103" s="2" t="s">
        <v>16</v>
      </c>
      <c r="K103" s="17">
        <v>6.44</v>
      </c>
      <c r="L103" s="18"/>
      <c r="M103" s="2" t="s">
        <v>16</v>
      </c>
      <c r="N103" s="17">
        <v>4.26</v>
      </c>
      <c r="O103" s="18"/>
      <c r="P103" s="2" t="s">
        <v>16</v>
      </c>
      <c r="Q103" s="17">
        <v>8.78</v>
      </c>
      <c r="R103" s="18"/>
    </row>
    <row r="104" hidden="1" outlineLevel="1">
      <c r="A104" s="2" t="s">
        <v>17</v>
      </c>
      <c r="B104" s="17">
        <v>100.0</v>
      </c>
      <c r="C104" s="20">
        <f>(SUM(B96:B104)/9)/100</f>
        <v>1</v>
      </c>
      <c r="D104" s="2" t="s">
        <v>17</v>
      </c>
      <c r="E104" s="17">
        <v>6.11</v>
      </c>
      <c r="F104" s="20">
        <f>(SUM(E96:E104)/9)/100</f>
        <v>0.04913333333</v>
      </c>
      <c r="G104" s="2" t="s">
        <v>17</v>
      </c>
      <c r="H104" s="17">
        <v>21.39</v>
      </c>
      <c r="I104" s="20">
        <f>(SUM(H96:H104)/9)/100</f>
        <v>0.1161666667</v>
      </c>
      <c r="J104" s="2" t="s">
        <v>17</v>
      </c>
      <c r="K104" s="17">
        <v>22.56</v>
      </c>
      <c r="L104" s="20">
        <f>(SUM(K96:K104)/9)/100</f>
        <v>0.08617777778</v>
      </c>
      <c r="M104" s="2" t="s">
        <v>17</v>
      </c>
      <c r="N104" s="17">
        <v>16.57</v>
      </c>
      <c r="O104" s="20">
        <f>(SUM(N96:N104)/9)/100</f>
        <v>0.08105555556</v>
      </c>
      <c r="P104" s="2" t="s">
        <v>17</v>
      </c>
      <c r="Q104" s="17">
        <v>5.78</v>
      </c>
      <c r="R104" s="20">
        <f>(SUM(Q96:Q104)/9)/100</f>
        <v>0.06814444444</v>
      </c>
    </row>
    <row r="105" hidden="1" outlineLevel="1">
      <c r="A105" s="3" t="s">
        <v>18</v>
      </c>
      <c r="B105" s="17">
        <v>100.0</v>
      </c>
      <c r="C105" s="6"/>
      <c r="D105" s="3" t="s">
        <v>18</v>
      </c>
      <c r="E105" s="17">
        <v>4.0</v>
      </c>
      <c r="F105" s="6"/>
      <c r="G105" s="3" t="s">
        <v>18</v>
      </c>
      <c r="H105" s="17">
        <v>9.91</v>
      </c>
      <c r="I105" s="18"/>
      <c r="J105" s="3" t="s">
        <v>18</v>
      </c>
      <c r="K105" s="17">
        <v>13.33</v>
      </c>
      <c r="L105" s="18"/>
      <c r="M105" s="3" t="s">
        <v>18</v>
      </c>
      <c r="N105" s="17">
        <v>7.04</v>
      </c>
      <c r="O105" s="18"/>
      <c r="P105" s="3" t="s">
        <v>18</v>
      </c>
      <c r="Q105" s="17">
        <v>17.0</v>
      </c>
      <c r="R105" s="18"/>
    </row>
    <row r="106" hidden="1" outlineLevel="1">
      <c r="A106" s="3" t="s">
        <v>19</v>
      </c>
      <c r="B106" s="17">
        <v>100.0</v>
      </c>
      <c r="C106" s="6"/>
      <c r="D106" s="3" t="s">
        <v>19</v>
      </c>
      <c r="E106" s="17">
        <v>2.78</v>
      </c>
      <c r="F106" s="6"/>
      <c r="G106" s="3" t="s">
        <v>19</v>
      </c>
      <c r="H106" s="17">
        <v>3.7</v>
      </c>
      <c r="I106" s="18"/>
      <c r="J106" s="3" t="s">
        <v>19</v>
      </c>
      <c r="K106" s="17">
        <v>5.56</v>
      </c>
      <c r="L106" s="18"/>
      <c r="M106" s="3" t="s">
        <v>19</v>
      </c>
      <c r="N106" s="17">
        <v>4.07</v>
      </c>
      <c r="O106" s="18"/>
      <c r="P106" s="3" t="s">
        <v>19</v>
      </c>
      <c r="Q106" s="17">
        <v>6.67</v>
      </c>
      <c r="R106" s="18"/>
    </row>
    <row r="107" hidden="1" outlineLevel="1">
      <c r="A107" s="3" t="s">
        <v>20</v>
      </c>
      <c r="B107" s="17">
        <v>100.0</v>
      </c>
      <c r="C107" s="6"/>
      <c r="D107" s="3" t="s">
        <v>20</v>
      </c>
      <c r="E107" s="17">
        <v>8.0</v>
      </c>
      <c r="F107" s="6"/>
      <c r="G107" s="3" t="s">
        <v>20</v>
      </c>
      <c r="H107" s="17">
        <v>24.54</v>
      </c>
      <c r="I107" s="18"/>
      <c r="J107" s="3" t="s">
        <v>20</v>
      </c>
      <c r="K107" s="17">
        <v>8.78</v>
      </c>
      <c r="L107" s="18"/>
      <c r="M107" s="3" t="s">
        <v>20</v>
      </c>
      <c r="N107" s="17">
        <v>11.94</v>
      </c>
      <c r="O107" s="18"/>
      <c r="P107" s="3" t="s">
        <v>20</v>
      </c>
      <c r="Q107" s="17">
        <v>7.11</v>
      </c>
      <c r="R107" s="18"/>
    </row>
    <row r="108" hidden="1" outlineLevel="1">
      <c r="A108" s="21">
        <v>44066.0</v>
      </c>
      <c r="B108" s="17">
        <v>100.0</v>
      </c>
      <c r="C108" s="20">
        <f>(SUM(B105:B108)/4)/100</f>
        <v>1</v>
      </c>
      <c r="D108" s="21">
        <v>44066.0</v>
      </c>
      <c r="E108" s="17">
        <v>8.0</v>
      </c>
      <c r="F108" s="20">
        <f>(SUM(E105:E108)/4)/100</f>
        <v>0.05695</v>
      </c>
      <c r="G108" s="21">
        <v>44066.0</v>
      </c>
      <c r="H108" s="17">
        <v>24.54</v>
      </c>
      <c r="I108" s="20">
        <f>(SUM(H105:H108)/4)/100</f>
        <v>0.156725</v>
      </c>
      <c r="J108" s="21">
        <v>44066.0</v>
      </c>
      <c r="K108" s="17">
        <v>8.78</v>
      </c>
      <c r="L108" s="20">
        <f>(SUM(K105:K108)/4)/100</f>
        <v>0.091125</v>
      </c>
      <c r="M108" s="21">
        <v>44066.0</v>
      </c>
      <c r="N108" s="17">
        <v>11.94</v>
      </c>
      <c r="O108" s="20">
        <f>(SUM(N105:N108)/4)/100</f>
        <v>0.087475</v>
      </c>
      <c r="P108" s="21">
        <v>44066.0</v>
      </c>
      <c r="Q108" s="17">
        <v>7.11</v>
      </c>
      <c r="R108" s="20">
        <f>(SUM(Q105:Q108)/4)/100</f>
        <v>0.094725</v>
      </c>
    </row>
    <row r="109" hidden="1" outlineLevel="1">
      <c r="A109" s="4" t="s">
        <v>21</v>
      </c>
      <c r="B109" s="17">
        <v>100.0</v>
      </c>
      <c r="C109" s="6"/>
      <c r="D109" s="4" t="s">
        <v>21</v>
      </c>
      <c r="E109" s="17">
        <v>4.0</v>
      </c>
      <c r="F109" s="6"/>
      <c r="G109" s="4" t="s">
        <v>21</v>
      </c>
      <c r="H109" s="17">
        <v>9.91</v>
      </c>
      <c r="I109" s="18"/>
      <c r="J109" s="4" t="s">
        <v>21</v>
      </c>
      <c r="K109" s="17">
        <v>13.33</v>
      </c>
      <c r="L109" s="18"/>
      <c r="M109" s="4" t="s">
        <v>21</v>
      </c>
      <c r="N109" s="17">
        <v>7.04</v>
      </c>
      <c r="O109" s="18"/>
      <c r="P109" s="4" t="s">
        <v>21</v>
      </c>
      <c r="Q109" s="17">
        <v>17.0</v>
      </c>
      <c r="R109" s="18"/>
    </row>
    <row r="110" hidden="1" outlineLevel="1">
      <c r="A110" s="4" t="s">
        <v>22</v>
      </c>
      <c r="B110" s="17">
        <v>100.0</v>
      </c>
      <c r="C110" s="6"/>
      <c r="D110" s="4" t="s">
        <v>22</v>
      </c>
      <c r="E110" s="17">
        <v>2.78</v>
      </c>
      <c r="F110" s="6"/>
      <c r="G110" s="4" t="s">
        <v>22</v>
      </c>
      <c r="H110" s="17">
        <v>3.7</v>
      </c>
      <c r="I110" s="18"/>
      <c r="J110" s="4" t="s">
        <v>22</v>
      </c>
      <c r="K110" s="17">
        <v>5.56</v>
      </c>
      <c r="L110" s="18"/>
      <c r="M110" s="4" t="s">
        <v>22</v>
      </c>
      <c r="N110" s="17">
        <v>4.07</v>
      </c>
      <c r="O110" s="18"/>
      <c r="P110" s="4" t="s">
        <v>22</v>
      </c>
      <c r="Q110" s="17">
        <v>6.67</v>
      </c>
      <c r="R110" s="18"/>
    </row>
    <row r="111" hidden="1" outlineLevel="1">
      <c r="A111" s="4" t="s">
        <v>23</v>
      </c>
      <c r="B111" s="17">
        <v>100.0</v>
      </c>
      <c r="C111" s="20">
        <f>(SUM(B109:B111)/3)/100</f>
        <v>1</v>
      </c>
      <c r="D111" s="4" t="s">
        <v>23</v>
      </c>
      <c r="E111" s="17">
        <v>6.67</v>
      </c>
      <c r="F111" s="20">
        <f>(SUM(E109:E111)/3)/100</f>
        <v>0.04483333333</v>
      </c>
      <c r="G111" s="4" t="s">
        <v>23</v>
      </c>
      <c r="H111" s="17">
        <v>4.72</v>
      </c>
      <c r="I111" s="20">
        <f>(SUM(H109:H111)/3)/100</f>
        <v>0.0611</v>
      </c>
      <c r="J111" s="4" t="s">
        <v>23</v>
      </c>
      <c r="K111" s="17">
        <v>5.11</v>
      </c>
      <c r="L111" s="20">
        <f>(SUM(K109:K111)/3)/100</f>
        <v>0.08</v>
      </c>
      <c r="M111" s="4" t="s">
        <v>23</v>
      </c>
      <c r="N111" s="17">
        <v>5.09</v>
      </c>
      <c r="O111" s="20">
        <f>(SUM(N109:N111)/3)/100</f>
        <v>0.054</v>
      </c>
      <c r="P111" s="4" t="s">
        <v>23</v>
      </c>
      <c r="Q111" s="17">
        <v>9.0</v>
      </c>
      <c r="R111" s="20">
        <f>(SUM(Q109:Q111)/3)/100</f>
        <v>0.1089</v>
      </c>
    </row>
    <row r="112" hidden="1" outlineLevel="1">
      <c r="A112" s="5" t="s">
        <v>24</v>
      </c>
      <c r="B112" s="17">
        <v>100.0</v>
      </c>
      <c r="C112" s="6"/>
      <c r="D112" s="5" t="s">
        <v>24</v>
      </c>
      <c r="E112" s="17">
        <v>3.78</v>
      </c>
      <c r="F112" s="6"/>
      <c r="G112" s="5" t="s">
        <v>24</v>
      </c>
      <c r="H112" s="17">
        <v>8.43</v>
      </c>
      <c r="I112" s="18"/>
      <c r="J112" s="5" t="s">
        <v>24</v>
      </c>
      <c r="K112" s="17">
        <v>8.11</v>
      </c>
      <c r="L112" s="18"/>
      <c r="M112" s="5" t="s">
        <v>24</v>
      </c>
      <c r="N112" s="17">
        <v>8.43</v>
      </c>
      <c r="O112" s="18"/>
      <c r="P112" s="5" t="s">
        <v>24</v>
      </c>
      <c r="Q112" s="17">
        <v>6.33</v>
      </c>
      <c r="R112" s="18"/>
    </row>
    <row r="113" hidden="1" outlineLevel="1">
      <c r="A113" s="5" t="s">
        <v>25</v>
      </c>
      <c r="B113" s="17">
        <v>100.0</v>
      </c>
      <c r="C113" s="20">
        <f>(SUM(B112:B113)/2)/100</f>
        <v>1</v>
      </c>
      <c r="D113" s="5" t="s">
        <v>25</v>
      </c>
      <c r="E113" s="17">
        <v>8.0</v>
      </c>
      <c r="F113" s="20">
        <f>(SUM(E112:E113)/2)/100</f>
        <v>0.0589</v>
      </c>
      <c r="G113" s="5" t="s">
        <v>25</v>
      </c>
      <c r="H113" s="17">
        <v>24.54</v>
      </c>
      <c r="I113" s="20">
        <f>(SUM(H112:H113)/2)/100</f>
        <v>0.16485</v>
      </c>
      <c r="J113" s="5" t="s">
        <v>25</v>
      </c>
      <c r="K113" s="17">
        <v>8.78</v>
      </c>
      <c r="L113" s="20">
        <f>(SUM(K112:K113)/2)/100</f>
        <v>0.08445</v>
      </c>
      <c r="M113" s="5" t="s">
        <v>25</v>
      </c>
      <c r="N113" s="17">
        <v>11.94</v>
      </c>
      <c r="O113" s="20">
        <f>(SUM(N112:N113)/2)/100</f>
        <v>0.10185</v>
      </c>
      <c r="P113" s="5" t="s">
        <v>25</v>
      </c>
      <c r="Q113" s="17">
        <v>7.11</v>
      </c>
      <c r="R113" s="20">
        <f>(SUM(Q112:Q113)/2)/100</f>
        <v>0.0672</v>
      </c>
    </row>
    <row r="114">
      <c r="A114" s="26"/>
      <c r="B114" s="26"/>
      <c r="C114" s="26"/>
      <c r="D114" s="26"/>
      <c r="E114" s="26"/>
      <c r="F114" s="26"/>
    </row>
    <row r="115">
      <c r="A115" s="26"/>
      <c r="B115" s="26"/>
      <c r="C115" s="26"/>
      <c r="D115" s="26"/>
      <c r="E115" s="26"/>
      <c r="F115" s="26"/>
    </row>
    <row r="116" collapsed="1">
      <c r="A116" s="1" t="s">
        <v>30</v>
      </c>
      <c r="C116" s="2" t="str">
        <f t="array" ref="C116">INDEX(A117:P117, 1, MATCH(MIN(C127,F127,I127,L127,O127,R127), C127:R127, 0))</f>
        <v>SPIRE</v>
      </c>
      <c r="D116" s="3" t="str">
        <f t="array" ref="D116">INDEX(A117:P117, 1, (MATCH(MIN(C131,F131,I131,L131,O131,R131), C131:R131, 0)))</f>
        <v>SPIRE</v>
      </c>
      <c r="E116" s="4" t="str">
        <f t="array" ref="E116">INDEX(A117:P117, 1, MATCH(MIN(F134,I134,L134,O134,R134,C134),C134:R134,0))</f>
        <v>SPIRE</v>
      </c>
      <c r="F116" s="5" t="str">
        <f t="array" ref="F116">INDEX(A117:P117, 1, MATCH(MIN(F136,I136,L136,O136,R136,C136),C136:R136,0))</f>
        <v>PWE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hidden="1" outlineLevel="1">
      <c r="A117" s="7" t="s">
        <v>1</v>
      </c>
      <c r="B117" s="8" t="s">
        <v>2</v>
      </c>
      <c r="C117" s="9"/>
      <c r="D117" s="12" t="s">
        <v>3</v>
      </c>
      <c r="E117" s="8" t="s">
        <v>2</v>
      </c>
      <c r="F117" s="9"/>
      <c r="G117" s="27" t="s">
        <v>4</v>
      </c>
      <c r="H117" s="8" t="s">
        <v>2</v>
      </c>
      <c r="I117" s="9"/>
      <c r="J117" s="12" t="s">
        <v>5</v>
      </c>
      <c r="K117" s="8" t="s">
        <v>2</v>
      </c>
      <c r="L117" s="9"/>
      <c r="M117" s="12" t="s">
        <v>6</v>
      </c>
      <c r="N117" s="8" t="s">
        <v>2</v>
      </c>
      <c r="O117" s="9"/>
      <c r="P117" s="12" t="s">
        <v>7</v>
      </c>
      <c r="Q117" s="8" t="s">
        <v>2</v>
      </c>
    </row>
    <row r="118" hidden="1" outlineLevel="1">
      <c r="A118" s="13" t="s">
        <v>8</v>
      </c>
      <c r="C118" s="15"/>
      <c r="D118" s="13" t="s">
        <v>8</v>
      </c>
      <c r="F118" s="15"/>
      <c r="G118" s="13" t="s">
        <v>8</v>
      </c>
      <c r="I118" s="15"/>
      <c r="J118" s="13" t="s">
        <v>8</v>
      </c>
      <c r="L118" s="15"/>
      <c r="M118" s="13" t="s">
        <v>8</v>
      </c>
      <c r="O118" s="15"/>
      <c r="P118" s="13" t="s">
        <v>8</v>
      </c>
    </row>
    <row r="119" hidden="1" outlineLevel="1">
      <c r="A119" s="2" t="s">
        <v>9</v>
      </c>
      <c r="B119" s="17">
        <v>48.33</v>
      </c>
      <c r="C119" s="6"/>
      <c r="D119" s="2" t="s">
        <v>9</v>
      </c>
      <c r="E119" s="17">
        <v>5.56</v>
      </c>
      <c r="F119" s="18"/>
      <c r="G119" s="2" t="s">
        <v>9</v>
      </c>
      <c r="H119" s="17">
        <v>6.94</v>
      </c>
      <c r="I119" s="18"/>
      <c r="J119" s="2" t="s">
        <v>9</v>
      </c>
      <c r="K119" s="17">
        <v>11.89</v>
      </c>
      <c r="L119" s="18"/>
      <c r="M119" s="2" t="s">
        <v>9</v>
      </c>
      <c r="N119" s="17">
        <v>2.5</v>
      </c>
      <c r="O119" s="18"/>
      <c r="P119" s="2" t="s">
        <v>9</v>
      </c>
      <c r="Q119" s="17">
        <v>11.76</v>
      </c>
      <c r="R119" s="18"/>
    </row>
    <row r="120" hidden="1" outlineLevel="1">
      <c r="A120" s="2" t="s">
        <v>10</v>
      </c>
      <c r="B120" s="17">
        <v>5.0</v>
      </c>
      <c r="C120" s="6"/>
      <c r="D120" s="2" t="s">
        <v>10</v>
      </c>
      <c r="E120" s="17">
        <v>4.44</v>
      </c>
      <c r="F120" s="18"/>
      <c r="G120" s="2" t="s">
        <v>10</v>
      </c>
      <c r="H120" s="17">
        <v>8.33</v>
      </c>
      <c r="I120" s="18"/>
      <c r="J120" s="2" t="s">
        <v>10</v>
      </c>
      <c r="K120" s="17">
        <v>5.0</v>
      </c>
      <c r="L120" s="18"/>
      <c r="M120" s="2" t="s">
        <v>10</v>
      </c>
      <c r="N120" s="17">
        <v>5.74</v>
      </c>
      <c r="O120" s="18"/>
      <c r="P120" s="2" t="s">
        <v>10</v>
      </c>
      <c r="Q120" s="17">
        <v>3.15</v>
      </c>
      <c r="R120" s="18"/>
    </row>
    <row r="121" hidden="1" outlineLevel="1">
      <c r="A121" s="2" t="s">
        <v>11</v>
      </c>
      <c r="B121" s="17">
        <v>2.22</v>
      </c>
      <c r="C121" s="6"/>
      <c r="D121" s="2" t="s">
        <v>11</v>
      </c>
      <c r="E121" s="17">
        <v>6.11</v>
      </c>
      <c r="F121" s="18"/>
      <c r="G121" s="2" t="s">
        <v>11</v>
      </c>
      <c r="H121" s="17">
        <v>4.17</v>
      </c>
      <c r="I121" s="18"/>
      <c r="J121" s="2" t="s">
        <v>11</v>
      </c>
      <c r="K121" s="17">
        <v>3.78</v>
      </c>
      <c r="L121" s="18"/>
      <c r="M121" s="2" t="s">
        <v>11</v>
      </c>
      <c r="N121" s="17">
        <v>4.91</v>
      </c>
      <c r="O121" s="18"/>
      <c r="P121" s="2" t="s">
        <v>11</v>
      </c>
      <c r="Q121" s="17">
        <v>4.63</v>
      </c>
      <c r="R121" s="18"/>
    </row>
    <row r="122" hidden="1" outlineLevel="1">
      <c r="A122" s="2" t="s">
        <v>12</v>
      </c>
      <c r="B122" s="17">
        <v>1.11</v>
      </c>
      <c r="C122" s="6"/>
      <c r="D122" s="2" t="s">
        <v>12</v>
      </c>
      <c r="E122" s="17">
        <v>3.89</v>
      </c>
      <c r="F122" s="18"/>
      <c r="G122" s="2" t="s">
        <v>12</v>
      </c>
      <c r="H122" s="17">
        <v>2.41</v>
      </c>
      <c r="I122" s="18"/>
      <c r="J122" s="2" t="s">
        <v>12</v>
      </c>
      <c r="K122" s="17">
        <v>2.78</v>
      </c>
      <c r="L122" s="18"/>
      <c r="M122" s="2" t="s">
        <v>12</v>
      </c>
      <c r="N122" s="17">
        <v>2.78</v>
      </c>
      <c r="O122" s="18"/>
      <c r="P122" s="2" t="s">
        <v>12</v>
      </c>
      <c r="Q122" s="17">
        <v>1.39</v>
      </c>
      <c r="R122" s="18"/>
    </row>
    <row r="123" hidden="1" outlineLevel="1">
      <c r="A123" s="2" t="s">
        <v>13</v>
      </c>
      <c r="B123" s="17">
        <v>5.0</v>
      </c>
      <c r="C123" s="6"/>
      <c r="D123" s="2" t="s">
        <v>13</v>
      </c>
      <c r="E123" s="17">
        <v>4.44</v>
      </c>
      <c r="F123" s="18"/>
      <c r="G123" s="2" t="s">
        <v>13</v>
      </c>
      <c r="H123" s="17">
        <v>8.33</v>
      </c>
      <c r="I123" s="18"/>
      <c r="J123" s="2" t="s">
        <v>13</v>
      </c>
      <c r="K123" s="17">
        <v>5.0</v>
      </c>
      <c r="L123" s="18"/>
      <c r="M123" s="2" t="s">
        <v>13</v>
      </c>
      <c r="N123" s="17">
        <v>5.74</v>
      </c>
      <c r="O123" s="18"/>
      <c r="P123" s="2" t="s">
        <v>13</v>
      </c>
      <c r="Q123" s="17">
        <v>3.15</v>
      </c>
      <c r="R123" s="18"/>
    </row>
    <row r="124" hidden="1" outlineLevel="1">
      <c r="A124" s="2" t="s">
        <v>14</v>
      </c>
      <c r="B124" s="17">
        <v>0.56</v>
      </c>
      <c r="C124" s="6"/>
      <c r="D124" s="2" t="s">
        <v>14</v>
      </c>
      <c r="E124" s="17">
        <v>5.56</v>
      </c>
      <c r="F124" s="18"/>
      <c r="G124" s="2" t="s">
        <v>14</v>
      </c>
      <c r="H124" s="17">
        <v>1.3</v>
      </c>
      <c r="I124" s="18"/>
      <c r="J124" s="2" t="s">
        <v>14</v>
      </c>
      <c r="K124" s="17">
        <v>3.56</v>
      </c>
      <c r="L124" s="18"/>
      <c r="M124" s="2" t="s">
        <v>14</v>
      </c>
      <c r="N124" s="17">
        <v>1.85</v>
      </c>
      <c r="O124" s="18"/>
      <c r="P124" s="2" t="s">
        <v>14</v>
      </c>
      <c r="Q124" s="17">
        <v>1.57</v>
      </c>
      <c r="R124" s="18"/>
    </row>
    <row r="125" hidden="1" outlineLevel="1">
      <c r="A125" s="2" t="s">
        <v>15</v>
      </c>
      <c r="B125" s="17">
        <v>2.22</v>
      </c>
      <c r="C125" s="6"/>
      <c r="D125" s="2" t="s">
        <v>15</v>
      </c>
      <c r="E125" s="17">
        <v>3.33</v>
      </c>
      <c r="F125" s="18"/>
      <c r="G125" s="2" t="s">
        <v>15</v>
      </c>
      <c r="H125" s="17">
        <v>2.22</v>
      </c>
      <c r="I125" s="18"/>
      <c r="J125" s="2" t="s">
        <v>15</v>
      </c>
      <c r="K125" s="17">
        <v>1.67</v>
      </c>
      <c r="L125" s="18"/>
      <c r="M125" s="2" t="s">
        <v>15</v>
      </c>
      <c r="N125" s="17">
        <v>2.22</v>
      </c>
      <c r="O125" s="18"/>
      <c r="P125" s="2" t="s">
        <v>15</v>
      </c>
      <c r="Q125" s="17">
        <v>4.07</v>
      </c>
      <c r="R125" s="18"/>
    </row>
    <row r="126" hidden="1" outlineLevel="1">
      <c r="A126" s="2" t="s">
        <v>16</v>
      </c>
      <c r="B126" s="17">
        <v>45.56</v>
      </c>
      <c r="C126" s="6"/>
      <c r="D126" s="2" t="s">
        <v>16</v>
      </c>
      <c r="E126" s="17">
        <v>2.78</v>
      </c>
      <c r="F126" s="18"/>
      <c r="G126" s="2" t="s">
        <v>16</v>
      </c>
      <c r="H126" s="17">
        <v>2.96</v>
      </c>
      <c r="I126" s="18"/>
      <c r="J126" s="2" t="s">
        <v>16</v>
      </c>
      <c r="K126" s="17">
        <v>4.56</v>
      </c>
      <c r="L126" s="18"/>
      <c r="M126" s="2" t="s">
        <v>16</v>
      </c>
      <c r="N126" s="17">
        <v>2.96</v>
      </c>
      <c r="O126" s="18"/>
      <c r="P126" s="2" t="s">
        <v>16</v>
      </c>
      <c r="Q126" s="17">
        <v>3.52</v>
      </c>
      <c r="R126" s="18"/>
    </row>
    <row r="127" hidden="1" outlineLevel="1">
      <c r="A127" s="2" t="s">
        <v>17</v>
      </c>
      <c r="B127" s="17">
        <v>21.67</v>
      </c>
      <c r="C127" s="20">
        <f>(SUM(B119:B127)/9)/100</f>
        <v>0.1463</v>
      </c>
      <c r="D127" s="2" t="s">
        <v>17</v>
      </c>
      <c r="E127" s="17">
        <v>5.0</v>
      </c>
      <c r="F127" s="20">
        <f>(SUM(E119:E127)/9)/100</f>
        <v>0.04567777778</v>
      </c>
      <c r="G127" s="2" t="s">
        <v>17</v>
      </c>
      <c r="H127" s="17">
        <v>4.54</v>
      </c>
      <c r="I127" s="20">
        <f>(SUM(H119:H127)/9)/100</f>
        <v>0.04577777778</v>
      </c>
      <c r="J127" s="2" t="s">
        <v>17</v>
      </c>
      <c r="K127" s="17">
        <v>4.11</v>
      </c>
      <c r="L127" s="20">
        <f>(SUM(K119:K127)/9)/100</f>
        <v>0.04705555556</v>
      </c>
      <c r="M127" s="2" t="s">
        <v>17</v>
      </c>
      <c r="N127" s="17">
        <v>1.76</v>
      </c>
      <c r="O127" s="20">
        <f>(SUM(N119:N127)/9)/100</f>
        <v>0.03384444444</v>
      </c>
      <c r="P127" s="2" t="s">
        <v>17</v>
      </c>
      <c r="Q127" s="17">
        <v>4.44</v>
      </c>
      <c r="R127" s="20">
        <f>(SUM(Q119:Q127)/9)/100</f>
        <v>0.04186666667</v>
      </c>
    </row>
    <row r="128" hidden="1" outlineLevel="1">
      <c r="A128" s="3" t="s">
        <v>18</v>
      </c>
      <c r="B128" s="17">
        <v>48.33</v>
      </c>
      <c r="C128" s="6"/>
      <c r="D128" s="3" t="s">
        <v>18</v>
      </c>
      <c r="E128" s="17">
        <v>5.56</v>
      </c>
      <c r="F128" s="18"/>
      <c r="G128" s="3" t="s">
        <v>18</v>
      </c>
      <c r="H128" s="17">
        <v>6.94</v>
      </c>
      <c r="I128" s="18"/>
      <c r="J128" s="3" t="s">
        <v>18</v>
      </c>
      <c r="K128" s="17">
        <v>11.89</v>
      </c>
      <c r="L128" s="18"/>
      <c r="M128" s="3" t="s">
        <v>18</v>
      </c>
      <c r="N128" s="17">
        <v>2.5</v>
      </c>
      <c r="O128" s="18"/>
      <c r="P128" s="3" t="s">
        <v>18</v>
      </c>
      <c r="Q128" s="17">
        <v>11.76</v>
      </c>
      <c r="R128" s="18"/>
    </row>
    <row r="129" hidden="1" outlineLevel="1">
      <c r="A129" s="3" t="s">
        <v>19</v>
      </c>
      <c r="B129" s="17">
        <v>25.56</v>
      </c>
      <c r="C129" s="6"/>
      <c r="D129" s="3" t="s">
        <v>19</v>
      </c>
      <c r="E129" s="17">
        <v>4.44</v>
      </c>
      <c r="F129" s="18"/>
      <c r="G129" s="3" t="s">
        <v>19</v>
      </c>
      <c r="H129" s="17">
        <v>4.26</v>
      </c>
      <c r="I129" s="18"/>
      <c r="J129" s="3" t="s">
        <v>19</v>
      </c>
      <c r="K129" s="17">
        <v>8.11</v>
      </c>
      <c r="L129" s="18"/>
      <c r="M129" s="3" t="s">
        <v>19</v>
      </c>
      <c r="N129" s="17">
        <v>3.33</v>
      </c>
      <c r="O129" s="18"/>
      <c r="P129" s="3" t="s">
        <v>19</v>
      </c>
      <c r="Q129" s="17">
        <v>5.0</v>
      </c>
      <c r="R129" s="18"/>
    </row>
    <row r="130" hidden="1" outlineLevel="1">
      <c r="A130" s="3" t="s">
        <v>20</v>
      </c>
      <c r="B130" s="17">
        <v>5.0</v>
      </c>
      <c r="C130" s="6"/>
      <c r="D130" s="3" t="s">
        <v>20</v>
      </c>
      <c r="E130" s="17">
        <v>4.44</v>
      </c>
      <c r="F130" s="18"/>
      <c r="G130" s="3" t="s">
        <v>20</v>
      </c>
      <c r="H130" s="17">
        <v>8.33</v>
      </c>
      <c r="I130" s="18"/>
      <c r="J130" s="3" t="s">
        <v>20</v>
      </c>
      <c r="K130" s="17">
        <v>5.0</v>
      </c>
      <c r="L130" s="18"/>
      <c r="M130" s="3" t="s">
        <v>20</v>
      </c>
      <c r="N130" s="17">
        <v>5.74</v>
      </c>
      <c r="O130" s="18"/>
      <c r="P130" s="3" t="s">
        <v>20</v>
      </c>
      <c r="Q130" s="17">
        <v>3.15</v>
      </c>
      <c r="R130" s="18"/>
    </row>
    <row r="131" hidden="1" outlineLevel="1">
      <c r="A131" s="21">
        <v>44066.0</v>
      </c>
      <c r="B131" s="17">
        <v>5.0</v>
      </c>
      <c r="C131" s="20">
        <f>(SUM(B128:B131)/4)/100</f>
        <v>0.209725</v>
      </c>
      <c r="D131" s="21">
        <v>44066.0</v>
      </c>
      <c r="E131" s="17">
        <v>4.44</v>
      </c>
      <c r="F131" s="20">
        <f>(SUM(E128:E131)/4)/100</f>
        <v>0.0472</v>
      </c>
      <c r="G131" s="21">
        <v>44066.0</v>
      </c>
      <c r="H131" s="17">
        <v>8.33</v>
      </c>
      <c r="I131" s="20">
        <f>(SUM(H128:H131)/4)/100</f>
        <v>0.06965</v>
      </c>
      <c r="J131" s="21">
        <v>44066.0</v>
      </c>
      <c r="K131" s="17">
        <v>5.0</v>
      </c>
      <c r="L131" s="20">
        <f>(SUM(K128:K131)/4)/100</f>
        <v>0.075</v>
      </c>
      <c r="M131" s="21">
        <v>44066.0</v>
      </c>
      <c r="N131" s="17">
        <v>5.74</v>
      </c>
      <c r="O131" s="20">
        <f>(SUM(N128:N131)/4)/100</f>
        <v>0.043275</v>
      </c>
      <c r="P131" s="21">
        <v>44066.0</v>
      </c>
      <c r="Q131" s="17">
        <v>3.15</v>
      </c>
      <c r="R131" s="20">
        <f>(SUM(Q128:Q131)/4)/100</f>
        <v>0.05765</v>
      </c>
    </row>
    <row r="132" hidden="1" outlineLevel="1">
      <c r="A132" s="4" t="s">
        <v>21</v>
      </c>
      <c r="B132" s="17">
        <v>48.33</v>
      </c>
      <c r="C132" s="6"/>
      <c r="D132" s="4" t="s">
        <v>21</v>
      </c>
      <c r="E132" s="17">
        <v>5.56</v>
      </c>
      <c r="F132" s="18"/>
      <c r="G132" s="4" t="s">
        <v>21</v>
      </c>
      <c r="H132" s="17">
        <v>6.94</v>
      </c>
      <c r="I132" s="18"/>
      <c r="J132" s="4" t="s">
        <v>21</v>
      </c>
      <c r="K132" s="17">
        <v>11.89</v>
      </c>
      <c r="L132" s="18"/>
      <c r="M132" s="4" t="s">
        <v>21</v>
      </c>
      <c r="N132" s="17">
        <v>2.5</v>
      </c>
      <c r="O132" s="18"/>
      <c r="P132" s="4" t="s">
        <v>21</v>
      </c>
      <c r="Q132" s="17">
        <v>11.76</v>
      </c>
      <c r="R132" s="18"/>
    </row>
    <row r="133" hidden="1" outlineLevel="1">
      <c r="A133" s="4" t="s">
        <v>22</v>
      </c>
      <c r="B133" s="17">
        <v>25.56</v>
      </c>
      <c r="C133" s="6"/>
      <c r="D133" s="4" t="s">
        <v>22</v>
      </c>
      <c r="E133" s="17">
        <v>4.44</v>
      </c>
      <c r="F133" s="18"/>
      <c r="G133" s="4" t="s">
        <v>22</v>
      </c>
      <c r="H133" s="17">
        <v>4.26</v>
      </c>
      <c r="I133" s="18"/>
      <c r="J133" s="4" t="s">
        <v>22</v>
      </c>
      <c r="K133" s="17">
        <v>8.11</v>
      </c>
      <c r="L133" s="18"/>
      <c r="M133" s="4" t="s">
        <v>22</v>
      </c>
      <c r="N133" s="17">
        <v>3.33</v>
      </c>
      <c r="O133" s="18"/>
      <c r="P133" s="4" t="s">
        <v>22</v>
      </c>
      <c r="Q133" s="17">
        <v>5.0</v>
      </c>
      <c r="R133" s="18"/>
    </row>
    <row r="134" hidden="1" outlineLevel="1">
      <c r="A134" s="4" t="s">
        <v>23</v>
      </c>
      <c r="B134" s="17">
        <v>2.78</v>
      </c>
      <c r="C134" s="20">
        <f>(SUM(B132:B134)/3)/100</f>
        <v>0.2555666667</v>
      </c>
      <c r="D134" s="4" t="s">
        <v>23</v>
      </c>
      <c r="E134" s="17">
        <v>11.67</v>
      </c>
      <c r="F134" s="20">
        <f>(SUM(E132:E134)/3)/100</f>
        <v>0.07223333333</v>
      </c>
      <c r="G134" s="4" t="s">
        <v>23</v>
      </c>
      <c r="H134" s="17">
        <v>3.43</v>
      </c>
      <c r="I134" s="20">
        <f>(SUM(H132:H134)/3)/100</f>
        <v>0.04876666667</v>
      </c>
      <c r="J134" s="4" t="s">
        <v>23</v>
      </c>
      <c r="K134" s="17">
        <v>1.89</v>
      </c>
      <c r="L134" s="20">
        <f>(SUM(K132:K134)/3)/100</f>
        <v>0.07296666667</v>
      </c>
      <c r="M134" s="4" t="s">
        <v>23</v>
      </c>
      <c r="N134" s="17">
        <v>2.31</v>
      </c>
      <c r="O134" s="20">
        <f>(SUM(N132:N134)/3)/100</f>
        <v>0.02713333333</v>
      </c>
      <c r="P134" s="4" t="s">
        <v>23</v>
      </c>
      <c r="Q134" s="17">
        <v>3.43</v>
      </c>
      <c r="R134" s="20">
        <f>(SUM(Q132:Q134)/3)/100</f>
        <v>0.0673</v>
      </c>
    </row>
    <row r="135" hidden="1" outlineLevel="1">
      <c r="A135" s="5" t="s">
        <v>24</v>
      </c>
      <c r="B135" s="17">
        <v>46.67</v>
      </c>
      <c r="C135" s="6"/>
      <c r="D135" s="5" t="s">
        <v>24</v>
      </c>
      <c r="E135" s="17">
        <v>3.33</v>
      </c>
      <c r="F135" s="18"/>
      <c r="G135" s="5" t="s">
        <v>24</v>
      </c>
      <c r="H135" s="17">
        <v>5.74</v>
      </c>
      <c r="I135" s="18"/>
      <c r="J135" s="5" t="s">
        <v>24</v>
      </c>
      <c r="K135" s="17">
        <v>14.11</v>
      </c>
      <c r="L135" s="18"/>
      <c r="M135" s="5" t="s">
        <v>24</v>
      </c>
      <c r="N135" s="17">
        <v>2.87</v>
      </c>
      <c r="O135" s="18"/>
      <c r="P135" s="5" t="s">
        <v>24</v>
      </c>
      <c r="Q135" s="17">
        <v>7.96</v>
      </c>
      <c r="R135" s="18"/>
    </row>
    <row r="136" hidden="1" outlineLevel="1">
      <c r="A136" s="5" t="s">
        <v>25</v>
      </c>
      <c r="B136" s="17">
        <v>5.0</v>
      </c>
      <c r="C136" s="20">
        <f>(SUM(B135:B136)/2)/100</f>
        <v>0.25835</v>
      </c>
      <c r="D136" s="5" t="s">
        <v>25</v>
      </c>
      <c r="E136" s="17">
        <v>4.44</v>
      </c>
      <c r="F136" s="20">
        <f>(SUM(E135:E136)/2)/100</f>
        <v>0.03885</v>
      </c>
      <c r="G136" s="5" t="s">
        <v>25</v>
      </c>
      <c r="H136" s="17">
        <v>8.33</v>
      </c>
      <c r="I136" s="20">
        <f>(SUM(H135:H136)/2)/100</f>
        <v>0.07035</v>
      </c>
      <c r="J136" s="5" t="s">
        <v>25</v>
      </c>
      <c r="K136" s="17">
        <v>5.0</v>
      </c>
      <c r="L136" s="20">
        <f>(SUM(K135:K136)/2)/100</f>
        <v>0.09555</v>
      </c>
      <c r="M136" s="5" t="s">
        <v>25</v>
      </c>
      <c r="N136" s="17">
        <v>5.74</v>
      </c>
      <c r="O136" s="20">
        <f>(SUM(N135:N136)/2)/100</f>
        <v>0.04305</v>
      </c>
      <c r="P136" s="5" t="s">
        <v>25</v>
      </c>
      <c r="Q136" s="17">
        <v>3.15</v>
      </c>
      <c r="R136" s="20">
        <f>(SUM(Q135:Q136)/2)/100</f>
        <v>0.05555</v>
      </c>
    </row>
    <row r="137">
      <c r="A137" s="26"/>
      <c r="B137" s="26"/>
      <c r="C137" s="26"/>
      <c r="D137" s="26"/>
      <c r="E137" s="26"/>
      <c r="F137" s="26"/>
    </row>
    <row r="138">
      <c r="A138" s="26"/>
      <c r="B138" s="26"/>
      <c r="C138" s="26"/>
      <c r="D138" s="26"/>
      <c r="E138" s="26"/>
      <c r="F138" s="26"/>
    </row>
    <row r="139" collapsed="1">
      <c r="A139" s="1" t="s">
        <v>31</v>
      </c>
      <c r="C139" s="2" t="str">
        <f t="array" ref="C139">INDEX(A140:P140, 1, MATCH(MIN(C150,F150,I150,L150,O150,R150), C150:R150, 0))</f>
        <v>UKMO</v>
      </c>
      <c r="D139" s="3" t="str">
        <f t="array" ref="D139">INDEX(A140:P140, 1, (MATCH(MIN(C154,F154,I154,L154,O154,R154), C154:R154, 0)))</f>
        <v>UKMO</v>
      </c>
      <c r="E139" s="4" t="str">
        <f t="array" ref="E139">INDEX(A140:P140, 1, MATCH(MIN(F157,I157,L157,O157,R157,C157),C157:R157,0))</f>
        <v>UKMO</v>
      </c>
      <c r="F139" s="5" t="str">
        <f t="array" ref="F139">INDEX(A140:P140, 1, MATCH(MIN(F159,I159,L159,O159,R159,C159),C159:R159,0))</f>
        <v>UKMO</v>
      </c>
      <c r="G139" s="6"/>
      <c r="H139" s="28"/>
      <c r="J139" s="6"/>
      <c r="K139" s="6"/>
      <c r="L139" s="6"/>
      <c r="M139" s="6"/>
      <c r="N139" s="6"/>
      <c r="O139" s="6"/>
      <c r="P139" s="6"/>
      <c r="Q139" s="6"/>
      <c r="R139" s="6"/>
    </row>
    <row r="140" hidden="1" outlineLevel="1">
      <c r="A140" s="7" t="s">
        <v>1</v>
      </c>
      <c r="B140" s="8" t="s">
        <v>2</v>
      </c>
      <c r="C140" s="9"/>
      <c r="D140" s="10" t="s">
        <v>3</v>
      </c>
      <c r="E140" s="11" t="s">
        <v>2</v>
      </c>
      <c r="F140" s="9"/>
      <c r="G140" s="12" t="s">
        <v>4</v>
      </c>
      <c r="H140" s="8" t="s">
        <v>2</v>
      </c>
      <c r="I140" s="9"/>
      <c r="J140" s="12" t="s">
        <v>5</v>
      </c>
      <c r="K140" s="8" t="s">
        <v>2</v>
      </c>
      <c r="L140" s="9"/>
      <c r="M140" s="12" t="s">
        <v>6</v>
      </c>
      <c r="N140" s="8" t="s">
        <v>2</v>
      </c>
      <c r="O140" s="9"/>
      <c r="P140" s="12" t="s">
        <v>7</v>
      </c>
      <c r="Q140" s="8" t="s">
        <v>2</v>
      </c>
    </row>
    <row r="141" hidden="1" outlineLevel="1">
      <c r="A141" s="13" t="s">
        <v>8</v>
      </c>
      <c r="C141" s="14"/>
      <c r="D141" s="6" t="s">
        <v>8</v>
      </c>
      <c r="F141" s="14"/>
      <c r="G141" s="13" t="s">
        <v>8</v>
      </c>
      <c r="I141" s="15"/>
      <c r="J141" s="13" t="s">
        <v>8</v>
      </c>
      <c r="L141" s="15"/>
      <c r="M141" s="13" t="s">
        <v>8</v>
      </c>
      <c r="O141" s="15"/>
      <c r="P141" s="13" t="s">
        <v>8</v>
      </c>
    </row>
    <row r="142" hidden="1" outlineLevel="1">
      <c r="A142" s="2" t="s">
        <v>9</v>
      </c>
      <c r="B142" s="17">
        <v>76.57</v>
      </c>
      <c r="C142" s="18"/>
      <c r="D142" s="2" t="s">
        <v>9</v>
      </c>
      <c r="E142" s="17">
        <v>24.0</v>
      </c>
      <c r="F142" s="18"/>
      <c r="G142" s="2" t="s">
        <v>9</v>
      </c>
      <c r="H142" s="17">
        <v>16.48</v>
      </c>
      <c r="I142" s="18"/>
      <c r="J142" s="6" t="s">
        <v>9</v>
      </c>
      <c r="K142" s="17">
        <v>11.02</v>
      </c>
      <c r="L142" s="18"/>
      <c r="M142" s="6" t="s">
        <v>9</v>
      </c>
      <c r="N142" s="17">
        <v>11.85</v>
      </c>
      <c r="O142" s="18"/>
      <c r="P142" s="2" t="s">
        <v>9</v>
      </c>
      <c r="Q142" s="17">
        <v>14.63</v>
      </c>
      <c r="R142" s="18"/>
    </row>
    <row r="143" hidden="1" outlineLevel="1">
      <c r="A143" s="2" t="s">
        <v>10</v>
      </c>
      <c r="B143" s="17">
        <v>73.7</v>
      </c>
      <c r="C143" s="18"/>
      <c r="D143" s="2" t="s">
        <v>10</v>
      </c>
      <c r="E143" s="17">
        <v>17.89</v>
      </c>
      <c r="F143" s="18"/>
      <c r="G143" s="2" t="s">
        <v>10</v>
      </c>
      <c r="H143" s="17">
        <v>7.78</v>
      </c>
      <c r="I143" s="18"/>
      <c r="J143" s="6" t="s">
        <v>10</v>
      </c>
      <c r="K143" s="17">
        <v>26.39</v>
      </c>
      <c r="L143" s="18"/>
      <c r="M143" s="6" t="s">
        <v>10</v>
      </c>
      <c r="N143" s="17">
        <v>7.04</v>
      </c>
      <c r="O143" s="18"/>
      <c r="P143" s="2" t="s">
        <v>10</v>
      </c>
      <c r="Q143" s="17">
        <v>6.11</v>
      </c>
      <c r="R143" s="18"/>
    </row>
    <row r="144" hidden="1" outlineLevel="1">
      <c r="A144" s="2" t="s">
        <v>11</v>
      </c>
      <c r="B144" s="17">
        <v>21.02</v>
      </c>
      <c r="C144" s="18"/>
      <c r="D144" s="2" t="s">
        <v>11</v>
      </c>
      <c r="E144" s="17">
        <v>15.67</v>
      </c>
      <c r="F144" s="18"/>
      <c r="G144" s="2" t="s">
        <v>11</v>
      </c>
      <c r="H144" s="17">
        <v>20.37</v>
      </c>
      <c r="I144" s="18"/>
      <c r="J144" s="6" t="s">
        <v>11</v>
      </c>
      <c r="K144" s="17">
        <v>16.85</v>
      </c>
      <c r="L144" s="18"/>
      <c r="M144" s="6" t="s">
        <v>11</v>
      </c>
      <c r="N144" s="17">
        <v>20.56</v>
      </c>
      <c r="O144" s="18"/>
      <c r="P144" s="2" t="s">
        <v>11</v>
      </c>
      <c r="Q144" s="17">
        <v>16.11</v>
      </c>
      <c r="R144" s="18"/>
    </row>
    <row r="145" hidden="1" outlineLevel="1">
      <c r="A145" s="2" t="s">
        <v>12</v>
      </c>
      <c r="B145" s="17">
        <v>5.28</v>
      </c>
      <c r="C145" s="18"/>
      <c r="D145" s="2" t="s">
        <v>12</v>
      </c>
      <c r="E145" s="17">
        <v>8.44</v>
      </c>
      <c r="F145" s="18"/>
      <c r="G145" s="2" t="s">
        <v>12</v>
      </c>
      <c r="H145" s="17">
        <v>5.56</v>
      </c>
      <c r="I145" s="18"/>
      <c r="J145" s="6" t="s">
        <v>12</v>
      </c>
      <c r="K145" s="17">
        <v>34.63</v>
      </c>
      <c r="L145" s="18"/>
      <c r="M145" s="6" t="s">
        <v>12</v>
      </c>
      <c r="N145" s="17">
        <v>10.37</v>
      </c>
      <c r="O145" s="18"/>
      <c r="P145" s="2" t="s">
        <v>12</v>
      </c>
      <c r="Q145" s="17">
        <v>17.41</v>
      </c>
      <c r="R145" s="18"/>
    </row>
    <row r="146" hidden="1" outlineLevel="1">
      <c r="A146" s="2" t="s">
        <v>13</v>
      </c>
      <c r="B146" s="17">
        <v>73.7</v>
      </c>
      <c r="C146" s="18"/>
      <c r="D146" s="2" t="s">
        <v>13</v>
      </c>
      <c r="E146" s="17">
        <v>17.89</v>
      </c>
      <c r="F146" s="18"/>
      <c r="G146" s="2" t="s">
        <v>13</v>
      </c>
      <c r="H146" s="17">
        <v>7.78</v>
      </c>
      <c r="I146" s="18"/>
      <c r="J146" s="6" t="s">
        <v>13</v>
      </c>
      <c r="K146" s="17">
        <v>26.39</v>
      </c>
      <c r="L146" s="18"/>
      <c r="M146" s="6" t="s">
        <v>13</v>
      </c>
      <c r="N146" s="17">
        <v>7.04</v>
      </c>
      <c r="O146" s="18"/>
      <c r="P146" s="2" t="s">
        <v>13</v>
      </c>
      <c r="Q146" s="17">
        <v>6.11</v>
      </c>
      <c r="R146" s="18"/>
    </row>
    <row r="147" hidden="1" outlineLevel="1">
      <c r="A147" s="2" t="s">
        <v>14</v>
      </c>
      <c r="B147" s="17">
        <v>24.54</v>
      </c>
      <c r="C147" s="18"/>
      <c r="D147" s="2" t="s">
        <v>14</v>
      </c>
      <c r="E147" s="17">
        <v>2.78</v>
      </c>
      <c r="F147" s="18"/>
      <c r="G147" s="2" t="s">
        <v>14</v>
      </c>
      <c r="H147" s="17">
        <v>29.35</v>
      </c>
      <c r="I147" s="18"/>
      <c r="J147" s="6" t="s">
        <v>14</v>
      </c>
      <c r="K147" s="17">
        <v>23.89</v>
      </c>
      <c r="L147" s="18"/>
      <c r="M147" s="6" t="s">
        <v>14</v>
      </c>
      <c r="N147" s="17">
        <v>40.09</v>
      </c>
      <c r="O147" s="18"/>
      <c r="P147" s="2" t="s">
        <v>14</v>
      </c>
      <c r="Q147" s="17">
        <v>11.11</v>
      </c>
      <c r="R147" s="18"/>
    </row>
    <row r="148" hidden="1" outlineLevel="1">
      <c r="A148" s="2" t="s">
        <v>15</v>
      </c>
      <c r="B148" s="17">
        <v>24.26</v>
      </c>
      <c r="C148" s="18"/>
      <c r="D148" s="2" t="s">
        <v>15</v>
      </c>
      <c r="E148" s="17">
        <v>4.11</v>
      </c>
      <c r="F148" s="18"/>
      <c r="G148" s="2" t="s">
        <v>15</v>
      </c>
      <c r="H148" s="17">
        <v>21.02</v>
      </c>
      <c r="I148" s="18"/>
      <c r="J148" s="6" t="s">
        <v>15</v>
      </c>
      <c r="K148" s="17">
        <v>9.17</v>
      </c>
      <c r="L148" s="18"/>
      <c r="M148" s="6" t="s">
        <v>15</v>
      </c>
      <c r="N148" s="17">
        <v>24.63</v>
      </c>
      <c r="O148" s="18"/>
      <c r="P148" s="2" t="s">
        <v>15</v>
      </c>
      <c r="Q148" s="17">
        <v>5.56</v>
      </c>
      <c r="R148" s="18"/>
    </row>
    <row r="149" hidden="1" outlineLevel="1">
      <c r="A149" s="2" t="s">
        <v>16</v>
      </c>
      <c r="B149" s="17">
        <v>37.69</v>
      </c>
      <c r="C149" s="18"/>
      <c r="D149" s="2" t="s">
        <v>16</v>
      </c>
      <c r="E149" s="17">
        <v>1.33</v>
      </c>
      <c r="F149" s="18"/>
      <c r="G149" s="2" t="s">
        <v>16</v>
      </c>
      <c r="H149" s="17">
        <v>7.31</v>
      </c>
      <c r="I149" s="18"/>
      <c r="J149" s="6" t="s">
        <v>16</v>
      </c>
      <c r="K149" s="17">
        <v>2.5</v>
      </c>
      <c r="L149" s="18"/>
      <c r="M149" s="6" t="s">
        <v>16</v>
      </c>
      <c r="N149" s="17">
        <v>6.48</v>
      </c>
      <c r="O149" s="18"/>
      <c r="P149" s="2" t="s">
        <v>16</v>
      </c>
      <c r="Q149" s="17">
        <v>15.37</v>
      </c>
      <c r="R149" s="18"/>
    </row>
    <row r="150" hidden="1" outlineLevel="1">
      <c r="A150" s="2" t="s">
        <v>17</v>
      </c>
      <c r="B150" s="17">
        <v>5.19</v>
      </c>
      <c r="C150" s="20">
        <f>(SUM(B142:B150)/9)/100</f>
        <v>0.3799444444</v>
      </c>
      <c r="D150" s="2" t="s">
        <v>17</v>
      </c>
      <c r="E150" s="17">
        <v>18.0</v>
      </c>
      <c r="F150" s="20">
        <f>(SUM(E142:E150)/9)/100</f>
        <v>0.1223444444</v>
      </c>
      <c r="G150" s="2" t="s">
        <v>17</v>
      </c>
      <c r="H150" s="17">
        <v>4.07</v>
      </c>
      <c r="I150" s="20">
        <f>(SUM(H142:H150)/9)/100</f>
        <v>0.1330222222</v>
      </c>
      <c r="J150" s="6" t="s">
        <v>17</v>
      </c>
      <c r="K150" s="17">
        <v>5.19</v>
      </c>
      <c r="L150" s="20">
        <f>(SUM(K142:K150)/9)/100</f>
        <v>0.1733666667</v>
      </c>
      <c r="M150" s="6" t="s">
        <v>17</v>
      </c>
      <c r="N150" s="17">
        <v>11.3</v>
      </c>
      <c r="O150" s="20">
        <f>(SUM(N142:N150)/9)/100</f>
        <v>0.1548444444</v>
      </c>
      <c r="P150" s="2" t="s">
        <v>17</v>
      </c>
      <c r="Q150" s="17">
        <v>2.59</v>
      </c>
      <c r="R150" s="20">
        <f>(SUM(Q142:Q150)/9)/100</f>
        <v>0.1055555556</v>
      </c>
    </row>
    <row r="151" hidden="1" outlineLevel="1">
      <c r="A151" s="3" t="s">
        <v>18</v>
      </c>
      <c r="B151" s="17">
        <v>76.57</v>
      </c>
      <c r="C151" s="18"/>
      <c r="D151" s="3" t="s">
        <v>18</v>
      </c>
      <c r="E151" s="17">
        <v>24.0</v>
      </c>
      <c r="F151" s="18"/>
      <c r="G151" s="3" t="s">
        <v>18</v>
      </c>
      <c r="H151" s="17">
        <v>16.48</v>
      </c>
      <c r="I151" s="18"/>
      <c r="J151" s="6" t="s">
        <v>18</v>
      </c>
      <c r="K151" s="17">
        <v>11.02</v>
      </c>
      <c r="L151" s="18"/>
      <c r="M151" s="6" t="s">
        <v>18</v>
      </c>
      <c r="N151" s="17">
        <v>11.85</v>
      </c>
      <c r="O151" s="18"/>
      <c r="P151" s="3" t="s">
        <v>18</v>
      </c>
      <c r="Q151" s="17">
        <v>14.63</v>
      </c>
      <c r="R151" s="18"/>
    </row>
    <row r="152" hidden="1" outlineLevel="1">
      <c r="A152" s="3" t="s">
        <v>19</v>
      </c>
      <c r="B152" s="17">
        <v>77.31</v>
      </c>
      <c r="C152" s="18"/>
      <c r="D152" s="3" t="s">
        <v>19</v>
      </c>
      <c r="E152" s="17">
        <v>19.11</v>
      </c>
      <c r="F152" s="18"/>
      <c r="G152" s="3" t="s">
        <v>19</v>
      </c>
      <c r="H152" s="17">
        <v>11.48</v>
      </c>
      <c r="I152" s="18"/>
      <c r="J152" s="6" t="s">
        <v>19</v>
      </c>
      <c r="K152" s="17">
        <v>14.72</v>
      </c>
      <c r="L152" s="18"/>
      <c r="M152" s="6" t="s">
        <v>19</v>
      </c>
      <c r="N152" s="17">
        <v>12.5</v>
      </c>
      <c r="O152" s="18"/>
      <c r="P152" s="3" t="s">
        <v>19</v>
      </c>
      <c r="Q152" s="17">
        <v>2.59</v>
      </c>
      <c r="R152" s="18"/>
    </row>
    <row r="153" hidden="1" outlineLevel="1">
      <c r="A153" s="3" t="s">
        <v>20</v>
      </c>
      <c r="B153" s="17">
        <v>73.7</v>
      </c>
      <c r="C153" s="18"/>
      <c r="D153" s="3" t="s">
        <v>20</v>
      </c>
      <c r="E153" s="17">
        <v>17.89</v>
      </c>
      <c r="F153" s="18"/>
      <c r="G153" s="3" t="s">
        <v>20</v>
      </c>
      <c r="H153" s="17">
        <v>7.78</v>
      </c>
      <c r="I153" s="18"/>
      <c r="J153" s="6" t="s">
        <v>20</v>
      </c>
      <c r="K153" s="17">
        <v>26.39</v>
      </c>
      <c r="L153" s="18"/>
      <c r="M153" s="6" t="s">
        <v>20</v>
      </c>
      <c r="N153" s="17">
        <v>7.04</v>
      </c>
      <c r="O153" s="18"/>
      <c r="P153" s="3" t="s">
        <v>20</v>
      </c>
      <c r="Q153" s="17">
        <v>6.11</v>
      </c>
      <c r="R153" s="18"/>
    </row>
    <row r="154" hidden="1" outlineLevel="1">
      <c r="A154" s="21">
        <v>44066.0</v>
      </c>
      <c r="B154" s="17">
        <v>73.7</v>
      </c>
      <c r="C154" s="20">
        <f>(SUM(B151:B154)/4)/100</f>
        <v>0.7532</v>
      </c>
      <c r="D154" s="21">
        <v>44066.0</v>
      </c>
      <c r="E154" s="17">
        <v>17.89</v>
      </c>
      <c r="F154" s="20">
        <f>(SUM(E151:E154)/4)/100</f>
        <v>0.197225</v>
      </c>
      <c r="G154" s="21">
        <v>44066.0</v>
      </c>
      <c r="H154" s="17">
        <v>7.78</v>
      </c>
      <c r="I154" s="20">
        <f>(SUM(H151:H154)/4)/100</f>
        <v>0.1088</v>
      </c>
      <c r="J154" s="22">
        <v>44066.0</v>
      </c>
      <c r="K154" s="17">
        <v>26.39</v>
      </c>
      <c r="L154" s="20">
        <f>(SUM(K151:K154)/4)/100</f>
        <v>0.1963</v>
      </c>
      <c r="M154" s="22">
        <v>44066.0</v>
      </c>
      <c r="N154" s="17">
        <v>7.04</v>
      </c>
      <c r="O154" s="20">
        <f>(SUM(N151:N154)/4)/100</f>
        <v>0.096075</v>
      </c>
      <c r="P154" s="21">
        <v>44066.0</v>
      </c>
      <c r="Q154" s="17">
        <v>6.11</v>
      </c>
      <c r="R154" s="20">
        <f>(SUM(Q151:Q154)/4)/100</f>
        <v>0.0736</v>
      </c>
    </row>
    <row r="155" hidden="1" outlineLevel="1">
      <c r="A155" s="4" t="s">
        <v>21</v>
      </c>
      <c r="B155" s="17">
        <v>76.57</v>
      </c>
      <c r="C155" s="18"/>
      <c r="D155" s="4" t="s">
        <v>21</v>
      </c>
      <c r="E155" s="17">
        <v>24.0</v>
      </c>
      <c r="F155" s="18"/>
      <c r="G155" s="4" t="s">
        <v>21</v>
      </c>
      <c r="H155" s="17">
        <v>16.48</v>
      </c>
      <c r="I155" s="18"/>
      <c r="J155" s="6" t="s">
        <v>21</v>
      </c>
      <c r="K155" s="17">
        <v>11.02</v>
      </c>
      <c r="L155" s="18"/>
      <c r="M155" s="6" t="s">
        <v>21</v>
      </c>
      <c r="N155" s="17">
        <v>11.85</v>
      </c>
      <c r="O155" s="18"/>
      <c r="P155" s="4" t="s">
        <v>21</v>
      </c>
      <c r="Q155" s="17">
        <v>14.63</v>
      </c>
      <c r="R155" s="18"/>
    </row>
    <row r="156" hidden="1" outlineLevel="1">
      <c r="A156" s="4" t="s">
        <v>22</v>
      </c>
      <c r="B156" s="17">
        <v>77.31</v>
      </c>
      <c r="C156" s="18"/>
      <c r="D156" s="4" t="s">
        <v>22</v>
      </c>
      <c r="E156" s="17">
        <v>19.11</v>
      </c>
      <c r="F156" s="18"/>
      <c r="G156" s="4" t="s">
        <v>22</v>
      </c>
      <c r="H156" s="17">
        <v>11.48</v>
      </c>
      <c r="I156" s="18"/>
      <c r="J156" s="6" t="s">
        <v>22</v>
      </c>
      <c r="K156" s="17">
        <v>14.72</v>
      </c>
      <c r="L156" s="18"/>
      <c r="M156" s="6" t="s">
        <v>22</v>
      </c>
      <c r="N156" s="17">
        <v>12.5</v>
      </c>
      <c r="O156" s="18"/>
      <c r="P156" s="4" t="s">
        <v>22</v>
      </c>
      <c r="Q156" s="17">
        <v>2.59</v>
      </c>
      <c r="R156" s="18"/>
    </row>
    <row r="157" hidden="1" outlineLevel="1">
      <c r="A157" s="4" t="s">
        <v>23</v>
      </c>
      <c r="B157" s="17">
        <v>28.98</v>
      </c>
      <c r="C157" s="20">
        <f>(SUM(B155:B157)/3)/100</f>
        <v>0.6095333333</v>
      </c>
      <c r="D157" s="4" t="s">
        <v>23</v>
      </c>
      <c r="E157" s="17">
        <v>13.44</v>
      </c>
      <c r="F157" s="20">
        <f>(SUM(E155:E157)/3)/100</f>
        <v>0.1885</v>
      </c>
      <c r="G157" s="4" t="s">
        <v>23</v>
      </c>
      <c r="H157" s="17">
        <v>8.06</v>
      </c>
      <c r="I157" s="20">
        <f>(SUM(H155:H157)/3)/100</f>
        <v>0.1200666667</v>
      </c>
      <c r="J157" s="6" t="s">
        <v>23</v>
      </c>
      <c r="K157" s="17">
        <v>34.35</v>
      </c>
      <c r="L157" s="20">
        <f>(SUM(K155:K157)/3)/100</f>
        <v>0.2003</v>
      </c>
      <c r="M157" s="6" t="s">
        <v>23</v>
      </c>
      <c r="N157" s="17">
        <v>38.24</v>
      </c>
      <c r="O157" s="20">
        <f>(SUM(N155:N157)/3)/100</f>
        <v>0.2086333333</v>
      </c>
      <c r="P157" s="4" t="s">
        <v>23</v>
      </c>
      <c r="Q157" s="17">
        <v>9.26</v>
      </c>
      <c r="R157" s="20">
        <f>(SUM(Q155:Q157)/3)/100</f>
        <v>0.08826666667</v>
      </c>
    </row>
    <row r="158" hidden="1" outlineLevel="1">
      <c r="A158" s="5" t="s">
        <v>24</v>
      </c>
      <c r="B158" s="17">
        <v>53.52</v>
      </c>
      <c r="C158" s="18"/>
      <c r="D158" s="5" t="s">
        <v>24</v>
      </c>
      <c r="E158" s="17">
        <v>15.0</v>
      </c>
      <c r="F158" s="18"/>
      <c r="G158" s="5" t="s">
        <v>24</v>
      </c>
      <c r="H158" s="17">
        <v>18.43</v>
      </c>
      <c r="I158" s="18"/>
      <c r="J158" s="6" t="s">
        <v>24</v>
      </c>
      <c r="K158" s="17">
        <v>7.13</v>
      </c>
      <c r="L158" s="18"/>
      <c r="M158" s="6" t="s">
        <v>24</v>
      </c>
      <c r="N158" s="17">
        <v>5.93</v>
      </c>
      <c r="O158" s="18"/>
      <c r="P158" s="5" t="s">
        <v>24</v>
      </c>
      <c r="Q158" s="17">
        <v>5.19</v>
      </c>
      <c r="R158" s="18"/>
    </row>
    <row r="159" hidden="1" outlineLevel="1">
      <c r="A159" s="5" t="s">
        <v>25</v>
      </c>
      <c r="B159" s="17">
        <v>73.7</v>
      </c>
      <c r="C159" s="20">
        <f>(SUM(B158:B159)/2)/100</f>
        <v>0.6361</v>
      </c>
      <c r="D159" s="5" t="s">
        <v>25</v>
      </c>
      <c r="E159" s="17">
        <v>17.89</v>
      </c>
      <c r="F159" s="20">
        <f>(SUM(E158:E159)/2)/100</f>
        <v>0.16445</v>
      </c>
      <c r="G159" s="5" t="s">
        <v>25</v>
      </c>
      <c r="H159" s="17">
        <v>7.78</v>
      </c>
      <c r="I159" s="20">
        <f>(SUM(H158:H159)/2)/100</f>
        <v>0.13105</v>
      </c>
      <c r="J159" s="6" t="s">
        <v>25</v>
      </c>
      <c r="K159" s="17">
        <v>26.39</v>
      </c>
      <c r="L159" s="20">
        <f>(SUM(K158:K159)/2)/100</f>
        <v>0.1676</v>
      </c>
      <c r="M159" s="6" t="s">
        <v>25</v>
      </c>
      <c r="N159" s="17">
        <v>7.04</v>
      </c>
      <c r="O159" s="20">
        <f>(SUM(N158:N159)/2)/100</f>
        <v>0.06485</v>
      </c>
      <c r="P159" s="5" t="s">
        <v>25</v>
      </c>
      <c r="Q159" s="17">
        <v>6.11</v>
      </c>
      <c r="R159" s="20">
        <f>(SUM(Q158:Q159)/2)/100</f>
        <v>0.0565</v>
      </c>
    </row>
    <row r="160">
      <c r="A160" s="29"/>
      <c r="B160" s="29"/>
      <c r="C160" s="29"/>
      <c r="D160" s="29"/>
      <c r="E160" s="29"/>
      <c r="F160" s="2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29"/>
      <c r="B161" s="29"/>
      <c r="C161" s="29"/>
      <c r="D161" s="29"/>
      <c r="E161" s="29"/>
      <c r="F161" s="2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collapsed="1">
      <c r="A162" s="1" t="s">
        <v>57</v>
      </c>
      <c r="C162" s="2" t="str">
        <f t="array" ref="C162">INDEX(A163:P163, 1, MATCH(MIN(C173,F173,I173,L173,O173,R173), C173:R173, 0))</f>
        <v>SPIRE</v>
      </c>
      <c r="D162" s="3" t="str">
        <f t="array" ref="D162">INDEX(A163:P163, 1, (MATCH(MIN(C177,F177,I177,L177,O177,R177), C177:R177, 0)))</f>
        <v>UKMO</v>
      </c>
      <c r="E162" s="4" t="str">
        <f t="array" ref="E162">INDEX(A163:P163, 1, MATCH(MIN(F180,I180,L180,O180,R180,C180),C180:R180,0))</f>
        <v>SPIRE</v>
      </c>
      <c r="F162" s="5" t="str">
        <f t="array" ref="F162">INDEX(A163:P163, 1, MATCH(MIN(F182,I182,L182,O182,R182,C182),C182:R182,0))</f>
        <v>UKMO</v>
      </c>
      <c r="G162" s="6"/>
      <c r="H162" s="28"/>
      <c r="J162" s="6"/>
      <c r="K162" s="6"/>
      <c r="L162" s="6"/>
      <c r="M162" s="6"/>
      <c r="N162" s="6"/>
      <c r="O162" s="6"/>
      <c r="P162" s="6"/>
      <c r="Q162" s="6"/>
      <c r="R162" s="6"/>
    </row>
    <row r="163" hidden="1" outlineLevel="1">
      <c r="A163" s="7" t="s">
        <v>1</v>
      </c>
      <c r="B163" s="8" t="s">
        <v>2</v>
      </c>
      <c r="C163" s="9"/>
      <c r="D163" s="10" t="s">
        <v>3</v>
      </c>
      <c r="E163" s="11" t="s">
        <v>2</v>
      </c>
      <c r="F163" s="9"/>
      <c r="G163" s="12" t="s">
        <v>4</v>
      </c>
      <c r="H163" s="8" t="s">
        <v>2</v>
      </c>
      <c r="I163" s="9"/>
      <c r="J163" s="12" t="s">
        <v>5</v>
      </c>
      <c r="K163" s="8" t="s">
        <v>2</v>
      </c>
      <c r="L163" s="9"/>
      <c r="M163" s="12" t="s">
        <v>6</v>
      </c>
      <c r="N163" s="8" t="s">
        <v>2</v>
      </c>
      <c r="O163" s="9"/>
      <c r="P163" s="12" t="s">
        <v>7</v>
      </c>
      <c r="Q163" s="8" t="s">
        <v>2</v>
      </c>
    </row>
    <row r="164" hidden="1" outlineLevel="1">
      <c r="A164" s="13" t="s">
        <v>8</v>
      </c>
      <c r="C164" s="14"/>
      <c r="D164" s="6" t="s">
        <v>8</v>
      </c>
      <c r="F164" s="14"/>
      <c r="G164" s="13" t="s">
        <v>8</v>
      </c>
      <c r="I164" s="15"/>
      <c r="J164" s="13" t="s">
        <v>8</v>
      </c>
      <c r="L164" s="15"/>
      <c r="M164" s="13" t="s">
        <v>8</v>
      </c>
      <c r="O164" s="15"/>
      <c r="P164" s="13" t="s">
        <v>8</v>
      </c>
    </row>
    <row r="165" hidden="1" outlineLevel="1">
      <c r="A165" s="2" t="s">
        <v>9</v>
      </c>
      <c r="B165" s="17">
        <v>60.67</v>
      </c>
      <c r="C165" s="18"/>
      <c r="D165" s="2" t="s">
        <v>9</v>
      </c>
      <c r="E165" s="17">
        <v>33.61</v>
      </c>
      <c r="F165" s="18"/>
      <c r="G165" s="2" t="s">
        <v>9</v>
      </c>
      <c r="H165" s="17">
        <v>100.0</v>
      </c>
      <c r="I165" s="18"/>
      <c r="J165" s="6" t="s">
        <v>9</v>
      </c>
      <c r="K165" s="17">
        <v>9.67</v>
      </c>
      <c r="L165" s="18"/>
      <c r="M165" s="6" t="s">
        <v>9</v>
      </c>
      <c r="N165" s="17">
        <v>7.89</v>
      </c>
      <c r="O165" s="18"/>
      <c r="P165" s="2" t="s">
        <v>9</v>
      </c>
      <c r="Q165" s="17">
        <v>13.89</v>
      </c>
      <c r="R165" s="18"/>
    </row>
    <row r="166" hidden="1" outlineLevel="1">
      <c r="A166" s="2" t="s">
        <v>10</v>
      </c>
      <c r="B166" s="17">
        <v>70.78</v>
      </c>
      <c r="C166" s="18"/>
      <c r="D166" s="2" t="s">
        <v>10</v>
      </c>
      <c r="E166" s="17">
        <v>37.22</v>
      </c>
      <c r="F166" s="18"/>
      <c r="G166" s="2" t="s">
        <v>10</v>
      </c>
      <c r="H166" s="17">
        <v>100.0</v>
      </c>
      <c r="I166" s="18"/>
      <c r="J166" s="6" t="s">
        <v>10</v>
      </c>
      <c r="K166" s="17">
        <v>91.89</v>
      </c>
      <c r="L166" s="18"/>
      <c r="M166" s="6" t="s">
        <v>10</v>
      </c>
      <c r="N166" s="17">
        <v>35.33</v>
      </c>
      <c r="O166" s="18"/>
      <c r="P166" s="2" t="s">
        <v>10</v>
      </c>
      <c r="Q166" s="17">
        <v>24.44</v>
      </c>
      <c r="R166" s="18"/>
    </row>
    <row r="167" hidden="1" outlineLevel="1">
      <c r="A167" s="2" t="s">
        <v>11</v>
      </c>
      <c r="B167" s="17">
        <v>22.33</v>
      </c>
      <c r="C167" s="18"/>
      <c r="D167" s="2" t="s">
        <v>11</v>
      </c>
      <c r="E167" s="17">
        <v>3.61</v>
      </c>
      <c r="F167" s="18"/>
      <c r="G167" s="2" t="s">
        <v>11</v>
      </c>
      <c r="H167" s="17">
        <v>100.0</v>
      </c>
      <c r="I167" s="18"/>
      <c r="J167" s="6" t="s">
        <v>11</v>
      </c>
      <c r="K167" s="17">
        <v>18.33</v>
      </c>
      <c r="L167" s="18"/>
      <c r="M167" s="6" t="s">
        <v>11</v>
      </c>
      <c r="N167" s="17">
        <v>17.44</v>
      </c>
      <c r="O167" s="18"/>
      <c r="P167" s="2" t="s">
        <v>11</v>
      </c>
      <c r="Q167" s="17">
        <v>25.56</v>
      </c>
      <c r="R167" s="18"/>
    </row>
    <row r="168" hidden="1" outlineLevel="1">
      <c r="A168" s="2" t="s">
        <v>12</v>
      </c>
      <c r="B168" s="17">
        <v>10.33</v>
      </c>
      <c r="C168" s="18"/>
      <c r="D168" s="2" t="s">
        <v>12</v>
      </c>
      <c r="E168" s="17">
        <v>6.39</v>
      </c>
      <c r="F168" s="18"/>
      <c r="G168" s="2" t="s">
        <v>12</v>
      </c>
      <c r="H168" s="17">
        <v>100.0</v>
      </c>
      <c r="I168" s="18"/>
      <c r="J168" s="6" t="s">
        <v>12</v>
      </c>
      <c r="K168" s="17">
        <v>8.33</v>
      </c>
      <c r="L168" s="18"/>
      <c r="M168" s="6" t="s">
        <v>12</v>
      </c>
      <c r="N168" s="17">
        <v>1.44</v>
      </c>
      <c r="O168" s="18"/>
      <c r="P168" s="2" t="s">
        <v>12</v>
      </c>
      <c r="Q168" s="17">
        <v>16.67</v>
      </c>
      <c r="R168" s="18"/>
    </row>
    <row r="169" hidden="1" outlineLevel="1">
      <c r="A169" s="2" t="s">
        <v>13</v>
      </c>
      <c r="B169" s="17">
        <v>70.78</v>
      </c>
      <c r="C169" s="18"/>
      <c r="D169" s="2" t="s">
        <v>13</v>
      </c>
      <c r="E169" s="17">
        <v>37.22</v>
      </c>
      <c r="F169" s="18"/>
      <c r="G169" s="2" t="s">
        <v>13</v>
      </c>
      <c r="H169" s="17">
        <v>100.0</v>
      </c>
      <c r="I169" s="18"/>
      <c r="J169" s="6" t="s">
        <v>13</v>
      </c>
      <c r="K169" s="17">
        <v>91.89</v>
      </c>
      <c r="L169" s="18"/>
      <c r="M169" s="6" t="s">
        <v>13</v>
      </c>
      <c r="N169" s="17">
        <v>35.33</v>
      </c>
      <c r="O169" s="18"/>
      <c r="P169" s="2" t="s">
        <v>13</v>
      </c>
      <c r="Q169" s="17">
        <v>24.44</v>
      </c>
      <c r="R169" s="18"/>
    </row>
    <row r="170" hidden="1" outlineLevel="1">
      <c r="A170" s="2" t="s">
        <v>14</v>
      </c>
      <c r="B170" s="17">
        <v>7.56</v>
      </c>
      <c r="C170" s="18"/>
      <c r="D170" s="2" t="s">
        <v>14</v>
      </c>
      <c r="E170" s="17">
        <v>1.39</v>
      </c>
      <c r="F170" s="18"/>
      <c r="G170" s="2" t="s">
        <v>14</v>
      </c>
      <c r="H170" s="17">
        <v>100.0</v>
      </c>
      <c r="I170" s="18"/>
      <c r="J170" s="6" t="s">
        <v>14</v>
      </c>
      <c r="K170" s="17">
        <v>9.44</v>
      </c>
      <c r="L170" s="18"/>
      <c r="M170" s="6" t="s">
        <v>14</v>
      </c>
      <c r="N170" s="17">
        <v>6.56</v>
      </c>
      <c r="O170" s="18"/>
      <c r="P170" s="2" t="s">
        <v>14</v>
      </c>
      <c r="Q170" s="17">
        <v>10.0</v>
      </c>
      <c r="R170" s="18"/>
    </row>
    <row r="171" hidden="1" outlineLevel="1">
      <c r="A171" s="2" t="s">
        <v>15</v>
      </c>
      <c r="B171" s="17">
        <v>9.44</v>
      </c>
      <c r="C171" s="18"/>
      <c r="D171" s="2" t="s">
        <v>15</v>
      </c>
      <c r="E171" s="17">
        <v>3.06</v>
      </c>
      <c r="F171" s="18"/>
      <c r="G171" s="2" t="s">
        <v>15</v>
      </c>
      <c r="H171" s="17">
        <v>100.0</v>
      </c>
      <c r="I171" s="18"/>
      <c r="J171" s="6" t="s">
        <v>15</v>
      </c>
      <c r="K171" s="17">
        <v>5.44</v>
      </c>
      <c r="L171" s="18"/>
      <c r="M171" s="6" t="s">
        <v>15</v>
      </c>
      <c r="N171" s="17">
        <v>4.78</v>
      </c>
      <c r="O171" s="18"/>
      <c r="P171" s="2" t="s">
        <v>15</v>
      </c>
      <c r="Q171" s="17">
        <v>0.56</v>
      </c>
      <c r="R171" s="18"/>
    </row>
    <row r="172" hidden="1" outlineLevel="1">
      <c r="A172" s="2" t="s">
        <v>16</v>
      </c>
      <c r="B172" s="17">
        <v>77.11</v>
      </c>
      <c r="C172" s="18"/>
      <c r="D172" s="2" t="s">
        <v>16</v>
      </c>
      <c r="E172" s="17">
        <v>5.0</v>
      </c>
      <c r="F172" s="18"/>
      <c r="G172" s="2" t="s">
        <v>16</v>
      </c>
      <c r="H172" s="17">
        <v>100.0</v>
      </c>
      <c r="I172" s="18"/>
      <c r="J172" s="6" t="s">
        <v>16</v>
      </c>
      <c r="K172" s="17">
        <v>5.11</v>
      </c>
      <c r="L172" s="18"/>
      <c r="M172" s="6" t="s">
        <v>16</v>
      </c>
      <c r="N172" s="17">
        <v>5.0</v>
      </c>
      <c r="O172" s="18"/>
      <c r="P172" s="2" t="s">
        <v>16</v>
      </c>
      <c r="Q172" s="17">
        <v>10.0</v>
      </c>
      <c r="R172" s="18"/>
    </row>
    <row r="173" hidden="1" outlineLevel="1">
      <c r="A173" s="2" t="s">
        <v>17</v>
      </c>
      <c r="B173" s="17">
        <v>39.78</v>
      </c>
      <c r="C173" s="20">
        <f>(SUM(B165:B173)/9)/100</f>
        <v>0.4097555556</v>
      </c>
      <c r="D173" s="2" t="s">
        <v>17</v>
      </c>
      <c r="E173" s="17">
        <v>25.28</v>
      </c>
      <c r="F173" s="20">
        <f>(SUM(E165:E173)/9)/100</f>
        <v>0.1697555556</v>
      </c>
      <c r="G173" s="2" t="s">
        <v>17</v>
      </c>
      <c r="H173" s="17">
        <v>100.0</v>
      </c>
      <c r="I173" s="20">
        <f>(SUM(H165:H173)/9)/100</f>
        <v>1</v>
      </c>
      <c r="J173" s="6" t="s">
        <v>17</v>
      </c>
      <c r="K173" s="17">
        <v>9.89</v>
      </c>
      <c r="L173" s="20">
        <f>(SUM(K165:K173)/9)/100</f>
        <v>0.2777666667</v>
      </c>
      <c r="M173" s="6" t="s">
        <v>17</v>
      </c>
      <c r="N173" s="17">
        <v>6.78</v>
      </c>
      <c r="O173" s="20">
        <f>(SUM(N165:N173)/9)/100</f>
        <v>0.1339444444</v>
      </c>
      <c r="P173" s="2" t="s">
        <v>17</v>
      </c>
      <c r="Q173" s="17">
        <v>32.22</v>
      </c>
      <c r="R173" s="20">
        <f>(SUM(Q165:Q173)/9)/100</f>
        <v>0.1753111111</v>
      </c>
    </row>
    <row r="174" hidden="1" outlineLevel="1">
      <c r="A174" s="3" t="s">
        <v>18</v>
      </c>
      <c r="B174" s="17">
        <v>60.67</v>
      </c>
      <c r="C174" s="18"/>
      <c r="D174" s="3" t="s">
        <v>18</v>
      </c>
      <c r="E174" s="17">
        <v>33.61</v>
      </c>
      <c r="F174" s="18"/>
      <c r="G174" s="3" t="s">
        <v>18</v>
      </c>
      <c r="H174" s="17">
        <v>100.0</v>
      </c>
      <c r="I174" s="18"/>
      <c r="J174" s="6" t="s">
        <v>18</v>
      </c>
      <c r="K174" s="17">
        <v>9.67</v>
      </c>
      <c r="L174" s="18"/>
      <c r="M174" s="6" t="s">
        <v>18</v>
      </c>
      <c r="N174" s="17">
        <v>7.89</v>
      </c>
      <c r="O174" s="18"/>
      <c r="P174" s="3" t="s">
        <v>18</v>
      </c>
      <c r="Q174" s="17">
        <v>13.89</v>
      </c>
      <c r="R174" s="18"/>
    </row>
    <row r="175" hidden="1" outlineLevel="1">
      <c r="A175" s="3" t="s">
        <v>19</v>
      </c>
      <c r="B175" s="17">
        <v>82.56</v>
      </c>
      <c r="C175" s="18"/>
      <c r="D175" s="3" t="s">
        <v>19</v>
      </c>
      <c r="E175" s="17">
        <v>33.61</v>
      </c>
      <c r="F175" s="18"/>
      <c r="G175" s="3" t="s">
        <v>19</v>
      </c>
      <c r="H175" s="17">
        <v>100.0</v>
      </c>
      <c r="I175" s="18"/>
      <c r="J175" s="6" t="s">
        <v>19</v>
      </c>
      <c r="K175" s="17">
        <v>31.11</v>
      </c>
      <c r="L175" s="18"/>
      <c r="M175" s="6" t="s">
        <v>19</v>
      </c>
      <c r="N175" s="17">
        <v>19.33</v>
      </c>
      <c r="O175" s="18"/>
      <c r="P175" s="3" t="s">
        <v>19</v>
      </c>
      <c r="Q175" s="17">
        <v>3.33</v>
      </c>
      <c r="R175" s="18"/>
    </row>
    <row r="176" hidden="1" outlineLevel="1">
      <c r="A176" s="3" t="s">
        <v>20</v>
      </c>
      <c r="B176" s="17">
        <v>70.78</v>
      </c>
      <c r="C176" s="18"/>
      <c r="D176" s="3" t="s">
        <v>20</v>
      </c>
      <c r="E176" s="17">
        <v>37.22</v>
      </c>
      <c r="F176" s="18"/>
      <c r="G176" s="3" t="s">
        <v>20</v>
      </c>
      <c r="H176" s="17">
        <v>100.0</v>
      </c>
      <c r="I176" s="18"/>
      <c r="J176" s="6" t="s">
        <v>20</v>
      </c>
      <c r="K176" s="17">
        <v>91.89</v>
      </c>
      <c r="L176" s="18"/>
      <c r="M176" s="6" t="s">
        <v>20</v>
      </c>
      <c r="N176" s="17">
        <v>35.33</v>
      </c>
      <c r="O176" s="18"/>
      <c r="P176" s="3" t="s">
        <v>20</v>
      </c>
      <c r="Q176" s="17">
        <v>24.44</v>
      </c>
      <c r="R176" s="18"/>
    </row>
    <row r="177" hidden="1" outlineLevel="1">
      <c r="A177" s="21">
        <v>44066.0</v>
      </c>
      <c r="B177" s="17">
        <v>70.78</v>
      </c>
      <c r="C177" s="20">
        <f>(SUM(B174:B177)/4)/100</f>
        <v>0.711975</v>
      </c>
      <c r="D177" s="21">
        <v>44066.0</v>
      </c>
      <c r="E177" s="17">
        <v>37.22</v>
      </c>
      <c r="F177" s="20">
        <f>(SUM(E174:E177)/4)/100</f>
        <v>0.35415</v>
      </c>
      <c r="G177" s="21">
        <v>44066.0</v>
      </c>
      <c r="H177" s="17">
        <v>100.0</v>
      </c>
      <c r="I177" s="20">
        <f>(SUM(H174:H177)/4)/100</f>
        <v>1</v>
      </c>
      <c r="J177" s="22">
        <v>44066.0</v>
      </c>
      <c r="K177" s="17">
        <v>91.89</v>
      </c>
      <c r="L177" s="20">
        <f>(SUM(K174:K177)/4)/100</f>
        <v>0.5614</v>
      </c>
      <c r="M177" s="22">
        <v>44066.0</v>
      </c>
      <c r="N177" s="17">
        <v>35.33</v>
      </c>
      <c r="O177" s="20">
        <f>(SUM(N174:N177)/4)/100</f>
        <v>0.2447</v>
      </c>
      <c r="P177" s="21">
        <v>44066.0</v>
      </c>
      <c r="Q177" s="17">
        <v>24.44</v>
      </c>
      <c r="R177" s="20">
        <f>(SUM(Q174:Q177)/4)/100</f>
        <v>0.16525</v>
      </c>
    </row>
    <row r="178" hidden="1" outlineLevel="1">
      <c r="A178" s="4" t="s">
        <v>21</v>
      </c>
      <c r="B178" s="17">
        <v>60.67</v>
      </c>
      <c r="C178" s="18"/>
      <c r="D178" s="4" t="s">
        <v>21</v>
      </c>
      <c r="E178" s="17">
        <v>33.61</v>
      </c>
      <c r="F178" s="18"/>
      <c r="G178" s="4" t="s">
        <v>21</v>
      </c>
      <c r="H178" s="17">
        <v>100.0</v>
      </c>
      <c r="I178" s="18"/>
      <c r="J178" s="6" t="s">
        <v>21</v>
      </c>
      <c r="K178" s="17">
        <v>9.67</v>
      </c>
      <c r="L178" s="18"/>
      <c r="M178" s="6" t="s">
        <v>21</v>
      </c>
      <c r="N178" s="17">
        <v>7.89</v>
      </c>
      <c r="O178" s="18"/>
      <c r="P178" s="4" t="s">
        <v>21</v>
      </c>
      <c r="Q178" s="17">
        <v>13.89</v>
      </c>
      <c r="R178" s="18"/>
    </row>
    <row r="179" hidden="1" outlineLevel="1">
      <c r="A179" s="4" t="s">
        <v>22</v>
      </c>
      <c r="B179" s="17">
        <v>82.56</v>
      </c>
      <c r="C179" s="18"/>
      <c r="D179" s="4" t="s">
        <v>22</v>
      </c>
      <c r="E179" s="17">
        <v>33.61</v>
      </c>
      <c r="F179" s="18"/>
      <c r="G179" s="4" t="s">
        <v>22</v>
      </c>
      <c r="H179" s="17">
        <v>100.0</v>
      </c>
      <c r="I179" s="18"/>
      <c r="J179" s="6" t="s">
        <v>22</v>
      </c>
      <c r="K179" s="17">
        <v>31.11</v>
      </c>
      <c r="L179" s="18"/>
      <c r="M179" s="6" t="s">
        <v>22</v>
      </c>
      <c r="N179" s="17">
        <v>19.33</v>
      </c>
      <c r="O179" s="18"/>
      <c r="P179" s="4" t="s">
        <v>22</v>
      </c>
      <c r="Q179" s="17">
        <v>3.33</v>
      </c>
      <c r="R179" s="18"/>
    </row>
    <row r="180" hidden="1" outlineLevel="1">
      <c r="A180" s="4" t="s">
        <v>23</v>
      </c>
      <c r="B180" s="17">
        <v>12.33</v>
      </c>
      <c r="C180" s="20">
        <f>(SUM(B178:B180)/3)/100</f>
        <v>0.5185333333</v>
      </c>
      <c r="D180" s="4" t="s">
        <v>23</v>
      </c>
      <c r="E180" s="17">
        <v>2.5</v>
      </c>
      <c r="F180" s="20">
        <f>(SUM(E178:E180)/3)/100</f>
        <v>0.2324</v>
      </c>
      <c r="G180" s="4" t="s">
        <v>23</v>
      </c>
      <c r="H180" s="17">
        <v>100.0</v>
      </c>
      <c r="I180" s="20">
        <f>(SUM(H178:H180)/3)/100</f>
        <v>1</v>
      </c>
      <c r="J180" s="6" t="s">
        <v>23</v>
      </c>
      <c r="K180" s="17">
        <v>44.22</v>
      </c>
      <c r="L180" s="20">
        <f>(SUM(K178:K180)/3)/100</f>
        <v>0.2833333333</v>
      </c>
      <c r="M180" s="6" t="s">
        <v>23</v>
      </c>
      <c r="N180" s="17">
        <v>42.44</v>
      </c>
      <c r="O180" s="20">
        <f>(SUM(N178:N180)/3)/100</f>
        <v>0.2322</v>
      </c>
      <c r="P180" s="4" t="s">
        <v>23</v>
      </c>
      <c r="Q180" s="17">
        <v>58.33</v>
      </c>
      <c r="R180" s="20">
        <f>(SUM(Q178:Q180)/3)/100</f>
        <v>0.2518333333</v>
      </c>
    </row>
    <row r="181" hidden="1" outlineLevel="1">
      <c r="A181" s="5" t="s">
        <v>24</v>
      </c>
      <c r="B181" s="17">
        <v>64.22</v>
      </c>
      <c r="C181" s="18"/>
      <c r="D181" s="5" t="s">
        <v>24</v>
      </c>
      <c r="E181" s="17">
        <v>30.56</v>
      </c>
      <c r="F181" s="18"/>
      <c r="G181" s="5" t="s">
        <v>24</v>
      </c>
      <c r="H181" s="17">
        <v>100.0</v>
      </c>
      <c r="I181" s="18"/>
      <c r="J181" s="6" t="s">
        <v>24</v>
      </c>
      <c r="K181" s="17">
        <v>5.33</v>
      </c>
      <c r="L181" s="18"/>
      <c r="M181" s="6" t="s">
        <v>24</v>
      </c>
      <c r="N181" s="17">
        <v>9.0</v>
      </c>
      <c r="O181" s="18"/>
      <c r="P181" s="5" t="s">
        <v>24</v>
      </c>
      <c r="Q181" s="17">
        <v>6.11</v>
      </c>
      <c r="R181" s="18"/>
    </row>
    <row r="182" hidden="1" outlineLevel="1">
      <c r="A182" s="5" t="s">
        <v>25</v>
      </c>
      <c r="B182" s="17">
        <v>70.78</v>
      </c>
      <c r="C182" s="20">
        <f>(SUM(B181:B182)/2)/100</f>
        <v>0.675</v>
      </c>
      <c r="D182" s="5" t="s">
        <v>25</v>
      </c>
      <c r="E182" s="17">
        <v>37.22</v>
      </c>
      <c r="F182" s="20">
        <f>(SUM(E181:E182)/2)/100</f>
        <v>0.3389</v>
      </c>
      <c r="G182" s="5" t="s">
        <v>25</v>
      </c>
      <c r="H182" s="17">
        <v>100.0</v>
      </c>
      <c r="I182" s="20">
        <f>(SUM(H181:H182)/2)/100</f>
        <v>1</v>
      </c>
      <c r="J182" s="6" t="s">
        <v>25</v>
      </c>
      <c r="K182" s="17">
        <v>91.89</v>
      </c>
      <c r="L182" s="20">
        <f>(SUM(K181:K182)/2)/100</f>
        <v>0.4861</v>
      </c>
      <c r="M182" s="6" t="s">
        <v>25</v>
      </c>
      <c r="N182" s="17">
        <v>35.33</v>
      </c>
      <c r="O182" s="20">
        <f>(SUM(N181:N182)/2)/100</f>
        <v>0.22165</v>
      </c>
      <c r="P182" s="5" t="s">
        <v>25</v>
      </c>
      <c r="Q182" s="17">
        <v>24.44</v>
      </c>
      <c r="R182" s="20">
        <f>(SUM(Q181:Q182)/2)/100</f>
        <v>0.15275</v>
      </c>
    </row>
    <row r="183">
      <c r="A183" s="29"/>
      <c r="B183" s="29"/>
      <c r="C183" s="29"/>
      <c r="D183" s="29"/>
      <c r="E183" s="29"/>
      <c r="F183" s="2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29"/>
      <c r="B184" s="29"/>
      <c r="C184" s="29"/>
      <c r="D184" s="29"/>
      <c r="E184" s="29"/>
      <c r="F184" s="2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collapsed="1">
      <c r="A185" s="1" t="s">
        <v>58</v>
      </c>
      <c r="C185" s="2" t="str">
        <f t="array" ref="C185">INDEX(A186:P186, 1, MATCH(MIN(C196,F196,I196,L196,O196,R196), C196:R196, 0))</f>
        <v>UKMO</v>
      </c>
      <c r="D185" s="3" t="str">
        <f t="array" ref="D185">INDEX(A186:P186, 1, (MATCH(MIN(C200,F200,I200,L200,O200,R200), C200:R200, 0)))</f>
        <v>UKMO</v>
      </c>
      <c r="E185" s="4" t="str">
        <f t="array" ref="E185">INDEX(A186:P186, 1, MATCH(MIN(F203,I203,L203,O203,R203,C203),C203:R203,0))</f>
        <v>SPIRE</v>
      </c>
      <c r="F185" s="5" t="str">
        <f t="array" ref="F185">INDEX(A186:P186, 1, MATCH(MIN(F205,I205,L205,O205,R205,C205),C205:R205,0))</f>
        <v>UKMO</v>
      </c>
      <c r="G185" s="6"/>
      <c r="H185" s="28"/>
      <c r="J185" s="6"/>
      <c r="K185" s="6"/>
      <c r="L185" s="6"/>
      <c r="M185" s="6"/>
      <c r="N185" s="6"/>
      <c r="O185" s="6"/>
      <c r="P185" s="6"/>
      <c r="Q185" s="6"/>
      <c r="R185" s="6"/>
    </row>
    <row r="186" hidden="1" outlineLevel="1">
      <c r="A186" s="7" t="s">
        <v>1</v>
      </c>
      <c r="B186" s="8" t="s">
        <v>2</v>
      </c>
      <c r="C186" s="9"/>
      <c r="D186" s="10" t="s">
        <v>3</v>
      </c>
      <c r="E186" s="11" t="s">
        <v>2</v>
      </c>
      <c r="F186" s="9"/>
      <c r="G186" s="12" t="s">
        <v>4</v>
      </c>
      <c r="H186" s="8" t="s">
        <v>2</v>
      </c>
      <c r="I186" s="9"/>
      <c r="J186" s="12" t="s">
        <v>5</v>
      </c>
      <c r="K186" s="8" t="s">
        <v>2</v>
      </c>
      <c r="L186" s="9"/>
      <c r="M186" s="12" t="s">
        <v>6</v>
      </c>
      <c r="N186" s="8" t="s">
        <v>2</v>
      </c>
      <c r="O186" s="9"/>
      <c r="P186" s="12" t="s">
        <v>7</v>
      </c>
      <c r="Q186" s="8" t="s">
        <v>2</v>
      </c>
    </row>
    <row r="187" hidden="1" outlineLevel="1">
      <c r="A187" s="13" t="s">
        <v>8</v>
      </c>
      <c r="C187" s="14"/>
      <c r="D187" s="6" t="s">
        <v>8</v>
      </c>
      <c r="F187" s="14"/>
      <c r="G187" s="13" t="s">
        <v>8</v>
      </c>
      <c r="I187" s="15"/>
      <c r="J187" s="13" t="s">
        <v>8</v>
      </c>
      <c r="L187" s="15"/>
      <c r="M187" s="13" t="s">
        <v>8</v>
      </c>
      <c r="O187" s="15"/>
      <c r="P187" s="13" t="s">
        <v>8</v>
      </c>
    </row>
    <row r="188" hidden="1" outlineLevel="1">
      <c r="A188" s="2" t="s">
        <v>9</v>
      </c>
      <c r="B188" s="17">
        <v>61.76</v>
      </c>
      <c r="C188" s="18"/>
      <c r="D188" s="2" t="s">
        <v>9</v>
      </c>
      <c r="E188" s="17">
        <v>17.08</v>
      </c>
      <c r="F188" s="18"/>
      <c r="G188" s="2" t="s">
        <v>9</v>
      </c>
      <c r="H188" s="17">
        <v>14.35</v>
      </c>
      <c r="I188" s="18"/>
      <c r="J188" s="6" t="s">
        <v>9</v>
      </c>
      <c r="K188" s="17">
        <v>6.67</v>
      </c>
      <c r="L188" s="18"/>
      <c r="M188" s="6" t="s">
        <v>9</v>
      </c>
      <c r="N188" s="17">
        <v>4.72</v>
      </c>
      <c r="O188" s="18"/>
      <c r="P188" s="2" t="s">
        <v>9</v>
      </c>
      <c r="Q188" s="17">
        <v>12.78</v>
      </c>
      <c r="R188" s="18"/>
    </row>
    <row r="189" hidden="1" outlineLevel="1">
      <c r="A189" s="2" t="s">
        <v>10</v>
      </c>
      <c r="B189" s="17">
        <v>56.3</v>
      </c>
      <c r="C189" s="18"/>
      <c r="D189" s="2" t="s">
        <v>10</v>
      </c>
      <c r="E189" s="17">
        <v>14.72</v>
      </c>
      <c r="F189" s="18"/>
      <c r="G189" s="2" t="s">
        <v>10</v>
      </c>
      <c r="H189" s="17">
        <v>10.46</v>
      </c>
      <c r="I189" s="18"/>
      <c r="J189" s="6" t="s">
        <v>10</v>
      </c>
      <c r="K189" s="17">
        <v>16.76</v>
      </c>
      <c r="L189" s="18"/>
      <c r="M189" s="6" t="s">
        <v>10</v>
      </c>
      <c r="N189" s="17">
        <v>18.98</v>
      </c>
      <c r="O189" s="18"/>
      <c r="P189" s="2" t="s">
        <v>10</v>
      </c>
      <c r="Q189" s="17">
        <v>5.19</v>
      </c>
      <c r="R189" s="18"/>
    </row>
    <row r="190" hidden="1" outlineLevel="1">
      <c r="A190" s="2" t="s">
        <v>11</v>
      </c>
      <c r="B190" s="17">
        <v>20.28</v>
      </c>
      <c r="C190" s="18"/>
      <c r="D190" s="2" t="s">
        <v>11</v>
      </c>
      <c r="E190" s="17">
        <v>18.61</v>
      </c>
      <c r="F190" s="18"/>
      <c r="G190" s="2" t="s">
        <v>11</v>
      </c>
      <c r="H190" s="17">
        <v>12.13</v>
      </c>
      <c r="I190" s="18"/>
      <c r="J190" s="6" t="s">
        <v>11</v>
      </c>
      <c r="K190" s="17">
        <v>16.85</v>
      </c>
      <c r="L190" s="18"/>
      <c r="M190" s="6" t="s">
        <v>11</v>
      </c>
      <c r="N190" s="17">
        <v>12.96</v>
      </c>
      <c r="O190" s="18"/>
      <c r="P190" s="2" t="s">
        <v>11</v>
      </c>
      <c r="Q190" s="17">
        <v>2.22</v>
      </c>
      <c r="R190" s="18"/>
    </row>
    <row r="191" hidden="1" outlineLevel="1">
      <c r="A191" s="2" t="s">
        <v>12</v>
      </c>
      <c r="B191" s="17">
        <v>7.22</v>
      </c>
      <c r="C191" s="18"/>
      <c r="D191" s="2" t="s">
        <v>12</v>
      </c>
      <c r="E191" s="17">
        <v>2.92</v>
      </c>
      <c r="F191" s="18"/>
      <c r="G191" s="2" t="s">
        <v>12</v>
      </c>
      <c r="H191" s="17">
        <v>2.69</v>
      </c>
      <c r="I191" s="18"/>
      <c r="J191" s="6" t="s">
        <v>12</v>
      </c>
      <c r="K191" s="17">
        <v>3.8</v>
      </c>
      <c r="L191" s="18"/>
      <c r="M191" s="6" t="s">
        <v>12</v>
      </c>
      <c r="N191" s="17">
        <v>1.67</v>
      </c>
      <c r="O191" s="18"/>
      <c r="P191" s="2" t="s">
        <v>12</v>
      </c>
      <c r="Q191" s="17">
        <v>0.37</v>
      </c>
      <c r="R191" s="18"/>
    </row>
    <row r="192" hidden="1" outlineLevel="1">
      <c r="A192" s="2" t="s">
        <v>13</v>
      </c>
      <c r="B192" s="17">
        <v>56.3</v>
      </c>
      <c r="C192" s="18"/>
      <c r="D192" s="2" t="s">
        <v>13</v>
      </c>
      <c r="E192" s="17">
        <v>14.72</v>
      </c>
      <c r="F192" s="18"/>
      <c r="G192" s="2" t="s">
        <v>13</v>
      </c>
      <c r="H192" s="17">
        <v>10.46</v>
      </c>
      <c r="I192" s="18"/>
      <c r="J192" s="6" t="s">
        <v>13</v>
      </c>
      <c r="K192" s="17">
        <v>16.76</v>
      </c>
      <c r="L192" s="18"/>
      <c r="M192" s="6" t="s">
        <v>13</v>
      </c>
      <c r="N192" s="17">
        <v>18.98</v>
      </c>
      <c r="O192" s="18"/>
      <c r="P192" s="2" t="s">
        <v>13</v>
      </c>
      <c r="Q192" s="17">
        <v>5.19</v>
      </c>
      <c r="R192" s="18"/>
    </row>
    <row r="193" hidden="1" outlineLevel="1">
      <c r="A193" s="2" t="s">
        <v>14</v>
      </c>
      <c r="B193" s="17">
        <v>17.13</v>
      </c>
      <c r="C193" s="18"/>
      <c r="D193" s="2" t="s">
        <v>14</v>
      </c>
      <c r="E193" s="17">
        <v>3.61</v>
      </c>
      <c r="F193" s="18"/>
      <c r="G193" s="2" t="s">
        <v>14</v>
      </c>
      <c r="H193" s="17">
        <v>6.2</v>
      </c>
      <c r="I193" s="18"/>
      <c r="J193" s="6" t="s">
        <v>14</v>
      </c>
      <c r="K193" s="17">
        <v>19.72</v>
      </c>
      <c r="L193" s="18"/>
      <c r="M193" s="6" t="s">
        <v>14</v>
      </c>
      <c r="N193" s="17">
        <v>5.65</v>
      </c>
      <c r="O193" s="18"/>
      <c r="P193" s="2" t="s">
        <v>14</v>
      </c>
      <c r="Q193" s="17">
        <v>2.59</v>
      </c>
      <c r="R193" s="18"/>
    </row>
    <row r="194" hidden="1" outlineLevel="1">
      <c r="A194" s="2" t="s">
        <v>15</v>
      </c>
      <c r="B194" s="17">
        <v>15.09</v>
      </c>
      <c r="C194" s="18"/>
      <c r="D194" s="2" t="s">
        <v>15</v>
      </c>
      <c r="E194" s="17">
        <v>6.94</v>
      </c>
      <c r="F194" s="18"/>
      <c r="G194" s="2" t="s">
        <v>15</v>
      </c>
      <c r="H194" s="17">
        <v>2.5</v>
      </c>
      <c r="I194" s="18"/>
      <c r="J194" s="6" t="s">
        <v>15</v>
      </c>
      <c r="K194" s="17">
        <v>6.2</v>
      </c>
      <c r="L194" s="18"/>
      <c r="M194" s="6" t="s">
        <v>15</v>
      </c>
      <c r="N194" s="17">
        <v>3.98</v>
      </c>
      <c r="O194" s="18"/>
      <c r="P194" s="2" t="s">
        <v>15</v>
      </c>
      <c r="Q194" s="17">
        <v>1.67</v>
      </c>
      <c r="R194" s="18"/>
    </row>
    <row r="195" hidden="1" outlineLevel="1">
      <c r="A195" s="2" t="s">
        <v>16</v>
      </c>
      <c r="B195" s="17">
        <v>75.74</v>
      </c>
      <c r="C195" s="18"/>
      <c r="D195" s="2" t="s">
        <v>16</v>
      </c>
      <c r="E195" s="17">
        <v>3.19</v>
      </c>
      <c r="F195" s="18"/>
      <c r="G195" s="2" t="s">
        <v>16</v>
      </c>
      <c r="H195" s="17">
        <v>17.96</v>
      </c>
      <c r="I195" s="18"/>
      <c r="J195" s="6" t="s">
        <v>16</v>
      </c>
      <c r="K195" s="17">
        <v>4.07</v>
      </c>
      <c r="L195" s="18"/>
      <c r="M195" s="6" t="s">
        <v>16</v>
      </c>
      <c r="N195" s="17">
        <v>3.33</v>
      </c>
      <c r="O195" s="18"/>
      <c r="P195" s="2" t="s">
        <v>16</v>
      </c>
      <c r="Q195" s="17">
        <v>11.11</v>
      </c>
      <c r="R195" s="18"/>
    </row>
    <row r="196" hidden="1" outlineLevel="1">
      <c r="A196" s="2" t="s">
        <v>17</v>
      </c>
      <c r="B196" s="17">
        <v>68.24</v>
      </c>
      <c r="C196" s="20">
        <f>(SUM(B188:B196)/9)/100</f>
        <v>0.4200666667</v>
      </c>
      <c r="D196" s="2" t="s">
        <v>17</v>
      </c>
      <c r="E196" s="17">
        <v>16.94</v>
      </c>
      <c r="F196" s="20">
        <f>(SUM(E188:E196)/9)/100</f>
        <v>0.1097</v>
      </c>
      <c r="G196" s="2" t="s">
        <v>17</v>
      </c>
      <c r="H196" s="17">
        <v>8.89</v>
      </c>
      <c r="I196" s="20">
        <f>(SUM(H188:H196)/9)/100</f>
        <v>0.09515555556</v>
      </c>
      <c r="J196" s="6" t="s">
        <v>17</v>
      </c>
      <c r="K196" s="17">
        <v>4.63</v>
      </c>
      <c r="L196" s="20">
        <f>(SUM(K188:K196)/9)/100</f>
        <v>0.1060666667</v>
      </c>
      <c r="M196" s="6" t="s">
        <v>17</v>
      </c>
      <c r="N196" s="17">
        <v>5.09</v>
      </c>
      <c r="O196" s="20">
        <f>(SUM(N188:N196)/9)/100</f>
        <v>0.08373333333</v>
      </c>
      <c r="P196" s="2" t="s">
        <v>17</v>
      </c>
      <c r="Q196" s="17">
        <v>9.26</v>
      </c>
      <c r="R196" s="20">
        <f>(SUM(Q188:Q196)/9)/100</f>
        <v>0.05597777778</v>
      </c>
    </row>
    <row r="197" hidden="1" outlineLevel="1">
      <c r="A197" s="3" t="s">
        <v>18</v>
      </c>
      <c r="B197" s="17">
        <v>61.76</v>
      </c>
      <c r="C197" s="18"/>
      <c r="D197" s="3" t="s">
        <v>18</v>
      </c>
      <c r="E197" s="17">
        <v>17.08</v>
      </c>
      <c r="F197" s="18"/>
      <c r="G197" s="3" t="s">
        <v>18</v>
      </c>
      <c r="H197" s="17">
        <v>14.35</v>
      </c>
      <c r="I197" s="18"/>
      <c r="J197" s="6" t="s">
        <v>18</v>
      </c>
      <c r="K197" s="17">
        <v>6.67</v>
      </c>
      <c r="L197" s="18"/>
      <c r="M197" s="6" t="s">
        <v>18</v>
      </c>
      <c r="N197" s="17">
        <v>4.72</v>
      </c>
      <c r="O197" s="18"/>
      <c r="P197" s="3" t="s">
        <v>18</v>
      </c>
      <c r="Q197" s="17">
        <v>12.78</v>
      </c>
      <c r="R197" s="18"/>
    </row>
    <row r="198" hidden="1" outlineLevel="1">
      <c r="A198" s="3" t="s">
        <v>19</v>
      </c>
      <c r="B198" s="17">
        <v>66.57</v>
      </c>
      <c r="C198" s="18"/>
      <c r="D198" s="3" t="s">
        <v>19</v>
      </c>
      <c r="E198" s="17">
        <v>22.22</v>
      </c>
      <c r="F198" s="18"/>
      <c r="G198" s="3" t="s">
        <v>19</v>
      </c>
      <c r="H198" s="17">
        <v>6.39</v>
      </c>
      <c r="I198" s="18"/>
      <c r="J198" s="6" t="s">
        <v>19</v>
      </c>
      <c r="K198" s="17">
        <v>9.63</v>
      </c>
      <c r="L198" s="18"/>
      <c r="M198" s="6" t="s">
        <v>19</v>
      </c>
      <c r="N198" s="17">
        <v>11.48</v>
      </c>
      <c r="O198" s="18"/>
      <c r="P198" s="3" t="s">
        <v>19</v>
      </c>
      <c r="Q198" s="17">
        <v>15.56</v>
      </c>
      <c r="R198" s="18"/>
    </row>
    <row r="199" hidden="1" outlineLevel="1">
      <c r="A199" s="3" t="s">
        <v>20</v>
      </c>
      <c r="B199" s="17">
        <v>56.3</v>
      </c>
      <c r="C199" s="18"/>
      <c r="D199" s="3" t="s">
        <v>20</v>
      </c>
      <c r="E199" s="17">
        <v>14.72</v>
      </c>
      <c r="F199" s="18"/>
      <c r="G199" s="3" t="s">
        <v>20</v>
      </c>
      <c r="H199" s="17">
        <v>10.46</v>
      </c>
      <c r="I199" s="18"/>
      <c r="J199" s="6" t="s">
        <v>20</v>
      </c>
      <c r="K199" s="17">
        <v>16.76</v>
      </c>
      <c r="L199" s="18"/>
      <c r="M199" s="6" t="s">
        <v>20</v>
      </c>
      <c r="N199" s="17">
        <v>18.98</v>
      </c>
      <c r="O199" s="18"/>
      <c r="P199" s="3" t="s">
        <v>20</v>
      </c>
      <c r="Q199" s="17">
        <v>5.19</v>
      </c>
      <c r="R199" s="18"/>
    </row>
    <row r="200" hidden="1" outlineLevel="1">
      <c r="A200" s="21">
        <v>44066.0</v>
      </c>
      <c r="B200" s="17">
        <v>56.3</v>
      </c>
      <c r="C200" s="20">
        <f>(SUM(B197:B200)/4)/100</f>
        <v>0.602325</v>
      </c>
      <c r="D200" s="21">
        <v>44066.0</v>
      </c>
      <c r="E200" s="17">
        <v>14.72</v>
      </c>
      <c r="F200" s="20">
        <f>(SUM(E197:E200)/4)/100</f>
        <v>0.17185</v>
      </c>
      <c r="G200" s="21">
        <v>44066.0</v>
      </c>
      <c r="H200" s="17">
        <v>10.46</v>
      </c>
      <c r="I200" s="20">
        <f>(SUM(H197:H200)/4)/100</f>
        <v>0.10415</v>
      </c>
      <c r="J200" s="22">
        <v>44066.0</v>
      </c>
      <c r="K200" s="17">
        <v>16.76</v>
      </c>
      <c r="L200" s="20">
        <f>(SUM(K197:K200)/4)/100</f>
        <v>0.12455</v>
      </c>
      <c r="M200" s="22">
        <v>44066.0</v>
      </c>
      <c r="N200" s="17">
        <v>18.98</v>
      </c>
      <c r="O200" s="20">
        <f>(SUM(N197:N200)/4)/100</f>
        <v>0.1354</v>
      </c>
      <c r="P200" s="21">
        <v>44066.0</v>
      </c>
      <c r="Q200" s="17">
        <v>5.19</v>
      </c>
      <c r="R200" s="20">
        <f>(SUM(Q197:Q200)/4)/100</f>
        <v>0.0968</v>
      </c>
    </row>
    <row r="201" hidden="1" outlineLevel="1">
      <c r="A201" s="4" t="s">
        <v>21</v>
      </c>
      <c r="B201" s="17">
        <v>61.76</v>
      </c>
      <c r="C201" s="18"/>
      <c r="D201" s="4" t="s">
        <v>21</v>
      </c>
      <c r="E201" s="17">
        <v>17.08</v>
      </c>
      <c r="F201" s="18"/>
      <c r="G201" s="4" t="s">
        <v>21</v>
      </c>
      <c r="H201" s="17">
        <v>14.35</v>
      </c>
      <c r="I201" s="18"/>
      <c r="J201" s="6" t="s">
        <v>21</v>
      </c>
      <c r="K201" s="17">
        <v>6.67</v>
      </c>
      <c r="L201" s="18"/>
      <c r="M201" s="6" t="s">
        <v>21</v>
      </c>
      <c r="N201" s="17">
        <v>4.72</v>
      </c>
      <c r="O201" s="18"/>
      <c r="P201" s="4" t="s">
        <v>21</v>
      </c>
      <c r="Q201" s="17">
        <v>12.78</v>
      </c>
      <c r="R201" s="18"/>
    </row>
    <row r="202" hidden="1" outlineLevel="1">
      <c r="A202" s="4" t="s">
        <v>22</v>
      </c>
      <c r="B202" s="17">
        <v>66.57</v>
      </c>
      <c r="C202" s="18"/>
      <c r="D202" s="4" t="s">
        <v>22</v>
      </c>
      <c r="E202" s="17">
        <v>22.22</v>
      </c>
      <c r="F202" s="18"/>
      <c r="G202" s="4" t="s">
        <v>22</v>
      </c>
      <c r="H202" s="17">
        <v>6.39</v>
      </c>
      <c r="I202" s="18"/>
      <c r="J202" s="6" t="s">
        <v>22</v>
      </c>
      <c r="K202" s="17">
        <v>9.63</v>
      </c>
      <c r="L202" s="18"/>
      <c r="M202" s="6" t="s">
        <v>22</v>
      </c>
      <c r="N202" s="17">
        <v>11.48</v>
      </c>
      <c r="O202" s="18"/>
      <c r="P202" s="4" t="s">
        <v>22</v>
      </c>
      <c r="Q202" s="17">
        <v>15.56</v>
      </c>
      <c r="R202" s="18"/>
    </row>
    <row r="203" hidden="1" outlineLevel="1">
      <c r="A203" s="4" t="s">
        <v>23</v>
      </c>
      <c r="B203" s="17">
        <v>27.22</v>
      </c>
      <c r="C203" s="20">
        <f>(SUM(B201:B203)/3)/100</f>
        <v>0.5185</v>
      </c>
      <c r="D203" s="4" t="s">
        <v>23</v>
      </c>
      <c r="E203" s="17">
        <v>9.72</v>
      </c>
      <c r="F203" s="20">
        <f>(SUM(E201:E203)/3)/100</f>
        <v>0.1634</v>
      </c>
      <c r="G203" s="4" t="s">
        <v>23</v>
      </c>
      <c r="H203" s="17">
        <v>22.87</v>
      </c>
      <c r="I203" s="20">
        <f>(SUM(H201:H203)/3)/100</f>
        <v>0.1453666667</v>
      </c>
      <c r="J203" s="6" t="s">
        <v>23</v>
      </c>
      <c r="K203" s="17">
        <v>23.61</v>
      </c>
      <c r="L203" s="20">
        <f>(SUM(K201:K203)/3)/100</f>
        <v>0.1330333333</v>
      </c>
      <c r="M203" s="6" t="s">
        <v>23</v>
      </c>
      <c r="N203" s="17">
        <v>21.48</v>
      </c>
      <c r="O203" s="20">
        <f>(SUM(N201:N203)/3)/100</f>
        <v>0.1256</v>
      </c>
      <c r="P203" s="4" t="s">
        <v>23</v>
      </c>
      <c r="Q203" s="17">
        <v>24.26</v>
      </c>
      <c r="R203" s="20">
        <f>(SUM(Q201:Q203)/3)/100</f>
        <v>0.1753333333</v>
      </c>
    </row>
    <row r="204" hidden="1" outlineLevel="1">
      <c r="A204" s="5" t="s">
        <v>24</v>
      </c>
      <c r="B204" s="17">
        <v>74.91</v>
      </c>
      <c r="C204" s="18"/>
      <c r="D204" s="5" t="s">
        <v>24</v>
      </c>
      <c r="E204" s="17">
        <v>14.86</v>
      </c>
      <c r="F204" s="18"/>
      <c r="G204" s="5" t="s">
        <v>24</v>
      </c>
      <c r="H204" s="17">
        <v>12.59</v>
      </c>
      <c r="I204" s="18"/>
      <c r="J204" s="6" t="s">
        <v>24</v>
      </c>
      <c r="K204" s="17">
        <v>7.87</v>
      </c>
      <c r="L204" s="18"/>
      <c r="M204" s="6" t="s">
        <v>24</v>
      </c>
      <c r="N204" s="17">
        <v>6.11</v>
      </c>
      <c r="O204" s="18"/>
      <c r="P204" s="5" t="s">
        <v>24</v>
      </c>
      <c r="Q204" s="17">
        <v>7.96</v>
      </c>
      <c r="R204" s="18"/>
    </row>
    <row r="205" hidden="1" outlineLevel="1">
      <c r="A205" s="5" t="s">
        <v>25</v>
      </c>
      <c r="B205" s="17">
        <v>56.3</v>
      </c>
      <c r="C205" s="20">
        <f>(SUM(B204:B205)/2)/100</f>
        <v>0.65605</v>
      </c>
      <c r="D205" s="5" t="s">
        <v>25</v>
      </c>
      <c r="E205" s="17">
        <v>14.72</v>
      </c>
      <c r="F205" s="20">
        <f>(SUM(E204:E205)/2)/100</f>
        <v>0.1479</v>
      </c>
      <c r="G205" s="5" t="s">
        <v>25</v>
      </c>
      <c r="H205" s="17">
        <v>10.46</v>
      </c>
      <c r="I205" s="20">
        <f>(SUM(H204:H205)/2)/100</f>
        <v>0.11525</v>
      </c>
      <c r="J205" s="6" t="s">
        <v>25</v>
      </c>
      <c r="K205" s="17">
        <v>16.76</v>
      </c>
      <c r="L205" s="20">
        <f>(SUM(K204:K205)/2)/100</f>
        <v>0.12315</v>
      </c>
      <c r="M205" s="6" t="s">
        <v>25</v>
      </c>
      <c r="N205" s="17">
        <v>18.98</v>
      </c>
      <c r="O205" s="20">
        <f>(SUM(N204:N205)/2)/100</f>
        <v>0.12545</v>
      </c>
      <c r="P205" s="5" t="s">
        <v>25</v>
      </c>
      <c r="Q205" s="17">
        <v>5.19</v>
      </c>
      <c r="R205" s="20">
        <f>(SUM(Q204:Q205)/2)/100</f>
        <v>0.06575</v>
      </c>
    </row>
    <row r="206">
      <c r="A206" s="29"/>
      <c r="B206" s="29"/>
      <c r="C206" s="29"/>
      <c r="D206" s="29"/>
      <c r="E206" s="29"/>
      <c r="F206" s="2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29"/>
      <c r="B207" s="29"/>
      <c r="C207" s="29"/>
      <c r="D207" s="29"/>
      <c r="E207" s="29"/>
      <c r="F207" s="2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collapsed="1">
      <c r="A208" s="1" t="s">
        <v>34</v>
      </c>
      <c r="C208" s="2" t="str">
        <f t="array" ref="C208">INDEX(A209:P209, 1, MATCH(MIN(C219,F219,I219,L219,O219,R219), C219:R219, 0))</f>
        <v>ECMWF</v>
      </c>
      <c r="D208" s="3" t="str">
        <f t="array" ref="D208">INDEX(A209:P209, 1, (MATCH(MIN(C223,F223,I223,L223,O223,R223), C223:R223, 0)))</f>
        <v>UKMO</v>
      </c>
      <c r="E208" s="4" t="str">
        <f t="array" ref="E208">INDEX(A209:P209, 1, MATCH(MIN(F226,I226,L226,O226,R226,C226),C226:R226,0))</f>
        <v>SPIRE</v>
      </c>
      <c r="F208" s="5" t="str">
        <f t="array" ref="F208">INDEX(A209:P209, 1, MATCH(MIN(F228,I228,L228,O228,R228,C228),C228:R228,0))</f>
        <v>UKMO</v>
      </c>
      <c r="G208" s="6"/>
      <c r="H208" s="28"/>
      <c r="J208" s="6"/>
      <c r="K208" s="6"/>
      <c r="L208" s="6"/>
      <c r="M208" s="6"/>
      <c r="N208" s="6"/>
      <c r="O208" s="6"/>
      <c r="P208" s="6"/>
      <c r="Q208" s="6"/>
    </row>
    <row r="209" hidden="1" outlineLevel="1">
      <c r="A209" s="7" t="s">
        <v>1</v>
      </c>
      <c r="B209" s="8" t="s">
        <v>2</v>
      </c>
      <c r="C209" s="9"/>
      <c r="D209" s="10" t="s">
        <v>3</v>
      </c>
      <c r="E209" s="11" t="s">
        <v>2</v>
      </c>
      <c r="F209" s="9"/>
      <c r="G209" s="12" t="s">
        <v>4</v>
      </c>
      <c r="H209" s="8" t="s">
        <v>2</v>
      </c>
      <c r="I209" s="9"/>
      <c r="J209" s="12" t="s">
        <v>5</v>
      </c>
      <c r="K209" s="8" t="s">
        <v>2</v>
      </c>
      <c r="L209" s="9"/>
      <c r="M209" s="12" t="s">
        <v>6</v>
      </c>
      <c r="N209" s="8" t="s">
        <v>2</v>
      </c>
      <c r="O209" s="9"/>
      <c r="P209" s="12" t="s">
        <v>7</v>
      </c>
      <c r="Q209" s="8" t="s">
        <v>2</v>
      </c>
    </row>
    <row r="210" hidden="1" outlineLevel="1">
      <c r="A210" s="13" t="s">
        <v>8</v>
      </c>
      <c r="C210" s="14"/>
      <c r="D210" s="6" t="s">
        <v>8</v>
      </c>
      <c r="F210" s="14"/>
      <c r="G210" s="13" t="s">
        <v>8</v>
      </c>
      <c r="I210" s="15"/>
      <c r="J210" s="13" t="s">
        <v>8</v>
      </c>
      <c r="L210" s="15"/>
      <c r="M210" s="13" t="s">
        <v>8</v>
      </c>
      <c r="O210" s="15"/>
      <c r="P210" s="13" t="s">
        <v>8</v>
      </c>
    </row>
    <row r="211" hidden="1" outlineLevel="1">
      <c r="A211" s="2" t="s">
        <v>9</v>
      </c>
      <c r="B211" s="17">
        <v>63.33</v>
      </c>
      <c r="C211" s="18"/>
      <c r="D211" s="2" t="s">
        <v>9</v>
      </c>
      <c r="E211" s="17">
        <v>100.0</v>
      </c>
      <c r="F211" s="18"/>
      <c r="G211" s="2" t="s">
        <v>9</v>
      </c>
      <c r="H211" s="17">
        <v>46.89</v>
      </c>
      <c r="I211" s="18"/>
      <c r="J211" s="6" t="s">
        <v>9</v>
      </c>
      <c r="K211" s="17">
        <v>25.93</v>
      </c>
      <c r="L211" s="18"/>
      <c r="M211" s="6" t="s">
        <v>9</v>
      </c>
      <c r="N211" s="17">
        <v>30.0</v>
      </c>
      <c r="O211" s="18"/>
      <c r="P211" s="2" t="s">
        <v>9</v>
      </c>
      <c r="Q211" s="17">
        <v>23.56</v>
      </c>
      <c r="R211" s="18"/>
    </row>
    <row r="212" hidden="1" outlineLevel="1">
      <c r="A212" s="2" t="s">
        <v>10</v>
      </c>
      <c r="B212" s="17">
        <v>70.0</v>
      </c>
      <c r="C212" s="18"/>
      <c r="D212" s="2" t="s">
        <v>10</v>
      </c>
      <c r="E212" s="17">
        <v>100.0</v>
      </c>
      <c r="F212" s="18"/>
      <c r="G212" s="2" t="s">
        <v>10</v>
      </c>
      <c r="H212" s="17">
        <v>56.67</v>
      </c>
      <c r="I212" s="18"/>
      <c r="J212" s="6" t="s">
        <v>10</v>
      </c>
      <c r="K212" s="17">
        <v>92.41</v>
      </c>
      <c r="L212" s="18"/>
      <c r="M212" s="6" t="s">
        <v>10</v>
      </c>
      <c r="N212" s="17">
        <v>79.26</v>
      </c>
      <c r="O212" s="18"/>
      <c r="P212" s="2" t="s">
        <v>10</v>
      </c>
      <c r="Q212" s="17">
        <v>47.22</v>
      </c>
      <c r="R212" s="18"/>
    </row>
    <row r="213" hidden="1" outlineLevel="1">
      <c r="A213" s="2" t="s">
        <v>11</v>
      </c>
      <c r="B213" s="17">
        <v>2.08</v>
      </c>
      <c r="C213" s="18"/>
      <c r="D213" s="2" t="s">
        <v>11</v>
      </c>
      <c r="E213" s="17">
        <v>100.0</v>
      </c>
      <c r="F213" s="18"/>
      <c r="G213" s="2" t="s">
        <v>11</v>
      </c>
      <c r="H213" s="17">
        <v>42.78</v>
      </c>
      <c r="I213" s="18"/>
      <c r="J213" s="6" t="s">
        <v>11</v>
      </c>
      <c r="K213" s="17">
        <v>36.76</v>
      </c>
      <c r="L213" s="18"/>
      <c r="M213" s="6" t="s">
        <v>11</v>
      </c>
      <c r="N213" s="17">
        <v>53.24</v>
      </c>
      <c r="O213" s="18"/>
      <c r="P213" s="2" t="s">
        <v>11</v>
      </c>
      <c r="Q213" s="17">
        <v>50.67</v>
      </c>
      <c r="R213" s="18"/>
    </row>
    <row r="214" hidden="1" outlineLevel="1">
      <c r="A214" s="2" t="s">
        <v>12</v>
      </c>
      <c r="B214" s="17">
        <v>22.22</v>
      </c>
      <c r="C214" s="18"/>
      <c r="D214" s="2" t="s">
        <v>12</v>
      </c>
      <c r="E214" s="17">
        <v>100.0</v>
      </c>
      <c r="F214" s="18"/>
      <c r="G214" s="2" t="s">
        <v>12</v>
      </c>
      <c r="H214" s="17">
        <v>81.11</v>
      </c>
      <c r="I214" s="18"/>
      <c r="J214" s="6" t="s">
        <v>12</v>
      </c>
      <c r="K214" s="17">
        <v>32.87</v>
      </c>
      <c r="L214" s="18"/>
      <c r="M214" s="6" t="s">
        <v>12</v>
      </c>
      <c r="N214" s="17">
        <v>70.0</v>
      </c>
      <c r="O214" s="18"/>
      <c r="P214" s="2" t="s">
        <v>12</v>
      </c>
      <c r="Q214" s="17">
        <v>80.89</v>
      </c>
      <c r="R214" s="18"/>
    </row>
    <row r="215" hidden="1" outlineLevel="1">
      <c r="A215" s="2" t="s">
        <v>13</v>
      </c>
      <c r="B215" s="17">
        <v>70.0</v>
      </c>
      <c r="C215" s="18"/>
      <c r="D215" s="2" t="s">
        <v>13</v>
      </c>
      <c r="E215" s="17">
        <v>100.0</v>
      </c>
      <c r="F215" s="18"/>
      <c r="G215" s="2" t="s">
        <v>13</v>
      </c>
      <c r="H215" s="17">
        <v>56.67</v>
      </c>
      <c r="I215" s="18"/>
      <c r="J215" s="6" t="s">
        <v>13</v>
      </c>
      <c r="K215" s="17">
        <v>92.41</v>
      </c>
      <c r="L215" s="18"/>
      <c r="M215" s="6" t="s">
        <v>13</v>
      </c>
      <c r="N215" s="17">
        <v>79.26</v>
      </c>
      <c r="O215" s="18"/>
      <c r="P215" s="2" t="s">
        <v>13</v>
      </c>
      <c r="Q215" s="17">
        <v>47.22</v>
      </c>
      <c r="R215" s="18"/>
    </row>
    <row r="216" hidden="1" outlineLevel="1">
      <c r="A216" s="2" t="s">
        <v>14</v>
      </c>
      <c r="B216" s="17">
        <v>1.11</v>
      </c>
      <c r="C216" s="18"/>
      <c r="D216" s="2" t="s">
        <v>14</v>
      </c>
      <c r="E216" s="17">
        <v>100.0</v>
      </c>
      <c r="F216" s="18"/>
      <c r="G216" s="2" t="s">
        <v>14</v>
      </c>
      <c r="H216" s="17">
        <v>6.22</v>
      </c>
      <c r="I216" s="18"/>
      <c r="J216" s="6" t="s">
        <v>14</v>
      </c>
      <c r="K216" s="17">
        <v>22.96</v>
      </c>
      <c r="L216" s="18"/>
      <c r="M216" s="6" t="s">
        <v>14</v>
      </c>
      <c r="N216" s="17">
        <v>15.0</v>
      </c>
      <c r="O216" s="18"/>
      <c r="P216" s="2" t="s">
        <v>14</v>
      </c>
      <c r="Q216" s="17">
        <v>37.44</v>
      </c>
      <c r="R216" s="18"/>
    </row>
    <row r="217" hidden="1" outlineLevel="1">
      <c r="A217" s="2" t="s">
        <v>15</v>
      </c>
      <c r="B217" s="17">
        <v>45.83</v>
      </c>
      <c r="C217" s="18"/>
      <c r="D217" s="2" t="s">
        <v>15</v>
      </c>
      <c r="E217" s="17">
        <v>100.0</v>
      </c>
      <c r="F217" s="18"/>
      <c r="G217" s="2" t="s">
        <v>15</v>
      </c>
      <c r="H217" s="17">
        <v>25.56</v>
      </c>
      <c r="I217" s="18"/>
      <c r="J217" s="6" t="s">
        <v>15</v>
      </c>
      <c r="K217" s="17">
        <v>47.69</v>
      </c>
      <c r="L217" s="18"/>
      <c r="M217" s="6" t="s">
        <v>15</v>
      </c>
      <c r="N217" s="17">
        <v>29.54</v>
      </c>
      <c r="O217" s="18"/>
      <c r="P217" s="2" t="s">
        <v>15</v>
      </c>
      <c r="Q217" s="17">
        <v>35.56</v>
      </c>
      <c r="R217" s="18"/>
    </row>
    <row r="218" hidden="1" outlineLevel="1">
      <c r="A218" s="2" t="s">
        <v>16</v>
      </c>
      <c r="B218" s="17">
        <v>81.53</v>
      </c>
      <c r="C218" s="18"/>
      <c r="D218" s="2" t="s">
        <v>16</v>
      </c>
      <c r="E218" s="17">
        <v>100.0</v>
      </c>
      <c r="F218" s="18"/>
      <c r="G218" s="2" t="s">
        <v>16</v>
      </c>
      <c r="H218" s="17">
        <v>4.44</v>
      </c>
      <c r="I218" s="18"/>
      <c r="J218" s="6" t="s">
        <v>16</v>
      </c>
      <c r="K218" s="17">
        <v>14.81</v>
      </c>
      <c r="L218" s="18"/>
      <c r="M218" s="6" t="s">
        <v>16</v>
      </c>
      <c r="N218" s="17">
        <v>15.56</v>
      </c>
      <c r="O218" s="18"/>
      <c r="P218" s="2" t="s">
        <v>16</v>
      </c>
      <c r="Q218" s="17">
        <v>85.67</v>
      </c>
      <c r="R218" s="18"/>
    </row>
    <row r="219" hidden="1" outlineLevel="1">
      <c r="A219" s="2" t="s">
        <v>17</v>
      </c>
      <c r="B219" s="17">
        <v>35.0</v>
      </c>
      <c r="C219" s="20">
        <f>(SUM(B211:B219)/9)/100</f>
        <v>0.4345555556</v>
      </c>
      <c r="D219" s="2" t="s">
        <v>17</v>
      </c>
      <c r="E219" s="17">
        <v>100.0</v>
      </c>
      <c r="F219" s="20">
        <f>(SUM(E211:E219)/9)/100</f>
        <v>1</v>
      </c>
      <c r="G219" s="2" t="s">
        <v>17</v>
      </c>
      <c r="H219" s="17">
        <v>29.56</v>
      </c>
      <c r="I219" s="20">
        <f>(SUM(H211:H219)/9)/100</f>
        <v>0.3887777778</v>
      </c>
      <c r="J219" s="6" t="s">
        <v>17</v>
      </c>
      <c r="K219" s="17">
        <v>16.3</v>
      </c>
      <c r="L219" s="20">
        <f>(SUM(K211:K219)/9)/100</f>
        <v>0.4246</v>
      </c>
      <c r="M219" s="6" t="s">
        <v>17</v>
      </c>
      <c r="N219" s="17">
        <v>31.76</v>
      </c>
      <c r="O219" s="20">
        <f>(SUM(N211:N219)/9)/100</f>
        <v>0.4484666667</v>
      </c>
      <c r="P219" s="2" t="s">
        <v>17</v>
      </c>
      <c r="Q219" s="17">
        <v>7.67</v>
      </c>
      <c r="R219" s="20">
        <f>(SUM(Q211:Q219)/9)/100</f>
        <v>0.4621111111</v>
      </c>
    </row>
    <row r="220" hidden="1" outlineLevel="1">
      <c r="A220" s="3" t="s">
        <v>18</v>
      </c>
      <c r="B220" s="17">
        <v>63.33</v>
      </c>
      <c r="C220" s="18"/>
      <c r="D220" s="3" t="s">
        <v>18</v>
      </c>
      <c r="E220" s="17">
        <v>100.0</v>
      </c>
      <c r="F220" s="18"/>
      <c r="G220" s="3" t="s">
        <v>18</v>
      </c>
      <c r="H220" s="17">
        <v>46.89</v>
      </c>
      <c r="I220" s="18"/>
      <c r="J220" s="6" t="s">
        <v>18</v>
      </c>
      <c r="K220" s="17">
        <v>25.93</v>
      </c>
      <c r="L220" s="18"/>
      <c r="M220" s="6" t="s">
        <v>18</v>
      </c>
      <c r="N220" s="17">
        <v>30.0</v>
      </c>
      <c r="O220" s="18"/>
      <c r="P220" s="3" t="s">
        <v>18</v>
      </c>
      <c r="Q220" s="17">
        <v>23.56</v>
      </c>
      <c r="R220" s="18"/>
    </row>
    <row r="221" hidden="1" outlineLevel="1">
      <c r="A221" s="3" t="s">
        <v>19</v>
      </c>
      <c r="B221" s="17">
        <v>78.75</v>
      </c>
      <c r="C221" s="18"/>
      <c r="D221" s="3" t="s">
        <v>19</v>
      </c>
      <c r="E221" s="17">
        <v>100.0</v>
      </c>
      <c r="F221" s="18"/>
      <c r="G221" s="3" t="s">
        <v>19</v>
      </c>
      <c r="H221" s="17">
        <v>68.67</v>
      </c>
      <c r="I221" s="18"/>
      <c r="J221" s="6" t="s">
        <v>19</v>
      </c>
      <c r="K221" s="17">
        <v>42.5</v>
      </c>
      <c r="L221" s="18"/>
      <c r="M221" s="6" t="s">
        <v>19</v>
      </c>
      <c r="N221" s="17">
        <v>29.63</v>
      </c>
      <c r="O221" s="18"/>
      <c r="P221" s="3" t="s">
        <v>19</v>
      </c>
      <c r="Q221" s="17">
        <v>57.44</v>
      </c>
      <c r="R221" s="18"/>
    </row>
    <row r="222" hidden="1" outlineLevel="1">
      <c r="A222" s="3" t="s">
        <v>20</v>
      </c>
      <c r="B222" s="17">
        <v>70.0</v>
      </c>
      <c r="C222" s="18"/>
      <c r="D222" s="3" t="s">
        <v>20</v>
      </c>
      <c r="E222" s="17">
        <v>100.0</v>
      </c>
      <c r="F222" s="18"/>
      <c r="G222" s="3" t="s">
        <v>20</v>
      </c>
      <c r="H222" s="17">
        <v>56.67</v>
      </c>
      <c r="I222" s="18"/>
      <c r="J222" s="6" t="s">
        <v>20</v>
      </c>
      <c r="K222" s="17">
        <v>92.41</v>
      </c>
      <c r="L222" s="18"/>
      <c r="M222" s="6" t="s">
        <v>20</v>
      </c>
      <c r="N222" s="17">
        <v>79.26</v>
      </c>
      <c r="O222" s="18"/>
      <c r="P222" s="3" t="s">
        <v>20</v>
      </c>
      <c r="Q222" s="17">
        <v>47.22</v>
      </c>
      <c r="R222" s="18"/>
    </row>
    <row r="223" hidden="1" outlineLevel="1">
      <c r="A223" s="21">
        <v>44066.0</v>
      </c>
      <c r="B223" s="17">
        <v>70.0</v>
      </c>
      <c r="C223" s="20">
        <f>(SUM(B220:B223)/4)/100</f>
        <v>0.7052</v>
      </c>
      <c r="D223" s="21">
        <v>44066.0</v>
      </c>
      <c r="E223" s="17">
        <v>100.0</v>
      </c>
      <c r="F223" s="20">
        <f>(SUM(E220:E223)/4)/100</f>
        <v>1</v>
      </c>
      <c r="G223" s="21">
        <v>44066.0</v>
      </c>
      <c r="H223" s="17">
        <v>56.67</v>
      </c>
      <c r="I223" s="20">
        <f>(SUM(H220:H223)/4)/100</f>
        <v>0.57225</v>
      </c>
      <c r="J223" s="22">
        <v>44066.0</v>
      </c>
      <c r="K223" s="17">
        <v>92.41</v>
      </c>
      <c r="L223" s="20">
        <f>(SUM(K220:K223)/4)/100</f>
        <v>0.633125</v>
      </c>
      <c r="M223" s="22">
        <v>44066.0</v>
      </c>
      <c r="N223" s="17">
        <v>79.26</v>
      </c>
      <c r="O223" s="20">
        <f>(SUM(N220:N223)/4)/100</f>
        <v>0.545375</v>
      </c>
      <c r="P223" s="21">
        <v>44066.0</v>
      </c>
      <c r="Q223" s="17">
        <v>47.22</v>
      </c>
      <c r="R223" s="20">
        <f>(SUM(Q220:Q223)/4)/100</f>
        <v>0.4386</v>
      </c>
    </row>
    <row r="224" hidden="1" outlineLevel="1">
      <c r="A224" s="4" t="s">
        <v>21</v>
      </c>
      <c r="B224" s="17">
        <v>63.33</v>
      </c>
      <c r="C224" s="18"/>
      <c r="D224" s="4" t="s">
        <v>21</v>
      </c>
      <c r="E224" s="17">
        <v>100.0</v>
      </c>
      <c r="F224" s="18"/>
      <c r="G224" s="4" t="s">
        <v>21</v>
      </c>
      <c r="H224" s="17">
        <v>46.89</v>
      </c>
      <c r="I224" s="18"/>
      <c r="J224" s="6" t="s">
        <v>21</v>
      </c>
      <c r="K224" s="17">
        <v>25.93</v>
      </c>
      <c r="L224" s="18"/>
      <c r="M224" s="6" t="s">
        <v>21</v>
      </c>
      <c r="N224" s="17">
        <v>30.0</v>
      </c>
      <c r="O224" s="18"/>
      <c r="P224" s="4" t="s">
        <v>21</v>
      </c>
      <c r="Q224" s="17">
        <v>23.56</v>
      </c>
      <c r="R224" s="18"/>
    </row>
    <row r="225" hidden="1" outlineLevel="1">
      <c r="A225" s="4" t="s">
        <v>22</v>
      </c>
      <c r="B225" s="17">
        <v>78.75</v>
      </c>
      <c r="C225" s="18"/>
      <c r="D225" s="4" t="s">
        <v>22</v>
      </c>
      <c r="E225" s="17">
        <v>100.0</v>
      </c>
      <c r="F225" s="18"/>
      <c r="G225" s="4" t="s">
        <v>22</v>
      </c>
      <c r="H225" s="17">
        <v>68.67</v>
      </c>
      <c r="I225" s="18"/>
      <c r="J225" s="6" t="s">
        <v>22</v>
      </c>
      <c r="K225" s="17">
        <v>42.5</v>
      </c>
      <c r="L225" s="18"/>
      <c r="M225" s="6" t="s">
        <v>22</v>
      </c>
      <c r="N225" s="17">
        <v>29.63</v>
      </c>
      <c r="O225" s="18"/>
      <c r="P225" s="4" t="s">
        <v>22</v>
      </c>
      <c r="Q225" s="17">
        <v>57.44</v>
      </c>
      <c r="R225" s="18"/>
    </row>
    <row r="226" hidden="1" outlineLevel="1">
      <c r="A226" s="4" t="s">
        <v>23</v>
      </c>
      <c r="B226" s="17">
        <v>7.78</v>
      </c>
      <c r="C226" s="20">
        <f>(SUM(B224:B226)/3)/100</f>
        <v>0.4995333333</v>
      </c>
      <c r="D226" s="4" t="s">
        <v>23</v>
      </c>
      <c r="E226" s="17">
        <v>100.0</v>
      </c>
      <c r="F226" s="20">
        <f>(SUM(E224:E226)/3)/100</f>
        <v>1</v>
      </c>
      <c r="G226" s="4" t="s">
        <v>23</v>
      </c>
      <c r="H226" s="17">
        <v>9.11</v>
      </c>
      <c r="I226" s="20">
        <f>(SUM(H224:H226)/3)/100</f>
        <v>0.4155666667</v>
      </c>
      <c r="J226" s="6" t="s">
        <v>23</v>
      </c>
      <c r="K226" s="17">
        <v>5.28</v>
      </c>
      <c r="L226" s="20">
        <f>(SUM(K224:K226)/3)/100</f>
        <v>0.2457</v>
      </c>
      <c r="M226" s="6" t="s">
        <v>23</v>
      </c>
      <c r="N226" s="17">
        <v>5.0</v>
      </c>
      <c r="O226" s="20">
        <f>(SUM(N224:N226)/3)/100</f>
        <v>0.2154333333</v>
      </c>
      <c r="P226" s="4" t="s">
        <v>23</v>
      </c>
      <c r="Q226" s="17">
        <v>3.22</v>
      </c>
      <c r="R226" s="20">
        <f>(SUM(Q224:Q226)/3)/100</f>
        <v>0.2807333333</v>
      </c>
    </row>
    <row r="227" hidden="1" outlineLevel="1">
      <c r="A227" s="5" t="s">
        <v>24</v>
      </c>
      <c r="B227" s="17">
        <v>62.78</v>
      </c>
      <c r="C227" s="18"/>
      <c r="D227" s="5" t="s">
        <v>24</v>
      </c>
      <c r="E227" s="17">
        <v>100.0</v>
      </c>
      <c r="F227" s="18"/>
      <c r="G227" s="5" t="s">
        <v>24</v>
      </c>
      <c r="H227" s="17">
        <v>36.89</v>
      </c>
      <c r="I227" s="18"/>
      <c r="J227" s="6" t="s">
        <v>24</v>
      </c>
      <c r="K227" s="17">
        <v>21.02</v>
      </c>
      <c r="L227" s="18"/>
      <c r="M227" s="6" t="s">
        <v>24</v>
      </c>
      <c r="N227" s="17">
        <v>30.56</v>
      </c>
      <c r="O227" s="18"/>
      <c r="P227" s="5" t="s">
        <v>24</v>
      </c>
      <c r="Q227" s="17">
        <v>23.33</v>
      </c>
      <c r="R227" s="18"/>
    </row>
    <row r="228" hidden="1" outlineLevel="1">
      <c r="A228" s="5" t="s">
        <v>25</v>
      </c>
      <c r="B228" s="17">
        <v>70.0</v>
      </c>
      <c r="C228" s="20">
        <f>(SUM(B227:B228)/2)/100</f>
        <v>0.6639</v>
      </c>
      <c r="D228" s="5" t="s">
        <v>25</v>
      </c>
      <c r="E228" s="17">
        <v>100.0</v>
      </c>
      <c r="F228" s="20">
        <f>(SUM(E227:E228)/2)/100</f>
        <v>1</v>
      </c>
      <c r="G228" s="5" t="s">
        <v>25</v>
      </c>
      <c r="H228" s="17">
        <v>56.67</v>
      </c>
      <c r="I228" s="20">
        <f>(SUM(H227:H228)/2)/100</f>
        <v>0.4678</v>
      </c>
      <c r="J228" s="6" t="s">
        <v>25</v>
      </c>
      <c r="K228" s="17">
        <v>92.41</v>
      </c>
      <c r="L228" s="20">
        <f>(SUM(K227:K228)/2)/100</f>
        <v>0.56715</v>
      </c>
      <c r="M228" s="6" t="s">
        <v>25</v>
      </c>
      <c r="N228" s="17">
        <v>79.26</v>
      </c>
      <c r="O228" s="20">
        <f>(SUM(N227:N228)/2)/100</f>
        <v>0.5491</v>
      </c>
      <c r="P228" s="5" t="s">
        <v>25</v>
      </c>
      <c r="Q228" s="17">
        <v>47.22</v>
      </c>
      <c r="R228" s="20">
        <f>(SUM(Q227:Q228)/2)/100</f>
        <v>0.35275</v>
      </c>
    </row>
    <row r="229">
      <c r="A229" s="29"/>
      <c r="B229" s="29"/>
      <c r="C229" s="29"/>
      <c r="D229" s="29"/>
      <c r="E229" s="29"/>
      <c r="F229" s="2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>
      <c r="A230" s="29"/>
      <c r="B230" s="29"/>
      <c r="C230" s="29"/>
      <c r="D230" s="29"/>
      <c r="E230" s="29"/>
      <c r="F230" s="2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collapsed="1">
      <c r="A231" s="1" t="s">
        <v>35</v>
      </c>
      <c r="C231" s="2" t="str">
        <f t="array" ref="C231">INDEX(A232:P232, 1, MATCH(MIN(C242,F242,I242,L242,O242,R242), C242:R242, 0))</f>
        <v>GFS</v>
      </c>
      <c r="D231" s="3" t="str">
        <f t="array" ref="D231">INDEX(A232:P232, 1, (MATCH(MIN(C246,F246,I246,L246,O246,R246), C246:R246, 0)))</f>
        <v>GFS</v>
      </c>
      <c r="E231" s="4" t="str">
        <f t="array" ref="E231">INDEX(A232:P232, 1, MATCH(MIN(F249,I249,L249,O249,R249,C249),C249:R249,0))</f>
        <v>GFS</v>
      </c>
      <c r="F231" s="5" t="str">
        <f t="array" ref="F231">INDEX(A232:P232, 1, MATCH(MIN(F251,I251,L251,O251,R251,C251),C251:R251,0))</f>
        <v>GFS</v>
      </c>
      <c r="G231" s="6"/>
      <c r="H231" s="28"/>
      <c r="J231" s="6"/>
      <c r="K231" s="6"/>
      <c r="L231" s="6"/>
      <c r="M231" s="6"/>
      <c r="N231" s="6"/>
      <c r="O231" s="6"/>
      <c r="P231" s="6"/>
      <c r="Q231" s="6"/>
    </row>
    <row r="232" hidden="1" outlineLevel="1">
      <c r="A232" s="7" t="s">
        <v>1</v>
      </c>
      <c r="B232" s="8" t="s">
        <v>2</v>
      </c>
      <c r="C232" s="9"/>
      <c r="D232" s="10" t="s">
        <v>3</v>
      </c>
      <c r="E232" s="11" t="s">
        <v>2</v>
      </c>
      <c r="F232" s="9"/>
      <c r="G232" s="12" t="s">
        <v>4</v>
      </c>
      <c r="H232" s="8" t="s">
        <v>2</v>
      </c>
      <c r="I232" s="9"/>
      <c r="J232" s="12" t="s">
        <v>5</v>
      </c>
      <c r="K232" s="8" t="s">
        <v>2</v>
      </c>
      <c r="L232" s="9"/>
      <c r="M232" s="12" t="s">
        <v>6</v>
      </c>
      <c r="N232" s="8" t="s">
        <v>2</v>
      </c>
      <c r="O232" s="9"/>
      <c r="P232" s="12" t="s">
        <v>7</v>
      </c>
      <c r="Q232" s="8" t="s">
        <v>2</v>
      </c>
    </row>
    <row r="233" hidden="1" outlineLevel="1">
      <c r="A233" s="13" t="s">
        <v>8</v>
      </c>
      <c r="C233" s="14"/>
      <c r="D233" s="6" t="s">
        <v>8</v>
      </c>
      <c r="F233" s="14"/>
      <c r="G233" s="13" t="s">
        <v>8</v>
      </c>
      <c r="I233" s="15"/>
      <c r="J233" s="13" t="s">
        <v>8</v>
      </c>
      <c r="L233" s="15"/>
      <c r="M233" s="13" t="s">
        <v>8</v>
      </c>
      <c r="O233" s="15"/>
      <c r="P233" s="13" t="s">
        <v>8</v>
      </c>
    </row>
    <row r="234" hidden="1" outlineLevel="1">
      <c r="A234" s="2" t="s">
        <v>9</v>
      </c>
      <c r="B234" s="17">
        <v>59.22</v>
      </c>
      <c r="C234" s="18"/>
      <c r="D234" s="2" t="s">
        <v>9</v>
      </c>
      <c r="E234" s="17">
        <v>100.0</v>
      </c>
      <c r="F234" s="18"/>
      <c r="G234" s="2" t="s">
        <v>9</v>
      </c>
      <c r="H234" s="17">
        <v>7.13</v>
      </c>
      <c r="I234" s="18"/>
      <c r="J234" s="6" t="s">
        <v>9</v>
      </c>
      <c r="K234" s="17">
        <v>1.0</v>
      </c>
      <c r="L234" s="18"/>
      <c r="M234" s="6" t="s">
        <v>9</v>
      </c>
      <c r="N234" s="17">
        <v>14.63</v>
      </c>
      <c r="O234" s="18"/>
      <c r="P234" s="2" t="s">
        <v>9</v>
      </c>
      <c r="Q234" s="17">
        <v>7.36</v>
      </c>
      <c r="R234" s="18"/>
    </row>
    <row r="235" hidden="1" outlineLevel="1">
      <c r="A235" s="2" t="s">
        <v>10</v>
      </c>
      <c r="B235" s="17">
        <v>65.56</v>
      </c>
      <c r="C235" s="18"/>
      <c r="D235" s="2" t="s">
        <v>10</v>
      </c>
      <c r="E235" s="17">
        <v>100.0</v>
      </c>
      <c r="F235" s="18"/>
      <c r="G235" s="2" t="s">
        <v>10</v>
      </c>
      <c r="H235" s="17">
        <v>14.17</v>
      </c>
      <c r="I235" s="18"/>
      <c r="J235" s="6" t="s">
        <v>10</v>
      </c>
      <c r="K235" s="17">
        <v>9.67</v>
      </c>
      <c r="L235" s="18"/>
      <c r="M235" s="6" t="s">
        <v>10</v>
      </c>
      <c r="N235" s="17">
        <v>7.87</v>
      </c>
      <c r="O235" s="18"/>
      <c r="P235" s="2" t="s">
        <v>10</v>
      </c>
      <c r="Q235" s="17">
        <v>7.22</v>
      </c>
      <c r="R235" s="18"/>
    </row>
    <row r="236" hidden="1" outlineLevel="1">
      <c r="A236" s="2" t="s">
        <v>11</v>
      </c>
      <c r="B236" s="17">
        <v>4.11</v>
      </c>
      <c r="C236" s="18"/>
      <c r="D236" s="2" t="s">
        <v>11</v>
      </c>
      <c r="E236" s="17">
        <v>100.0</v>
      </c>
      <c r="F236" s="18"/>
      <c r="G236" s="2" t="s">
        <v>11</v>
      </c>
      <c r="H236" s="17">
        <v>31.85</v>
      </c>
      <c r="I236" s="18"/>
      <c r="J236" s="6" t="s">
        <v>11</v>
      </c>
      <c r="K236" s="17">
        <v>8.67</v>
      </c>
      <c r="L236" s="18"/>
      <c r="M236" s="6" t="s">
        <v>11</v>
      </c>
      <c r="N236" s="17">
        <v>36.67</v>
      </c>
      <c r="O236" s="18"/>
      <c r="P236" s="2" t="s">
        <v>11</v>
      </c>
      <c r="Q236" s="17">
        <v>43.89</v>
      </c>
      <c r="R236" s="18"/>
    </row>
    <row r="237" hidden="1" outlineLevel="1">
      <c r="A237" s="2" t="s">
        <v>12</v>
      </c>
      <c r="B237" s="17">
        <v>71.0</v>
      </c>
      <c r="C237" s="18"/>
      <c r="D237" s="2" t="s">
        <v>12</v>
      </c>
      <c r="E237" s="17">
        <v>100.0</v>
      </c>
      <c r="F237" s="18"/>
      <c r="G237" s="2" t="s">
        <v>12</v>
      </c>
      <c r="H237" s="17">
        <v>80.93</v>
      </c>
      <c r="I237" s="18"/>
      <c r="J237" s="6" t="s">
        <v>12</v>
      </c>
      <c r="K237" s="17">
        <v>31.56</v>
      </c>
      <c r="L237" s="18"/>
      <c r="M237" s="6" t="s">
        <v>12</v>
      </c>
      <c r="N237" s="17">
        <v>76.2</v>
      </c>
      <c r="O237" s="18"/>
      <c r="P237" s="2" t="s">
        <v>12</v>
      </c>
      <c r="Q237" s="17">
        <v>81.53</v>
      </c>
      <c r="R237" s="18"/>
    </row>
    <row r="238" hidden="1" outlineLevel="1">
      <c r="A238" s="2" t="s">
        <v>13</v>
      </c>
      <c r="B238" s="17">
        <v>65.56</v>
      </c>
      <c r="C238" s="18"/>
      <c r="D238" s="2" t="s">
        <v>13</v>
      </c>
      <c r="E238" s="17">
        <v>100.0</v>
      </c>
      <c r="F238" s="18"/>
      <c r="G238" s="2" t="s">
        <v>13</v>
      </c>
      <c r="H238" s="17">
        <v>14.17</v>
      </c>
      <c r="I238" s="18"/>
      <c r="J238" s="6" t="s">
        <v>13</v>
      </c>
      <c r="K238" s="17">
        <v>9.67</v>
      </c>
      <c r="L238" s="18"/>
      <c r="M238" s="6" t="s">
        <v>13</v>
      </c>
      <c r="N238" s="17">
        <v>7.87</v>
      </c>
      <c r="O238" s="18"/>
      <c r="P238" s="2" t="s">
        <v>13</v>
      </c>
      <c r="Q238" s="17">
        <v>7.22</v>
      </c>
      <c r="R238" s="18"/>
    </row>
    <row r="239" hidden="1" outlineLevel="1">
      <c r="A239" s="2" t="s">
        <v>14</v>
      </c>
      <c r="B239" s="17">
        <v>3.67</v>
      </c>
      <c r="C239" s="18"/>
      <c r="D239" s="2" t="s">
        <v>14</v>
      </c>
      <c r="E239" s="17">
        <v>100.0</v>
      </c>
      <c r="F239" s="18"/>
      <c r="G239" s="2" t="s">
        <v>14</v>
      </c>
      <c r="H239" s="17">
        <v>14.91</v>
      </c>
      <c r="I239" s="18"/>
      <c r="J239" s="6" t="s">
        <v>14</v>
      </c>
      <c r="K239" s="17">
        <v>5.67</v>
      </c>
      <c r="L239" s="18"/>
      <c r="M239" s="6" t="s">
        <v>14</v>
      </c>
      <c r="N239" s="17">
        <v>15.74</v>
      </c>
      <c r="O239" s="18"/>
      <c r="P239" s="2" t="s">
        <v>14</v>
      </c>
      <c r="Q239" s="17">
        <v>45.69</v>
      </c>
      <c r="R239" s="18"/>
    </row>
    <row r="240" hidden="1" outlineLevel="1">
      <c r="A240" s="2" t="s">
        <v>15</v>
      </c>
      <c r="B240" s="17">
        <v>38.33</v>
      </c>
      <c r="C240" s="18"/>
      <c r="D240" s="2" t="s">
        <v>15</v>
      </c>
      <c r="E240" s="17">
        <v>100.0</v>
      </c>
      <c r="F240" s="18"/>
      <c r="G240" s="2" t="s">
        <v>15</v>
      </c>
      <c r="H240" s="17">
        <v>27.5</v>
      </c>
      <c r="I240" s="18"/>
      <c r="J240" s="6" t="s">
        <v>15</v>
      </c>
      <c r="K240" s="17">
        <v>15.11</v>
      </c>
      <c r="L240" s="18"/>
      <c r="M240" s="6" t="s">
        <v>15</v>
      </c>
      <c r="N240" s="17">
        <v>23.8</v>
      </c>
      <c r="O240" s="18"/>
      <c r="P240" s="2" t="s">
        <v>15</v>
      </c>
      <c r="Q240" s="17">
        <v>34.86</v>
      </c>
      <c r="R240" s="18"/>
    </row>
    <row r="241" hidden="1" outlineLevel="1">
      <c r="A241" s="2" t="s">
        <v>16</v>
      </c>
      <c r="B241" s="17">
        <v>89.33</v>
      </c>
      <c r="C241" s="18"/>
      <c r="D241" s="2" t="s">
        <v>16</v>
      </c>
      <c r="E241" s="17">
        <v>100.0</v>
      </c>
      <c r="F241" s="18"/>
      <c r="G241" s="2" t="s">
        <v>16</v>
      </c>
      <c r="H241" s="17">
        <v>1.94</v>
      </c>
      <c r="I241" s="18"/>
      <c r="J241" s="6" t="s">
        <v>16</v>
      </c>
      <c r="K241" s="17">
        <v>10.0</v>
      </c>
      <c r="L241" s="18"/>
      <c r="M241" s="6" t="s">
        <v>16</v>
      </c>
      <c r="N241" s="17">
        <v>8.43</v>
      </c>
      <c r="O241" s="18"/>
      <c r="P241" s="2" t="s">
        <v>16</v>
      </c>
      <c r="Q241" s="17">
        <v>7.22</v>
      </c>
      <c r="R241" s="18"/>
    </row>
    <row r="242" hidden="1" outlineLevel="1">
      <c r="A242" s="2" t="s">
        <v>17</v>
      </c>
      <c r="B242" s="17">
        <v>43.89</v>
      </c>
      <c r="C242" s="20">
        <f>(SUM(B234:B242)/9)/100</f>
        <v>0.4896333333</v>
      </c>
      <c r="D242" s="2" t="s">
        <v>17</v>
      </c>
      <c r="E242" s="17">
        <v>100.0</v>
      </c>
      <c r="F242" s="20">
        <f>(SUM(E234:E242)/9)/100</f>
        <v>1</v>
      </c>
      <c r="G242" s="2" t="s">
        <v>17</v>
      </c>
      <c r="H242" s="17">
        <v>26.3</v>
      </c>
      <c r="I242" s="20">
        <f>(SUM(H234:H242)/9)/100</f>
        <v>0.2432222222</v>
      </c>
      <c r="J242" s="6" t="s">
        <v>17</v>
      </c>
      <c r="K242" s="17">
        <v>15.56</v>
      </c>
      <c r="L242" s="20">
        <f>(SUM(K234:K242)/9)/100</f>
        <v>0.1187888889</v>
      </c>
      <c r="M242" s="6" t="s">
        <v>17</v>
      </c>
      <c r="N242" s="17">
        <v>30.56</v>
      </c>
      <c r="O242" s="20">
        <f>(SUM(N234:N242)/9)/100</f>
        <v>0.2464111111</v>
      </c>
      <c r="P242" s="2" t="s">
        <v>17</v>
      </c>
      <c r="Q242" s="17">
        <v>4.86</v>
      </c>
      <c r="R242" s="20">
        <f>(SUM(Q234:Q242)/9)/100</f>
        <v>0.2665</v>
      </c>
    </row>
    <row r="243" hidden="1" outlineLevel="1">
      <c r="A243" s="3" t="s">
        <v>18</v>
      </c>
      <c r="B243" s="17">
        <v>59.22</v>
      </c>
      <c r="C243" s="18"/>
      <c r="D243" s="3" t="s">
        <v>18</v>
      </c>
      <c r="E243" s="17">
        <v>100.0</v>
      </c>
      <c r="F243" s="18"/>
      <c r="G243" s="3" t="s">
        <v>18</v>
      </c>
      <c r="H243" s="17">
        <v>7.13</v>
      </c>
      <c r="I243" s="18"/>
      <c r="J243" s="6" t="s">
        <v>18</v>
      </c>
      <c r="K243" s="17">
        <v>1.0</v>
      </c>
      <c r="L243" s="18"/>
      <c r="M243" s="6" t="s">
        <v>18</v>
      </c>
      <c r="N243" s="17">
        <v>14.63</v>
      </c>
      <c r="O243" s="18"/>
      <c r="P243" s="3" t="s">
        <v>18</v>
      </c>
      <c r="Q243" s="17">
        <v>7.36</v>
      </c>
      <c r="R243" s="18"/>
    </row>
    <row r="244" hidden="1" outlineLevel="1">
      <c r="A244" s="3" t="s">
        <v>19</v>
      </c>
      <c r="B244" s="17">
        <v>79.44</v>
      </c>
      <c r="C244" s="18"/>
      <c r="D244" s="3" t="s">
        <v>19</v>
      </c>
      <c r="E244" s="17">
        <v>100.0</v>
      </c>
      <c r="F244" s="18"/>
      <c r="G244" s="3" t="s">
        <v>19</v>
      </c>
      <c r="H244" s="17">
        <v>10.65</v>
      </c>
      <c r="I244" s="18"/>
      <c r="J244" s="6" t="s">
        <v>19</v>
      </c>
      <c r="K244" s="17">
        <v>3.67</v>
      </c>
      <c r="L244" s="18"/>
      <c r="M244" s="6" t="s">
        <v>19</v>
      </c>
      <c r="N244" s="17">
        <v>10.56</v>
      </c>
      <c r="O244" s="18"/>
      <c r="P244" s="3" t="s">
        <v>19</v>
      </c>
      <c r="Q244" s="17">
        <v>55.42</v>
      </c>
      <c r="R244" s="18"/>
    </row>
    <row r="245" hidden="1" outlineLevel="1">
      <c r="A245" s="3" t="s">
        <v>20</v>
      </c>
      <c r="B245" s="17">
        <v>65.56</v>
      </c>
      <c r="C245" s="18"/>
      <c r="D245" s="3" t="s">
        <v>20</v>
      </c>
      <c r="E245" s="17">
        <v>100.0</v>
      </c>
      <c r="F245" s="18"/>
      <c r="G245" s="3" t="s">
        <v>20</v>
      </c>
      <c r="H245" s="17">
        <v>14.17</v>
      </c>
      <c r="I245" s="18"/>
      <c r="J245" s="6" t="s">
        <v>20</v>
      </c>
      <c r="K245" s="17">
        <v>9.67</v>
      </c>
      <c r="L245" s="18"/>
      <c r="M245" s="6" t="s">
        <v>20</v>
      </c>
      <c r="N245" s="17">
        <v>7.87</v>
      </c>
      <c r="O245" s="18"/>
      <c r="P245" s="3" t="s">
        <v>20</v>
      </c>
      <c r="Q245" s="17">
        <v>7.22</v>
      </c>
      <c r="R245" s="18"/>
    </row>
    <row r="246" hidden="1" outlineLevel="1">
      <c r="A246" s="21">
        <v>44066.0</v>
      </c>
      <c r="B246" s="17">
        <v>65.56</v>
      </c>
      <c r="C246" s="20">
        <f>(SUM(B243:B246)/4)/100</f>
        <v>0.67445</v>
      </c>
      <c r="D246" s="21">
        <v>44066.0</v>
      </c>
      <c r="E246" s="17">
        <v>100.0</v>
      </c>
      <c r="F246" s="20">
        <f>(SUM(E243:E246)/4)/100</f>
        <v>1</v>
      </c>
      <c r="G246" s="21">
        <v>44066.0</v>
      </c>
      <c r="H246" s="17">
        <v>14.17</v>
      </c>
      <c r="I246" s="20">
        <f>(SUM(H243:H246)/4)/100</f>
        <v>0.1153</v>
      </c>
      <c r="J246" s="22">
        <v>44066.0</v>
      </c>
      <c r="K246" s="17">
        <v>9.67</v>
      </c>
      <c r="L246" s="20">
        <f>(SUM(K243:K246)/4)/100</f>
        <v>0.060025</v>
      </c>
      <c r="M246" s="22">
        <v>44066.0</v>
      </c>
      <c r="N246" s="17">
        <v>7.87</v>
      </c>
      <c r="O246" s="20">
        <f>(SUM(N243:N246)/4)/100</f>
        <v>0.102325</v>
      </c>
      <c r="P246" s="21">
        <v>44066.0</v>
      </c>
      <c r="Q246" s="17">
        <v>7.22</v>
      </c>
      <c r="R246" s="20">
        <f>(SUM(Q243:Q246)/4)/100</f>
        <v>0.19305</v>
      </c>
    </row>
    <row r="247" hidden="1" outlineLevel="1">
      <c r="A247" s="4" t="s">
        <v>21</v>
      </c>
      <c r="B247" s="17">
        <v>59.22</v>
      </c>
      <c r="C247" s="18"/>
      <c r="D247" s="4" t="s">
        <v>21</v>
      </c>
      <c r="E247" s="17">
        <v>100.0</v>
      </c>
      <c r="F247" s="18"/>
      <c r="G247" s="4" t="s">
        <v>21</v>
      </c>
      <c r="H247" s="17">
        <v>7.13</v>
      </c>
      <c r="I247" s="18"/>
      <c r="J247" s="6" t="s">
        <v>21</v>
      </c>
      <c r="K247" s="17">
        <v>1.0</v>
      </c>
      <c r="L247" s="18"/>
      <c r="M247" s="6" t="s">
        <v>21</v>
      </c>
      <c r="N247" s="17">
        <v>14.63</v>
      </c>
      <c r="O247" s="18"/>
      <c r="P247" s="4" t="s">
        <v>21</v>
      </c>
      <c r="Q247" s="17">
        <v>7.36</v>
      </c>
      <c r="R247" s="18"/>
    </row>
    <row r="248" hidden="1" outlineLevel="1">
      <c r="A248" s="4" t="s">
        <v>22</v>
      </c>
      <c r="B248" s="17">
        <v>79.44</v>
      </c>
      <c r="C248" s="18"/>
      <c r="D248" s="4" t="s">
        <v>22</v>
      </c>
      <c r="E248" s="17">
        <v>100.0</v>
      </c>
      <c r="F248" s="18"/>
      <c r="G248" s="4" t="s">
        <v>22</v>
      </c>
      <c r="H248" s="17">
        <v>10.65</v>
      </c>
      <c r="I248" s="18"/>
      <c r="J248" s="6" t="s">
        <v>22</v>
      </c>
      <c r="K248" s="17">
        <v>3.67</v>
      </c>
      <c r="L248" s="18"/>
      <c r="M248" s="6" t="s">
        <v>22</v>
      </c>
      <c r="N248" s="17">
        <v>10.56</v>
      </c>
      <c r="O248" s="18"/>
      <c r="P248" s="4" t="s">
        <v>22</v>
      </c>
      <c r="Q248" s="17">
        <v>55.42</v>
      </c>
      <c r="R248" s="18"/>
    </row>
    <row r="249" hidden="1" outlineLevel="1">
      <c r="A249" s="4" t="s">
        <v>23</v>
      </c>
      <c r="B249" s="17">
        <v>6.67</v>
      </c>
      <c r="C249" s="20">
        <f>(SUM(B247:B249)/3)/100</f>
        <v>0.4844333333</v>
      </c>
      <c r="D249" s="4" t="s">
        <v>23</v>
      </c>
      <c r="E249" s="17">
        <v>100.0</v>
      </c>
      <c r="F249" s="20">
        <f>(SUM(E247:E249)/3)/100</f>
        <v>1</v>
      </c>
      <c r="G249" s="4" t="s">
        <v>23</v>
      </c>
      <c r="H249" s="17">
        <v>5.0</v>
      </c>
      <c r="I249" s="20">
        <f>(SUM(H247:H249)/3)/100</f>
        <v>0.07593333333</v>
      </c>
      <c r="J249" s="6" t="s">
        <v>23</v>
      </c>
      <c r="K249" s="17">
        <v>6.67</v>
      </c>
      <c r="L249" s="20">
        <f>(SUM(K247:K249)/3)/100</f>
        <v>0.0378</v>
      </c>
      <c r="M249" s="6" t="s">
        <v>23</v>
      </c>
      <c r="N249" s="17">
        <v>2.87</v>
      </c>
      <c r="O249" s="20">
        <f>(SUM(N247:N249)/3)/100</f>
        <v>0.09353333333</v>
      </c>
      <c r="P249" s="4" t="s">
        <v>23</v>
      </c>
      <c r="Q249" s="17">
        <v>2.92</v>
      </c>
      <c r="R249" s="20">
        <f>(SUM(Q247:Q249)/3)/100</f>
        <v>0.219</v>
      </c>
    </row>
    <row r="250" hidden="1" outlineLevel="1">
      <c r="A250" s="5" t="s">
        <v>24</v>
      </c>
      <c r="B250" s="17">
        <v>58.0</v>
      </c>
      <c r="C250" s="18"/>
      <c r="D250" s="5" t="s">
        <v>24</v>
      </c>
      <c r="E250" s="17">
        <v>100.0</v>
      </c>
      <c r="F250" s="18"/>
      <c r="G250" s="5" t="s">
        <v>24</v>
      </c>
      <c r="H250" s="17">
        <v>11.48</v>
      </c>
      <c r="I250" s="18"/>
      <c r="J250" s="6" t="s">
        <v>24</v>
      </c>
      <c r="K250" s="17">
        <v>2.33</v>
      </c>
      <c r="L250" s="18"/>
      <c r="M250" s="6" t="s">
        <v>24</v>
      </c>
      <c r="N250" s="17">
        <v>16.57</v>
      </c>
      <c r="O250" s="18"/>
      <c r="P250" s="5" t="s">
        <v>24</v>
      </c>
      <c r="Q250" s="17">
        <v>9.72</v>
      </c>
      <c r="R250" s="18"/>
    </row>
    <row r="251" hidden="1" outlineLevel="1">
      <c r="A251" s="5" t="s">
        <v>25</v>
      </c>
      <c r="B251" s="17">
        <v>65.56</v>
      </c>
      <c r="C251" s="20">
        <f>(SUM(B250:B251)/2)/100</f>
        <v>0.6178</v>
      </c>
      <c r="D251" s="5" t="s">
        <v>25</v>
      </c>
      <c r="E251" s="17">
        <v>100.0</v>
      </c>
      <c r="F251" s="20">
        <f>(SUM(E250:E251)/2)/100</f>
        <v>1</v>
      </c>
      <c r="G251" s="5" t="s">
        <v>25</v>
      </c>
      <c r="H251" s="17">
        <v>14.17</v>
      </c>
      <c r="I251" s="20">
        <f>(SUM(H250:H251)/2)/100</f>
        <v>0.12825</v>
      </c>
      <c r="J251" s="6" t="s">
        <v>25</v>
      </c>
      <c r="K251" s="17">
        <v>9.67</v>
      </c>
      <c r="L251" s="20">
        <f>(SUM(K250:K251)/2)/100</f>
        <v>0.06</v>
      </c>
      <c r="M251" s="6" t="s">
        <v>25</v>
      </c>
      <c r="N251" s="17">
        <v>7.87</v>
      </c>
      <c r="O251" s="20">
        <f>(SUM(N250:N251)/2)/100</f>
        <v>0.1222</v>
      </c>
      <c r="P251" s="5" t="s">
        <v>25</v>
      </c>
      <c r="Q251" s="17">
        <v>7.22</v>
      </c>
      <c r="R251" s="20">
        <f>(SUM(Q250:Q251)/2)/100</f>
        <v>0.0847</v>
      </c>
    </row>
    <row r="252">
      <c r="A252" s="29"/>
      <c r="B252" s="29"/>
      <c r="C252" s="29"/>
      <c r="D252" s="29"/>
      <c r="E252" s="29"/>
      <c r="F252" s="2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>
      <c r="A253" s="29"/>
      <c r="B253" s="29"/>
      <c r="C253" s="29"/>
      <c r="D253" s="29"/>
      <c r="E253" s="29"/>
      <c r="F253" s="2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collapsed="1">
      <c r="A254" s="1" t="s">
        <v>36</v>
      </c>
      <c r="C254" s="2" t="str">
        <f t="array" ref="C254">INDEX(A255:P255, 1, MATCH(MIN(C265,F265,I265,L265,O265,R265), C265:R265, 0))</f>
        <v>GFS</v>
      </c>
      <c r="D254" s="3" t="str">
        <f t="array" ref="D254">INDEX(A255:P255, 1, (MATCH(MIN(C269,F269,I269,L269,O269,R269), C269:R269, 0)))</f>
        <v>GFS</v>
      </c>
      <c r="E254" s="4" t="str">
        <f t="array" ref="E254">INDEX(A255:P255, 1, MATCH(MIN(F272,I272,L272,O272,R272,C272),C272:R272,0))</f>
        <v>GFS</v>
      </c>
      <c r="F254" s="5" t="str">
        <f t="array" ref="F254">INDEX(A255:P255, 1, MATCH(MIN(F274,I274,L274,O274,R274,C274),C274:R274,0))</f>
        <v>GFS</v>
      </c>
      <c r="G254" s="6"/>
      <c r="H254" s="28"/>
      <c r="J254" s="6"/>
      <c r="K254" s="6"/>
      <c r="L254" s="6"/>
      <c r="M254" s="6"/>
      <c r="N254" s="6"/>
      <c r="O254" s="6"/>
      <c r="P254" s="6"/>
      <c r="Q254" s="6"/>
    </row>
    <row r="255" hidden="1" outlineLevel="1">
      <c r="A255" s="7" t="s">
        <v>1</v>
      </c>
      <c r="B255" s="8" t="s">
        <v>2</v>
      </c>
      <c r="C255" s="9"/>
      <c r="D255" s="10" t="s">
        <v>3</v>
      </c>
      <c r="E255" s="11" t="s">
        <v>2</v>
      </c>
      <c r="F255" s="9"/>
      <c r="G255" s="12" t="s">
        <v>4</v>
      </c>
      <c r="H255" s="8" t="s">
        <v>2</v>
      </c>
      <c r="I255" s="9"/>
      <c r="J255" s="12" t="s">
        <v>5</v>
      </c>
      <c r="K255" s="8" t="s">
        <v>2</v>
      </c>
      <c r="L255" s="9"/>
      <c r="M255" s="12" t="s">
        <v>6</v>
      </c>
      <c r="N255" s="8" t="s">
        <v>2</v>
      </c>
      <c r="O255" s="9"/>
      <c r="P255" s="12" t="s">
        <v>7</v>
      </c>
      <c r="Q255" s="8" t="s">
        <v>2</v>
      </c>
    </row>
    <row r="256" hidden="1" outlineLevel="1">
      <c r="A256" s="13" t="s">
        <v>8</v>
      </c>
      <c r="C256" s="14"/>
      <c r="D256" s="6" t="s">
        <v>8</v>
      </c>
      <c r="F256" s="14"/>
      <c r="G256" s="13" t="s">
        <v>8</v>
      </c>
      <c r="I256" s="15"/>
      <c r="J256" s="13" t="s">
        <v>8</v>
      </c>
      <c r="L256" s="15"/>
      <c r="M256" s="13" t="s">
        <v>8</v>
      </c>
      <c r="O256" s="15"/>
      <c r="P256" s="13" t="s">
        <v>8</v>
      </c>
    </row>
    <row r="257" hidden="1" outlineLevel="1">
      <c r="A257" s="2" t="s">
        <v>9</v>
      </c>
      <c r="B257" s="17">
        <v>5.65</v>
      </c>
      <c r="C257" s="18"/>
      <c r="D257" s="2" t="s">
        <v>9</v>
      </c>
      <c r="E257" s="17">
        <v>100.0</v>
      </c>
      <c r="F257" s="18"/>
      <c r="G257" s="2" t="s">
        <v>9</v>
      </c>
      <c r="H257" s="17">
        <v>4.54</v>
      </c>
      <c r="I257" s="18"/>
      <c r="J257" s="6" t="s">
        <v>9</v>
      </c>
      <c r="K257" s="17">
        <v>3.43</v>
      </c>
      <c r="L257" s="18"/>
      <c r="M257" s="6" t="s">
        <v>9</v>
      </c>
      <c r="N257" s="17">
        <v>6.11</v>
      </c>
      <c r="O257" s="18"/>
      <c r="P257" s="2" t="s">
        <v>9</v>
      </c>
      <c r="Q257" s="17">
        <v>2.04</v>
      </c>
      <c r="R257" s="18"/>
    </row>
    <row r="258" hidden="1" outlineLevel="1">
      <c r="A258" s="2" t="s">
        <v>10</v>
      </c>
      <c r="B258" s="17">
        <v>2.87</v>
      </c>
      <c r="C258" s="18"/>
      <c r="D258" s="2" t="s">
        <v>10</v>
      </c>
      <c r="E258" s="17">
        <v>100.0</v>
      </c>
      <c r="F258" s="18"/>
      <c r="G258" s="2" t="s">
        <v>10</v>
      </c>
      <c r="H258" s="17">
        <v>6.57</v>
      </c>
      <c r="I258" s="18"/>
      <c r="J258" s="6" t="s">
        <v>10</v>
      </c>
      <c r="K258" s="17">
        <v>3.61</v>
      </c>
      <c r="L258" s="18"/>
      <c r="M258" s="6" t="s">
        <v>10</v>
      </c>
      <c r="N258" s="17">
        <v>38.52</v>
      </c>
      <c r="O258" s="18"/>
      <c r="P258" s="2" t="s">
        <v>10</v>
      </c>
      <c r="Q258" s="17">
        <v>8.43</v>
      </c>
      <c r="R258" s="18"/>
    </row>
    <row r="259" hidden="1" outlineLevel="1">
      <c r="A259" s="2" t="s">
        <v>11</v>
      </c>
      <c r="B259" s="17">
        <v>42.04</v>
      </c>
      <c r="C259" s="18"/>
      <c r="D259" s="2" t="s">
        <v>11</v>
      </c>
      <c r="E259" s="17">
        <v>100.0</v>
      </c>
      <c r="F259" s="18"/>
      <c r="G259" s="2" t="s">
        <v>11</v>
      </c>
      <c r="H259" s="17">
        <v>28.15</v>
      </c>
      <c r="I259" s="18"/>
      <c r="J259" s="6" t="s">
        <v>11</v>
      </c>
      <c r="K259" s="17">
        <v>22.59</v>
      </c>
      <c r="L259" s="18"/>
      <c r="M259" s="6" t="s">
        <v>11</v>
      </c>
      <c r="N259" s="17">
        <v>41.11</v>
      </c>
      <c r="O259" s="18"/>
      <c r="P259" s="2" t="s">
        <v>11</v>
      </c>
      <c r="Q259" s="17">
        <v>38.33</v>
      </c>
      <c r="R259" s="18"/>
    </row>
    <row r="260" hidden="1" outlineLevel="1">
      <c r="A260" s="2" t="s">
        <v>12</v>
      </c>
      <c r="B260" s="17">
        <v>85.19</v>
      </c>
      <c r="C260" s="18"/>
      <c r="D260" s="2" t="s">
        <v>12</v>
      </c>
      <c r="E260" s="17">
        <v>100.0</v>
      </c>
      <c r="F260" s="18"/>
      <c r="G260" s="2" t="s">
        <v>12</v>
      </c>
      <c r="H260" s="17">
        <v>38.06</v>
      </c>
      <c r="I260" s="18"/>
      <c r="J260" s="6" t="s">
        <v>12</v>
      </c>
      <c r="K260" s="17">
        <v>31.94</v>
      </c>
      <c r="L260" s="18"/>
      <c r="M260" s="6" t="s">
        <v>12</v>
      </c>
      <c r="N260" s="17">
        <v>69.91</v>
      </c>
      <c r="O260" s="18"/>
      <c r="P260" s="2" t="s">
        <v>12</v>
      </c>
      <c r="Q260" s="17">
        <v>39.63</v>
      </c>
      <c r="R260" s="18"/>
    </row>
    <row r="261" hidden="1" outlineLevel="1">
      <c r="A261" s="2" t="s">
        <v>13</v>
      </c>
      <c r="B261" s="17">
        <v>2.87</v>
      </c>
      <c r="C261" s="18"/>
      <c r="D261" s="2" t="s">
        <v>13</v>
      </c>
      <c r="E261" s="17">
        <v>100.0</v>
      </c>
      <c r="F261" s="18"/>
      <c r="G261" s="2" t="s">
        <v>13</v>
      </c>
      <c r="H261" s="17">
        <v>6.57</v>
      </c>
      <c r="I261" s="18"/>
      <c r="J261" s="6" t="s">
        <v>13</v>
      </c>
      <c r="K261" s="17">
        <v>3.61</v>
      </c>
      <c r="L261" s="18"/>
      <c r="M261" s="6" t="s">
        <v>13</v>
      </c>
      <c r="N261" s="17">
        <v>38.52</v>
      </c>
      <c r="O261" s="18"/>
      <c r="P261" s="2" t="s">
        <v>13</v>
      </c>
      <c r="Q261" s="17">
        <v>8.43</v>
      </c>
      <c r="R261" s="18"/>
    </row>
    <row r="262" hidden="1" outlineLevel="1">
      <c r="A262" s="2" t="s">
        <v>14</v>
      </c>
      <c r="B262" s="17">
        <v>32.04</v>
      </c>
      <c r="C262" s="18"/>
      <c r="D262" s="2" t="s">
        <v>14</v>
      </c>
      <c r="E262" s="17">
        <v>100.0</v>
      </c>
      <c r="F262" s="18"/>
      <c r="G262" s="2" t="s">
        <v>14</v>
      </c>
      <c r="H262" s="17">
        <v>3.06</v>
      </c>
      <c r="I262" s="18"/>
      <c r="J262" s="6" t="s">
        <v>14</v>
      </c>
      <c r="K262" s="17">
        <v>6.39</v>
      </c>
      <c r="L262" s="18"/>
      <c r="M262" s="6" t="s">
        <v>14</v>
      </c>
      <c r="N262" s="17">
        <v>17.78</v>
      </c>
      <c r="O262" s="18"/>
      <c r="P262" s="2" t="s">
        <v>14</v>
      </c>
      <c r="Q262" s="17">
        <v>33.61</v>
      </c>
      <c r="R262" s="18"/>
    </row>
    <row r="263" hidden="1" outlineLevel="1">
      <c r="A263" s="2" t="s">
        <v>15</v>
      </c>
      <c r="B263" s="17">
        <v>47.59</v>
      </c>
      <c r="C263" s="18"/>
      <c r="D263" s="2" t="s">
        <v>15</v>
      </c>
      <c r="E263" s="17">
        <v>100.0</v>
      </c>
      <c r="F263" s="18"/>
      <c r="G263" s="2" t="s">
        <v>15</v>
      </c>
      <c r="H263" s="17">
        <v>29.07</v>
      </c>
      <c r="I263" s="18"/>
      <c r="J263" s="6" t="s">
        <v>15</v>
      </c>
      <c r="K263" s="17">
        <v>20.46</v>
      </c>
      <c r="L263" s="18"/>
      <c r="M263" s="6" t="s">
        <v>15</v>
      </c>
      <c r="N263" s="17">
        <v>27.96</v>
      </c>
      <c r="O263" s="18"/>
      <c r="P263" s="2" t="s">
        <v>15</v>
      </c>
      <c r="Q263" s="17">
        <v>38.7</v>
      </c>
      <c r="R263" s="18"/>
    </row>
    <row r="264" hidden="1" outlineLevel="1">
      <c r="A264" s="2" t="s">
        <v>16</v>
      </c>
      <c r="B264" s="17">
        <v>2.78</v>
      </c>
      <c r="C264" s="18"/>
      <c r="D264" s="2" t="s">
        <v>16</v>
      </c>
      <c r="E264" s="17">
        <v>100.0</v>
      </c>
      <c r="F264" s="18"/>
      <c r="G264" s="2" t="s">
        <v>16</v>
      </c>
      <c r="H264" s="17">
        <v>6.11</v>
      </c>
      <c r="I264" s="18"/>
      <c r="J264" s="6" t="s">
        <v>16</v>
      </c>
      <c r="K264" s="17">
        <v>2.5</v>
      </c>
      <c r="L264" s="18"/>
      <c r="M264" s="6" t="s">
        <v>16</v>
      </c>
      <c r="N264" s="17">
        <v>5.28</v>
      </c>
      <c r="O264" s="18"/>
      <c r="P264" s="2" t="s">
        <v>16</v>
      </c>
      <c r="Q264" s="17">
        <v>3.7</v>
      </c>
      <c r="R264" s="18"/>
    </row>
    <row r="265" hidden="1" outlineLevel="1">
      <c r="A265" s="2" t="s">
        <v>17</v>
      </c>
      <c r="B265" s="17">
        <v>36.39</v>
      </c>
      <c r="C265" s="20">
        <f>(SUM(B257:B265)/9)/100</f>
        <v>0.2860222222</v>
      </c>
      <c r="D265" s="2" t="s">
        <v>17</v>
      </c>
      <c r="E265" s="17">
        <v>100.0</v>
      </c>
      <c r="F265" s="20">
        <f>(SUM(E257:E265)/9)/100</f>
        <v>1</v>
      </c>
      <c r="G265" s="2" t="s">
        <v>17</v>
      </c>
      <c r="H265" s="17">
        <v>32.78</v>
      </c>
      <c r="I265" s="20">
        <f>(SUM(H257:H265)/9)/100</f>
        <v>0.1721222222</v>
      </c>
      <c r="J265" s="6" t="s">
        <v>17</v>
      </c>
      <c r="K265" s="17">
        <v>19.44</v>
      </c>
      <c r="L265" s="20">
        <f>(SUM(K257:K265)/9)/100</f>
        <v>0.1266333333</v>
      </c>
      <c r="M265" s="6" t="s">
        <v>17</v>
      </c>
      <c r="N265" s="17">
        <v>29.54</v>
      </c>
      <c r="O265" s="20">
        <f>(SUM(N257:N265)/9)/100</f>
        <v>0.3052555556</v>
      </c>
      <c r="P265" s="2" t="s">
        <v>17</v>
      </c>
      <c r="Q265" s="17">
        <v>13.52</v>
      </c>
      <c r="R265" s="20">
        <f>(SUM(Q257:Q265)/9)/100</f>
        <v>0.2071</v>
      </c>
    </row>
    <row r="266" hidden="1" outlineLevel="1">
      <c r="A266" s="3" t="s">
        <v>18</v>
      </c>
      <c r="B266" s="17">
        <v>5.65</v>
      </c>
      <c r="C266" s="18"/>
      <c r="D266" s="3" t="s">
        <v>18</v>
      </c>
      <c r="E266" s="17">
        <v>100.0</v>
      </c>
      <c r="F266" s="18"/>
      <c r="G266" s="3" t="s">
        <v>18</v>
      </c>
      <c r="H266" s="17">
        <v>4.54</v>
      </c>
      <c r="I266" s="18"/>
      <c r="J266" s="6" t="s">
        <v>18</v>
      </c>
      <c r="K266" s="17">
        <v>3.43</v>
      </c>
      <c r="L266" s="18"/>
      <c r="M266" s="6" t="s">
        <v>18</v>
      </c>
      <c r="N266" s="17">
        <v>6.11</v>
      </c>
      <c r="O266" s="18"/>
      <c r="P266" s="3" t="s">
        <v>18</v>
      </c>
      <c r="Q266" s="17">
        <v>2.04</v>
      </c>
      <c r="R266" s="18"/>
    </row>
    <row r="267" hidden="1" outlineLevel="1">
      <c r="A267" s="3" t="s">
        <v>19</v>
      </c>
      <c r="B267" s="17">
        <v>5.28</v>
      </c>
      <c r="C267" s="18"/>
      <c r="D267" s="3" t="s">
        <v>19</v>
      </c>
      <c r="E267" s="17">
        <v>100.0</v>
      </c>
      <c r="F267" s="18"/>
      <c r="G267" s="3" t="s">
        <v>19</v>
      </c>
      <c r="H267" s="17">
        <v>1.11</v>
      </c>
      <c r="I267" s="18"/>
      <c r="J267" s="6" t="s">
        <v>19</v>
      </c>
      <c r="K267" s="17">
        <v>1.02</v>
      </c>
      <c r="L267" s="18"/>
      <c r="M267" s="6" t="s">
        <v>19</v>
      </c>
      <c r="N267" s="17">
        <v>19.07</v>
      </c>
      <c r="O267" s="18"/>
      <c r="P267" s="3" t="s">
        <v>19</v>
      </c>
      <c r="Q267" s="17">
        <v>3.8</v>
      </c>
      <c r="R267" s="18"/>
    </row>
    <row r="268" hidden="1" outlineLevel="1">
      <c r="A268" s="3" t="s">
        <v>20</v>
      </c>
      <c r="B268" s="17">
        <v>2.87</v>
      </c>
      <c r="C268" s="18"/>
      <c r="D268" s="3" t="s">
        <v>20</v>
      </c>
      <c r="E268" s="17">
        <v>100.0</v>
      </c>
      <c r="F268" s="18"/>
      <c r="G268" s="3" t="s">
        <v>20</v>
      </c>
      <c r="H268" s="17">
        <v>6.57</v>
      </c>
      <c r="I268" s="18"/>
      <c r="J268" s="6" t="s">
        <v>20</v>
      </c>
      <c r="K268" s="17">
        <v>3.61</v>
      </c>
      <c r="L268" s="18"/>
      <c r="M268" s="6" t="s">
        <v>20</v>
      </c>
      <c r="N268" s="17">
        <v>38.52</v>
      </c>
      <c r="O268" s="18"/>
      <c r="P268" s="3" t="s">
        <v>20</v>
      </c>
      <c r="Q268" s="17">
        <v>8.43</v>
      </c>
      <c r="R268" s="18"/>
    </row>
    <row r="269" hidden="1" outlineLevel="1">
      <c r="A269" s="21">
        <v>44066.0</v>
      </c>
      <c r="B269" s="17">
        <v>2.87</v>
      </c>
      <c r="C269" s="20">
        <f>(SUM(B266:B269)/4)/100</f>
        <v>0.041675</v>
      </c>
      <c r="D269" s="21">
        <v>44066.0</v>
      </c>
      <c r="E269" s="17">
        <v>100.0</v>
      </c>
      <c r="F269" s="20">
        <f>(SUM(E266:E269)/4)/100</f>
        <v>1</v>
      </c>
      <c r="G269" s="21">
        <v>44066.0</v>
      </c>
      <c r="H269" s="17">
        <v>6.57</v>
      </c>
      <c r="I269" s="20">
        <f>(SUM(H266:H269)/4)/100</f>
        <v>0.046975</v>
      </c>
      <c r="J269" s="22">
        <v>44066.0</v>
      </c>
      <c r="K269" s="17">
        <v>3.61</v>
      </c>
      <c r="L269" s="20">
        <f>(SUM(K266:K269)/4)/100</f>
        <v>0.029175</v>
      </c>
      <c r="M269" s="22">
        <v>44066.0</v>
      </c>
      <c r="N269" s="17">
        <v>38.52</v>
      </c>
      <c r="O269" s="20">
        <f>(SUM(N266:N269)/4)/100</f>
        <v>0.25555</v>
      </c>
      <c r="P269" s="21">
        <v>44066.0</v>
      </c>
      <c r="Q269" s="17">
        <v>8.43</v>
      </c>
      <c r="R269" s="20">
        <f>(SUM(Q266:Q269)/4)/100</f>
        <v>0.05675</v>
      </c>
    </row>
    <row r="270" hidden="1" outlineLevel="1">
      <c r="A270" s="4" t="s">
        <v>21</v>
      </c>
      <c r="B270" s="17">
        <v>5.65</v>
      </c>
      <c r="C270" s="18"/>
      <c r="D270" s="4" t="s">
        <v>21</v>
      </c>
      <c r="E270" s="17">
        <v>100.0</v>
      </c>
      <c r="F270" s="18"/>
      <c r="G270" s="4" t="s">
        <v>21</v>
      </c>
      <c r="H270" s="17">
        <v>4.54</v>
      </c>
      <c r="I270" s="18"/>
      <c r="J270" s="6" t="s">
        <v>21</v>
      </c>
      <c r="K270" s="17">
        <v>3.43</v>
      </c>
      <c r="L270" s="18"/>
      <c r="M270" s="6" t="s">
        <v>21</v>
      </c>
      <c r="N270" s="17">
        <v>6.11</v>
      </c>
      <c r="O270" s="18"/>
      <c r="P270" s="4" t="s">
        <v>21</v>
      </c>
      <c r="Q270" s="17">
        <v>2.04</v>
      </c>
      <c r="R270" s="18"/>
    </row>
    <row r="271" hidden="1" outlineLevel="1">
      <c r="A271" s="4" t="s">
        <v>22</v>
      </c>
      <c r="B271" s="17">
        <v>5.28</v>
      </c>
      <c r="C271" s="18"/>
      <c r="D271" s="4" t="s">
        <v>22</v>
      </c>
      <c r="E271" s="17">
        <v>100.0</v>
      </c>
      <c r="F271" s="18"/>
      <c r="G271" s="4" t="s">
        <v>22</v>
      </c>
      <c r="H271" s="17">
        <v>1.11</v>
      </c>
      <c r="I271" s="18"/>
      <c r="J271" s="6" t="s">
        <v>22</v>
      </c>
      <c r="K271" s="17">
        <v>1.02</v>
      </c>
      <c r="L271" s="18"/>
      <c r="M271" s="6" t="s">
        <v>22</v>
      </c>
      <c r="N271" s="17">
        <v>19.07</v>
      </c>
      <c r="O271" s="18"/>
      <c r="P271" s="4" t="s">
        <v>22</v>
      </c>
      <c r="Q271" s="17">
        <v>3.8</v>
      </c>
      <c r="R271" s="18"/>
    </row>
    <row r="272" hidden="1" outlineLevel="1">
      <c r="A272" s="4" t="s">
        <v>23</v>
      </c>
      <c r="B272" s="17">
        <v>2.04</v>
      </c>
      <c r="C272" s="20">
        <f>(SUM(B270:B272)/3)/100</f>
        <v>0.04323333333</v>
      </c>
      <c r="D272" s="4" t="s">
        <v>23</v>
      </c>
      <c r="E272" s="17">
        <v>100.0</v>
      </c>
      <c r="F272" s="20">
        <f>(SUM(E270:E272)/3)/100</f>
        <v>1</v>
      </c>
      <c r="G272" s="4" t="s">
        <v>23</v>
      </c>
      <c r="H272" s="17">
        <v>2.69</v>
      </c>
      <c r="I272" s="20">
        <f>(SUM(H270:H272)/3)/100</f>
        <v>0.0278</v>
      </c>
      <c r="J272" s="6" t="s">
        <v>23</v>
      </c>
      <c r="K272" s="17">
        <v>2.59</v>
      </c>
      <c r="L272" s="20">
        <f>(SUM(K270:K272)/3)/100</f>
        <v>0.02346666667</v>
      </c>
      <c r="M272" s="6" t="s">
        <v>23</v>
      </c>
      <c r="N272" s="17">
        <v>5.28</v>
      </c>
      <c r="O272" s="20">
        <f>(SUM(N270:N272)/3)/100</f>
        <v>0.1015333333</v>
      </c>
      <c r="P272" s="4" t="s">
        <v>23</v>
      </c>
      <c r="Q272" s="17">
        <v>2.69</v>
      </c>
      <c r="R272" s="20">
        <f>(SUM(Q270:Q272)/3)/100</f>
        <v>0.02843333333</v>
      </c>
    </row>
    <row r="273" hidden="1" outlineLevel="1">
      <c r="A273" s="5" t="s">
        <v>24</v>
      </c>
      <c r="B273" s="17">
        <v>4.26</v>
      </c>
      <c r="C273" s="18"/>
      <c r="D273" s="5" t="s">
        <v>24</v>
      </c>
      <c r="E273" s="17">
        <v>100.0</v>
      </c>
      <c r="F273" s="18"/>
      <c r="G273" s="5" t="s">
        <v>24</v>
      </c>
      <c r="H273" s="17">
        <v>5.93</v>
      </c>
      <c r="I273" s="18"/>
      <c r="J273" s="6" t="s">
        <v>24</v>
      </c>
      <c r="K273" s="17">
        <v>1.94</v>
      </c>
      <c r="L273" s="18"/>
      <c r="M273" s="6" t="s">
        <v>24</v>
      </c>
      <c r="N273" s="17">
        <v>8.8</v>
      </c>
      <c r="O273" s="18"/>
      <c r="P273" s="5" t="s">
        <v>24</v>
      </c>
      <c r="Q273" s="17">
        <v>0.65</v>
      </c>
      <c r="R273" s="18"/>
    </row>
    <row r="274" hidden="1" outlineLevel="1">
      <c r="A274" s="5" t="s">
        <v>25</v>
      </c>
      <c r="B274" s="17">
        <v>2.87</v>
      </c>
      <c r="C274" s="20">
        <f>(SUM(B273:B274)/2)/100</f>
        <v>0.03565</v>
      </c>
      <c r="D274" s="5" t="s">
        <v>25</v>
      </c>
      <c r="E274" s="17">
        <v>100.0</v>
      </c>
      <c r="F274" s="20">
        <f>(SUM(E273:E274)/2)/100</f>
        <v>1</v>
      </c>
      <c r="G274" s="5" t="s">
        <v>25</v>
      </c>
      <c r="H274" s="17">
        <v>6.57</v>
      </c>
      <c r="I274" s="20">
        <f>(SUM(H273:H274)/2)/100</f>
        <v>0.0625</v>
      </c>
      <c r="J274" s="6" t="s">
        <v>25</v>
      </c>
      <c r="K274" s="17">
        <v>3.61</v>
      </c>
      <c r="L274" s="20">
        <f>(SUM(K273:K274)/2)/100</f>
        <v>0.02775</v>
      </c>
      <c r="M274" s="6" t="s">
        <v>25</v>
      </c>
      <c r="N274" s="17">
        <v>38.52</v>
      </c>
      <c r="O274" s="20">
        <f>(SUM(N273:N274)/2)/100</f>
        <v>0.2366</v>
      </c>
      <c r="P274" s="5" t="s">
        <v>25</v>
      </c>
      <c r="Q274" s="17">
        <v>8.43</v>
      </c>
      <c r="R274" s="20">
        <f>(SUM(Q273:Q274)/2)/100</f>
        <v>0.0454</v>
      </c>
    </row>
    <row r="275">
      <c r="A275" s="29"/>
      <c r="B275" s="29"/>
      <c r="C275" s="29"/>
      <c r="D275" s="29"/>
      <c r="E275" s="29"/>
      <c r="F275" s="2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>
      <c r="A276" s="29"/>
      <c r="B276" s="29"/>
      <c r="C276" s="29"/>
      <c r="D276" s="29"/>
      <c r="E276" s="29"/>
      <c r="F276" s="2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collapsed="1">
      <c r="A277" s="1" t="s">
        <v>37</v>
      </c>
      <c r="C277" s="2" t="str">
        <f t="array" ref="C277">INDEX(A278:P278, 1, MATCH(MIN(C288,F288,I288,L288,O288,R288), C288:R288, 0))</f>
        <v>UKMO</v>
      </c>
      <c r="D277" s="3" t="str">
        <f t="array" ref="D277">INDEX(A278:P278, 1, (MATCH(MIN(C292,F292,I292,L292,O292,R292), C292:R292, 0)))</f>
        <v>GFS</v>
      </c>
      <c r="E277" s="4" t="str">
        <f t="array" ref="E277">INDEX(A278:P278, 1, MATCH(MIN(F295,I295,L295,O295,R295,C295),C295:R295,0))</f>
        <v>UKMO</v>
      </c>
      <c r="F277" s="5" t="str">
        <f t="array" ref="F277">INDEX(A278:P278, 1, MATCH(MIN(F297,I297,L297,O297,R297,C297),C297:R297,0))</f>
        <v>GFS</v>
      </c>
      <c r="G277" s="6"/>
      <c r="H277" s="28"/>
      <c r="J277" s="6"/>
      <c r="K277" s="6"/>
      <c r="L277" s="6"/>
      <c r="M277" s="6"/>
      <c r="N277" s="6"/>
      <c r="O277" s="6"/>
      <c r="P277" s="6"/>
      <c r="Q277" s="6"/>
    </row>
    <row r="278" hidden="1" outlineLevel="1">
      <c r="A278" s="7" t="s">
        <v>1</v>
      </c>
      <c r="B278" s="8" t="s">
        <v>2</v>
      </c>
      <c r="C278" s="9"/>
      <c r="D278" s="10" t="s">
        <v>3</v>
      </c>
      <c r="E278" s="11" t="s">
        <v>2</v>
      </c>
      <c r="F278" s="9"/>
      <c r="G278" s="12" t="s">
        <v>4</v>
      </c>
      <c r="H278" s="8" t="s">
        <v>2</v>
      </c>
      <c r="I278" s="9"/>
      <c r="J278" s="12" t="s">
        <v>5</v>
      </c>
      <c r="K278" s="8" t="s">
        <v>2</v>
      </c>
      <c r="L278" s="9"/>
      <c r="M278" s="12" t="s">
        <v>6</v>
      </c>
      <c r="N278" s="8" t="s">
        <v>2</v>
      </c>
      <c r="O278" s="9"/>
      <c r="P278" s="12" t="s">
        <v>7</v>
      </c>
      <c r="Q278" s="8" t="s">
        <v>2</v>
      </c>
    </row>
    <row r="279" hidden="1" outlineLevel="1">
      <c r="A279" s="13" t="s">
        <v>8</v>
      </c>
      <c r="C279" s="14"/>
      <c r="D279" s="6" t="s">
        <v>8</v>
      </c>
      <c r="F279" s="14"/>
      <c r="G279" s="13" t="s">
        <v>8</v>
      </c>
      <c r="I279" s="15"/>
      <c r="J279" s="13" t="s">
        <v>8</v>
      </c>
      <c r="L279" s="15"/>
      <c r="M279" s="13" t="s">
        <v>8</v>
      </c>
      <c r="O279" s="15"/>
      <c r="P279" s="13" t="s">
        <v>8</v>
      </c>
    </row>
    <row r="280" hidden="1" outlineLevel="1">
      <c r="A280" s="2" t="s">
        <v>9</v>
      </c>
      <c r="B280" s="17">
        <v>27.11</v>
      </c>
      <c r="C280" s="18"/>
      <c r="D280" s="2" t="s">
        <v>9</v>
      </c>
      <c r="E280" s="17">
        <v>100.0</v>
      </c>
      <c r="F280" s="18"/>
      <c r="G280" s="2" t="s">
        <v>9</v>
      </c>
      <c r="H280" s="17">
        <v>100.0</v>
      </c>
      <c r="I280" s="18"/>
      <c r="J280" s="6" t="s">
        <v>9</v>
      </c>
      <c r="K280" s="17">
        <v>19.07</v>
      </c>
      <c r="L280" s="18"/>
      <c r="M280" s="6" t="s">
        <v>9</v>
      </c>
      <c r="N280" s="17">
        <v>81.76</v>
      </c>
      <c r="O280" s="18"/>
      <c r="P280" s="2" t="s">
        <v>9</v>
      </c>
      <c r="Q280" s="17">
        <v>1.76</v>
      </c>
      <c r="R280" s="18"/>
    </row>
    <row r="281" hidden="1" outlineLevel="1">
      <c r="A281" s="2" t="s">
        <v>10</v>
      </c>
      <c r="B281" s="17">
        <v>47.33</v>
      </c>
      <c r="C281" s="18"/>
      <c r="D281" s="2" t="s">
        <v>10</v>
      </c>
      <c r="E281" s="17">
        <v>100.0</v>
      </c>
      <c r="F281" s="18"/>
      <c r="G281" s="2" t="s">
        <v>10</v>
      </c>
      <c r="H281" s="17">
        <v>100.0</v>
      </c>
      <c r="I281" s="18"/>
      <c r="J281" s="6" t="s">
        <v>10</v>
      </c>
      <c r="K281" s="17">
        <v>6.94</v>
      </c>
      <c r="L281" s="18"/>
      <c r="M281" s="6" t="s">
        <v>10</v>
      </c>
      <c r="N281" s="17">
        <v>15.19</v>
      </c>
      <c r="O281" s="18"/>
      <c r="P281" s="2" t="s">
        <v>10</v>
      </c>
      <c r="Q281" s="17">
        <v>22.87</v>
      </c>
      <c r="R281" s="18"/>
    </row>
    <row r="282" hidden="1" outlineLevel="1">
      <c r="A282" s="2" t="s">
        <v>11</v>
      </c>
      <c r="B282" s="17">
        <v>64.0</v>
      </c>
      <c r="C282" s="18"/>
      <c r="D282" s="2" t="s">
        <v>11</v>
      </c>
      <c r="E282" s="17">
        <v>100.0</v>
      </c>
      <c r="F282" s="18"/>
      <c r="G282" s="2" t="s">
        <v>11</v>
      </c>
      <c r="H282" s="17">
        <v>100.0</v>
      </c>
      <c r="I282" s="18"/>
      <c r="J282" s="6" t="s">
        <v>11</v>
      </c>
      <c r="K282" s="17">
        <v>86.02</v>
      </c>
      <c r="L282" s="18"/>
      <c r="M282" s="6" t="s">
        <v>11</v>
      </c>
      <c r="N282" s="17">
        <v>39.63</v>
      </c>
      <c r="O282" s="18"/>
      <c r="P282" s="2" t="s">
        <v>11</v>
      </c>
      <c r="Q282" s="17">
        <v>23.8</v>
      </c>
      <c r="R282" s="18"/>
    </row>
    <row r="283" hidden="1" outlineLevel="1">
      <c r="A283" s="2" t="s">
        <v>12</v>
      </c>
      <c r="B283" s="17">
        <v>80.44</v>
      </c>
      <c r="C283" s="18"/>
      <c r="D283" s="2" t="s">
        <v>12</v>
      </c>
      <c r="E283" s="17">
        <v>100.0</v>
      </c>
      <c r="F283" s="18"/>
      <c r="G283" s="2" t="s">
        <v>12</v>
      </c>
      <c r="H283" s="17">
        <v>100.0</v>
      </c>
      <c r="I283" s="18"/>
      <c r="J283" s="6" t="s">
        <v>12</v>
      </c>
      <c r="K283" s="17">
        <v>12.59</v>
      </c>
      <c r="L283" s="18"/>
      <c r="M283" s="6" t="s">
        <v>12</v>
      </c>
      <c r="N283" s="17">
        <v>28.89</v>
      </c>
      <c r="O283" s="18"/>
      <c r="P283" s="2" t="s">
        <v>12</v>
      </c>
      <c r="Q283" s="17">
        <v>6.3</v>
      </c>
      <c r="R283" s="18"/>
    </row>
    <row r="284" hidden="1" outlineLevel="1">
      <c r="A284" s="2" t="s">
        <v>13</v>
      </c>
      <c r="B284" s="17">
        <v>47.33</v>
      </c>
      <c r="C284" s="18"/>
      <c r="D284" s="2" t="s">
        <v>13</v>
      </c>
      <c r="E284" s="17">
        <v>100.0</v>
      </c>
      <c r="F284" s="18"/>
      <c r="G284" s="2" t="s">
        <v>13</v>
      </c>
      <c r="H284" s="17">
        <v>100.0</v>
      </c>
      <c r="I284" s="18"/>
      <c r="J284" s="6" t="s">
        <v>13</v>
      </c>
      <c r="K284" s="17">
        <v>6.94</v>
      </c>
      <c r="L284" s="18"/>
      <c r="M284" s="6" t="s">
        <v>13</v>
      </c>
      <c r="N284" s="17">
        <v>5.56</v>
      </c>
      <c r="O284" s="18"/>
      <c r="P284" s="2" t="s">
        <v>13</v>
      </c>
      <c r="Q284" s="17">
        <v>22.87</v>
      </c>
      <c r="R284" s="18"/>
    </row>
    <row r="285" hidden="1" outlineLevel="1">
      <c r="A285" s="2" t="s">
        <v>14</v>
      </c>
      <c r="B285" s="17">
        <v>19.0</v>
      </c>
      <c r="C285" s="18"/>
      <c r="D285" s="2" t="s">
        <v>14</v>
      </c>
      <c r="E285" s="17">
        <v>100.0</v>
      </c>
      <c r="F285" s="18"/>
      <c r="G285" s="2" t="s">
        <v>14</v>
      </c>
      <c r="H285" s="17">
        <v>100.0</v>
      </c>
      <c r="I285" s="18"/>
      <c r="J285" s="6" t="s">
        <v>14</v>
      </c>
      <c r="K285" s="17">
        <v>47.78</v>
      </c>
      <c r="L285" s="18"/>
      <c r="M285" s="6" t="s">
        <v>14</v>
      </c>
      <c r="N285" s="17">
        <v>6.02</v>
      </c>
      <c r="O285" s="18"/>
      <c r="P285" s="2" t="s">
        <v>14</v>
      </c>
      <c r="Q285" s="17">
        <v>10.74</v>
      </c>
      <c r="R285" s="18"/>
    </row>
    <row r="286" hidden="1" outlineLevel="1">
      <c r="A286" s="2" t="s">
        <v>15</v>
      </c>
      <c r="B286" s="17">
        <v>25.0</v>
      </c>
      <c r="C286" s="18"/>
      <c r="D286" s="2" t="s">
        <v>15</v>
      </c>
      <c r="E286" s="17">
        <v>100.0</v>
      </c>
      <c r="F286" s="18"/>
      <c r="G286" s="2" t="s">
        <v>15</v>
      </c>
      <c r="H286" s="17">
        <v>100.0</v>
      </c>
      <c r="I286" s="18"/>
      <c r="J286" s="6" t="s">
        <v>15</v>
      </c>
      <c r="K286" s="17">
        <v>59.17</v>
      </c>
      <c r="L286" s="18"/>
      <c r="M286" s="6" t="s">
        <v>15</v>
      </c>
      <c r="N286" s="17">
        <v>43.33</v>
      </c>
      <c r="O286" s="18"/>
      <c r="P286" s="2" t="s">
        <v>15</v>
      </c>
      <c r="Q286" s="17">
        <v>13.06</v>
      </c>
      <c r="R286" s="18"/>
    </row>
    <row r="287" hidden="1" outlineLevel="1">
      <c r="A287" s="2" t="s">
        <v>16</v>
      </c>
      <c r="B287" s="17">
        <v>66.89</v>
      </c>
      <c r="C287" s="18"/>
      <c r="D287" s="2" t="s">
        <v>16</v>
      </c>
      <c r="E287" s="17">
        <v>100.0</v>
      </c>
      <c r="F287" s="18"/>
      <c r="G287" s="2" t="s">
        <v>16</v>
      </c>
      <c r="H287" s="17">
        <v>100.0</v>
      </c>
      <c r="I287" s="18"/>
      <c r="J287" s="6" t="s">
        <v>16</v>
      </c>
      <c r="K287" s="17">
        <v>2.59</v>
      </c>
      <c r="L287" s="18"/>
      <c r="M287" s="6" t="s">
        <v>16</v>
      </c>
      <c r="N287" s="17">
        <v>16.44</v>
      </c>
      <c r="O287" s="18"/>
      <c r="P287" s="2" t="s">
        <v>16</v>
      </c>
      <c r="Q287" s="17">
        <v>3.52</v>
      </c>
      <c r="R287" s="18"/>
    </row>
    <row r="288" hidden="1" outlineLevel="1">
      <c r="A288" s="2" t="s">
        <v>17</v>
      </c>
      <c r="B288" s="17">
        <v>70.11</v>
      </c>
      <c r="C288" s="20">
        <f>(SUM(B280:B288)/9)/100</f>
        <v>0.4969</v>
      </c>
      <c r="D288" s="2" t="s">
        <v>17</v>
      </c>
      <c r="E288" s="17">
        <v>100.0</v>
      </c>
      <c r="F288" s="20">
        <f>(SUM(E280:E288)/9)/100</f>
        <v>1</v>
      </c>
      <c r="G288" s="2" t="s">
        <v>17</v>
      </c>
      <c r="H288" s="17">
        <v>100.0</v>
      </c>
      <c r="I288" s="20">
        <f>(SUM(H280:H288)/9)/100</f>
        <v>1</v>
      </c>
      <c r="J288" s="6" t="s">
        <v>17</v>
      </c>
      <c r="K288" s="17">
        <v>2.31</v>
      </c>
      <c r="L288" s="20">
        <f>(SUM(K280:K288)/9)/100</f>
        <v>0.2704555556</v>
      </c>
      <c r="M288" s="6" t="s">
        <v>17</v>
      </c>
      <c r="N288" s="17">
        <v>15.28</v>
      </c>
      <c r="O288" s="20">
        <f>(SUM(N280:N288)/9)/100</f>
        <v>0.2801111111</v>
      </c>
      <c r="P288" s="2" t="s">
        <v>17</v>
      </c>
      <c r="Q288" s="17">
        <v>4.44</v>
      </c>
      <c r="R288" s="20">
        <f>(SUM(Q280:Q288)/9)/100</f>
        <v>0.1215111111</v>
      </c>
    </row>
    <row r="289" hidden="1" outlineLevel="1">
      <c r="A289" s="3" t="s">
        <v>18</v>
      </c>
      <c r="B289" s="17">
        <v>27.11</v>
      </c>
      <c r="C289" s="18"/>
      <c r="D289" s="3" t="s">
        <v>18</v>
      </c>
      <c r="E289" s="17">
        <v>100.0</v>
      </c>
      <c r="F289" s="18"/>
      <c r="G289" s="3" t="s">
        <v>18</v>
      </c>
      <c r="H289" s="17">
        <v>100.0</v>
      </c>
      <c r="I289" s="18"/>
      <c r="J289" s="6" t="s">
        <v>18</v>
      </c>
      <c r="K289" s="17">
        <v>19.07</v>
      </c>
      <c r="L289" s="18"/>
      <c r="M289" s="6" t="s">
        <v>18</v>
      </c>
      <c r="N289" s="17">
        <v>15.28</v>
      </c>
      <c r="O289" s="18"/>
      <c r="P289" s="3" t="s">
        <v>18</v>
      </c>
      <c r="Q289" s="17">
        <v>1.76</v>
      </c>
      <c r="R289" s="18"/>
    </row>
    <row r="290" hidden="1" outlineLevel="1">
      <c r="A290" s="3" t="s">
        <v>19</v>
      </c>
      <c r="B290" s="17">
        <v>9.89</v>
      </c>
      <c r="C290" s="18"/>
      <c r="D290" s="3" t="s">
        <v>19</v>
      </c>
      <c r="E290" s="17">
        <v>100.0</v>
      </c>
      <c r="F290" s="18"/>
      <c r="G290" s="3" t="s">
        <v>19</v>
      </c>
      <c r="H290" s="17">
        <v>100.0</v>
      </c>
      <c r="I290" s="18"/>
      <c r="J290" s="6" t="s">
        <v>19</v>
      </c>
      <c r="K290" s="17">
        <v>12.59</v>
      </c>
      <c r="L290" s="18"/>
      <c r="M290" s="6" t="s">
        <v>19</v>
      </c>
      <c r="N290" s="17">
        <v>15.28</v>
      </c>
      <c r="O290" s="18"/>
      <c r="P290" s="3" t="s">
        <v>19</v>
      </c>
      <c r="Q290" s="17">
        <v>3.24</v>
      </c>
      <c r="R290" s="18"/>
    </row>
    <row r="291" hidden="1" outlineLevel="1">
      <c r="A291" s="3" t="s">
        <v>20</v>
      </c>
      <c r="B291" s="17">
        <v>47.33</v>
      </c>
      <c r="C291" s="18"/>
      <c r="D291" s="3" t="s">
        <v>20</v>
      </c>
      <c r="E291" s="17">
        <v>100.0</v>
      </c>
      <c r="F291" s="18"/>
      <c r="G291" s="3" t="s">
        <v>20</v>
      </c>
      <c r="H291" s="17">
        <v>100.0</v>
      </c>
      <c r="I291" s="18"/>
      <c r="J291" s="6" t="s">
        <v>20</v>
      </c>
      <c r="K291" s="17">
        <v>6.94</v>
      </c>
      <c r="L291" s="18"/>
      <c r="M291" s="6" t="s">
        <v>20</v>
      </c>
      <c r="N291" s="17">
        <v>35.56</v>
      </c>
      <c r="O291" s="18"/>
      <c r="P291" s="3" t="s">
        <v>20</v>
      </c>
      <c r="Q291" s="17">
        <v>22.87</v>
      </c>
      <c r="R291" s="18"/>
    </row>
    <row r="292" hidden="1" outlineLevel="1">
      <c r="A292" s="21">
        <v>44066.0</v>
      </c>
      <c r="B292" s="17">
        <v>47.33</v>
      </c>
      <c r="C292" s="20">
        <f>(SUM(B289:B292)/4)/100</f>
        <v>0.32915</v>
      </c>
      <c r="D292" s="21">
        <v>44066.0</v>
      </c>
      <c r="E292" s="17">
        <v>100.0</v>
      </c>
      <c r="F292" s="20">
        <f>(SUM(E289:E292)/4)/100</f>
        <v>1</v>
      </c>
      <c r="G292" s="21">
        <v>44066.0</v>
      </c>
      <c r="H292" s="17">
        <v>100.0</v>
      </c>
      <c r="I292" s="20">
        <f>(SUM(H289:H292)/4)/100</f>
        <v>1</v>
      </c>
      <c r="J292" s="22">
        <v>44066.0</v>
      </c>
      <c r="K292" s="17">
        <v>6.94</v>
      </c>
      <c r="L292" s="20">
        <f>(SUM(K289:K292)/4)/100</f>
        <v>0.11385</v>
      </c>
      <c r="M292" s="22">
        <v>44066.0</v>
      </c>
      <c r="N292" s="17">
        <v>35.56</v>
      </c>
      <c r="O292" s="20">
        <f>(SUM(N289:N292)/4)/100</f>
        <v>0.2542</v>
      </c>
      <c r="P292" s="21">
        <v>44066.0</v>
      </c>
      <c r="Q292" s="17">
        <v>22.87</v>
      </c>
      <c r="R292" s="20">
        <f>(SUM(Q289:Q292)/4)/100</f>
        <v>0.12685</v>
      </c>
    </row>
    <row r="293" hidden="1" outlineLevel="1">
      <c r="A293" s="4" t="s">
        <v>21</v>
      </c>
      <c r="B293" s="17">
        <v>27.11</v>
      </c>
      <c r="C293" s="18"/>
      <c r="D293" s="4" t="s">
        <v>21</v>
      </c>
      <c r="E293" s="17">
        <v>100.0</v>
      </c>
      <c r="F293" s="18"/>
      <c r="G293" s="4" t="s">
        <v>21</v>
      </c>
      <c r="H293" s="17">
        <v>100.0</v>
      </c>
      <c r="I293" s="18"/>
      <c r="J293" s="6" t="s">
        <v>21</v>
      </c>
      <c r="K293" s="17">
        <v>19.07</v>
      </c>
      <c r="L293" s="18"/>
      <c r="M293" s="6" t="s">
        <v>21</v>
      </c>
      <c r="N293" s="17">
        <v>100.0</v>
      </c>
      <c r="O293" s="18"/>
      <c r="P293" s="4" t="s">
        <v>21</v>
      </c>
      <c r="Q293" s="17">
        <v>1.76</v>
      </c>
      <c r="R293" s="18"/>
    </row>
    <row r="294" hidden="1" outlineLevel="1">
      <c r="A294" s="4" t="s">
        <v>22</v>
      </c>
      <c r="B294" s="17">
        <v>9.89</v>
      </c>
      <c r="C294" s="18"/>
      <c r="D294" s="4" t="s">
        <v>22</v>
      </c>
      <c r="E294" s="17">
        <v>100.0</v>
      </c>
      <c r="F294" s="18"/>
      <c r="G294" s="4" t="s">
        <v>22</v>
      </c>
      <c r="H294" s="17">
        <v>100.0</v>
      </c>
      <c r="I294" s="18"/>
      <c r="J294" s="6" t="s">
        <v>22</v>
      </c>
      <c r="K294" s="17">
        <v>12.59</v>
      </c>
      <c r="L294" s="18"/>
      <c r="M294" s="6" t="s">
        <v>22</v>
      </c>
      <c r="N294" s="17">
        <v>100.0</v>
      </c>
      <c r="O294" s="18"/>
      <c r="P294" s="4" t="s">
        <v>22</v>
      </c>
      <c r="Q294" s="17">
        <v>3.24</v>
      </c>
      <c r="R294" s="18"/>
    </row>
    <row r="295" hidden="1" outlineLevel="1">
      <c r="A295" s="4" t="s">
        <v>23</v>
      </c>
      <c r="B295" s="17">
        <v>35.56</v>
      </c>
      <c r="C295" s="20">
        <f>(SUM(B293:B295)/3)/100</f>
        <v>0.2418666667</v>
      </c>
      <c r="D295" s="4" t="s">
        <v>23</v>
      </c>
      <c r="E295" s="17">
        <v>100.0</v>
      </c>
      <c r="F295" s="20">
        <f>(SUM(E293:E295)/3)/100</f>
        <v>1</v>
      </c>
      <c r="G295" s="4" t="s">
        <v>23</v>
      </c>
      <c r="H295" s="17">
        <v>100.0</v>
      </c>
      <c r="I295" s="20">
        <f>(SUM(H293:H295)/3)/100</f>
        <v>1</v>
      </c>
      <c r="J295" s="6" t="s">
        <v>23</v>
      </c>
      <c r="K295" s="17">
        <v>46.94</v>
      </c>
      <c r="L295" s="20">
        <f>(SUM(K293:K295)/3)/100</f>
        <v>0.262</v>
      </c>
      <c r="M295" s="6" t="s">
        <v>23</v>
      </c>
      <c r="N295" s="17">
        <v>100.0</v>
      </c>
      <c r="O295" s="20">
        <f>(SUM(N293:N295)/3)/100</f>
        <v>1</v>
      </c>
      <c r="P295" s="4" t="s">
        <v>23</v>
      </c>
      <c r="Q295" s="17">
        <v>11.85</v>
      </c>
      <c r="R295" s="20">
        <f>(SUM(Q293:Q295)/3)/100</f>
        <v>0.05616666667</v>
      </c>
    </row>
    <row r="296" hidden="1" outlineLevel="1">
      <c r="A296" s="5" t="s">
        <v>24</v>
      </c>
      <c r="B296" s="17">
        <v>38.0</v>
      </c>
      <c r="C296" s="18"/>
      <c r="D296" s="5" t="s">
        <v>24</v>
      </c>
      <c r="E296" s="17">
        <v>100.0</v>
      </c>
      <c r="F296" s="18"/>
      <c r="G296" s="5" t="s">
        <v>24</v>
      </c>
      <c r="H296" s="17">
        <v>100.0</v>
      </c>
      <c r="I296" s="18"/>
      <c r="J296" s="6" t="s">
        <v>24</v>
      </c>
      <c r="K296" s="17">
        <v>6.48</v>
      </c>
      <c r="L296" s="18"/>
      <c r="M296" s="6" t="s">
        <v>24</v>
      </c>
      <c r="N296" s="17">
        <v>100.0</v>
      </c>
      <c r="O296" s="18"/>
      <c r="P296" s="5" t="s">
        <v>24</v>
      </c>
      <c r="Q296" s="17">
        <v>6.85</v>
      </c>
      <c r="R296" s="18"/>
    </row>
    <row r="297" hidden="1" outlineLevel="1">
      <c r="A297" s="5" t="s">
        <v>25</v>
      </c>
      <c r="B297" s="17">
        <v>47.33</v>
      </c>
      <c r="C297" s="20">
        <f>(SUM(B296:B297)/2)/100</f>
        <v>0.42665</v>
      </c>
      <c r="D297" s="5" t="s">
        <v>25</v>
      </c>
      <c r="E297" s="17">
        <v>100.0</v>
      </c>
      <c r="F297" s="20">
        <f>(SUM(E296:E297)/2)/100</f>
        <v>1</v>
      </c>
      <c r="G297" s="5" t="s">
        <v>25</v>
      </c>
      <c r="H297" s="17">
        <v>100.0</v>
      </c>
      <c r="I297" s="20">
        <f>(SUM(H296:H297)/2)/100</f>
        <v>1</v>
      </c>
      <c r="J297" s="6" t="s">
        <v>25</v>
      </c>
      <c r="K297" s="17">
        <v>6.94</v>
      </c>
      <c r="L297" s="20">
        <f>(SUM(K296:K297)/2)/100</f>
        <v>0.0671</v>
      </c>
      <c r="M297" s="6" t="s">
        <v>25</v>
      </c>
      <c r="N297" s="17">
        <v>100.0</v>
      </c>
      <c r="O297" s="20">
        <f>(SUM(N296:N297)/2)/100</f>
        <v>1</v>
      </c>
      <c r="P297" s="5" t="s">
        <v>25</v>
      </c>
      <c r="Q297" s="17">
        <v>22.87</v>
      </c>
      <c r="R297" s="20">
        <f>(SUM(Q296:Q297)/2)/100</f>
        <v>0.1486</v>
      </c>
    </row>
    <row r="298">
      <c r="A298" s="29"/>
      <c r="B298" s="29"/>
      <c r="C298" s="29"/>
      <c r="D298" s="29"/>
      <c r="E298" s="29"/>
      <c r="F298" s="2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>
      <c r="A299" s="29"/>
      <c r="B299" s="29"/>
      <c r="C299" s="29"/>
      <c r="D299" s="29"/>
      <c r="E299" s="29"/>
      <c r="F299" s="2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collapsed="1">
      <c r="A300" s="1" t="s">
        <v>38</v>
      </c>
      <c r="C300" s="2" t="str">
        <f t="array" ref="C300">INDEX(A301:P301, 1, MATCH(MIN(C311,F311,I311,L311,O311,R311), C311:R311, 0))</f>
        <v>GFS</v>
      </c>
      <c r="D300" s="3" t="str">
        <f t="array" ref="D300">INDEX(A301:P301, 1, (MATCH(MIN(C315,F315,I315,L315,O315,R315), C315:R315, 0)))</f>
        <v>GFS</v>
      </c>
      <c r="E300" s="4" t="str">
        <f t="array" ref="E300">INDEX(A301:P301, 1, MATCH(MIN(F318,I318,L318,O318,R318,C318),C318:R318,0))</f>
        <v>SPIRE</v>
      </c>
      <c r="F300" s="5" t="str">
        <f t="array" ref="F300">INDEX(A301:P301, 1, MATCH(MIN(F320,I320,L320,O320,R320,C320),C320:R320,0))</f>
        <v>GFS</v>
      </c>
      <c r="G300" s="6"/>
      <c r="H300" s="28"/>
      <c r="J300" s="6"/>
      <c r="K300" s="6"/>
      <c r="L300" s="6"/>
      <c r="M300" s="6"/>
      <c r="N300" s="6"/>
      <c r="O300" s="6"/>
      <c r="P300" s="6"/>
      <c r="Q300" s="6"/>
    </row>
    <row r="301" hidden="1" outlineLevel="1">
      <c r="A301" s="7" t="s">
        <v>1</v>
      </c>
      <c r="B301" s="8" t="s">
        <v>2</v>
      </c>
      <c r="C301" s="9"/>
      <c r="D301" s="10" t="s">
        <v>3</v>
      </c>
      <c r="E301" s="11" t="s">
        <v>2</v>
      </c>
      <c r="F301" s="9"/>
      <c r="G301" s="12" t="s">
        <v>4</v>
      </c>
      <c r="H301" s="8" t="s">
        <v>2</v>
      </c>
      <c r="I301" s="9"/>
      <c r="J301" s="12" t="s">
        <v>5</v>
      </c>
      <c r="K301" s="8" t="s">
        <v>2</v>
      </c>
      <c r="L301" s="9"/>
      <c r="M301" s="12" t="s">
        <v>6</v>
      </c>
      <c r="N301" s="8" t="s">
        <v>2</v>
      </c>
      <c r="O301" s="9"/>
      <c r="P301" s="12" t="s">
        <v>7</v>
      </c>
      <c r="Q301" s="8" t="s">
        <v>2</v>
      </c>
    </row>
    <row r="302" hidden="1" outlineLevel="1">
      <c r="A302" s="13" t="s">
        <v>8</v>
      </c>
      <c r="C302" s="14"/>
      <c r="D302" s="6" t="s">
        <v>8</v>
      </c>
      <c r="F302" s="14"/>
      <c r="G302" s="13" t="s">
        <v>8</v>
      </c>
      <c r="I302" s="15"/>
      <c r="J302" s="13" t="s">
        <v>8</v>
      </c>
      <c r="L302" s="15"/>
      <c r="M302" s="13" t="s">
        <v>8</v>
      </c>
      <c r="O302" s="15"/>
      <c r="P302" s="13" t="s">
        <v>8</v>
      </c>
    </row>
    <row r="303" hidden="1" outlineLevel="1">
      <c r="A303" s="2" t="s">
        <v>9</v>
      </c>
      <c r="B303" s="17">
        <v>100.0</v>
      </c>
      <c r="C303" s="18"/>
      <c r="D303" s="2" t="s">
        <v>9</v>
      </c>
      <c r="E303" s="17">
        <v>79.17</v>
      </c>
      <c r="F303" s="18"/>
      <c r="G303" s="2" t="s">
        <v>9</v>
      </c>
      <c r="H303" s="17">
        <v>10.19</v>
      </c>
      <c r="I303" s="18"/>
      <c r="J303" s="6" t="s">
        <v>9</v>
      </c>
      <c r="K303" s="17">
        <v>12.78</v>
      </c>
      <c r="L303" s="18"/>
      <c r="M303" s="6" t="s">
        <v>9</v>
      </c>
      <c r="N303" s="17">
        <v>35.85</v>
      </c>
      <c r="O303" s="18"/>
      <c r="P303" s="2" t="s">
        <v>9</v>
      </c>
      <c r="Q303" s="17">
        <v>100.0</v>
      </c>
      <c r="R303" s="18"/>
    </row>
    <row r="304" hidden="1" outlineLevel="1">
      <c r="A304" s="2" t="s">
        <v>10</v>
      </c>
      <c r="B304" s="17">
        <v>100.0</v>
      </c>
      <c r="C304" s="18"/>
      <c r="D304" s="2" t="s">
        <v>10</v>
      </c>
      <c r="E304" s="17">
        <v>32.5</v>
      </c>
      <c r="F304" s="18"/>
      <c r="G304" s="2" t="s">
        <v>10</v>
      </c>
      <c r="H304" s="17">
        <v>30.0</v>
      </c>
      <c r="I304" s="18"/>
      <c r="J304" s="6" t="s">
        <v>10</v>
      </c>
      <c r="K304" s="17">
        <v>4.44</v>
      </c>
      <c r="L304" s="18"/>
      <c r="M304" s="6" t="s">
        <v>10</v>
      </c>
      <c r="N304" s="17">
        <v>59.36</v>
      </c>
      <c r="O304" s="18"/>
      <c r="P304" s="2" t="s">
        <v>10</v>
      </c>
      <c r="Q304" s="17">
        <v>100.0</v>
      </c>
      <c r="R304" s="18"/>
    </row>
    <row r="305" hidden="1" outlineLevel="1">
      <c r="A305" s="2" t="s">
        <v>11</v>
      </c>
      <c r="B305" s="17">
        <v>100.0</v>
      </c>
      <c r="C305" s="18"/>
      <c r="D305" s="2" t="s">
        <v>11</v>
      </c>
      <c r="E305" s="17">
        <v>75.46</v>
      </c>
      <c r="F305" s="18"/>
      <c r="G305" s="2" t="s">
        <v>11</v>
      </c>
      <c r="H305" s="17">
        <v>66.11</v>
      </c>
      <c r="I305" s="18"/>
      <c r="J305" s="6" t="s">
        <v>11</v>
      </c>
      <c r="K305" s="17">
        <v>54.81</v>
      </c>
      <c r="L305" s="18"/>
      <c r="M305" s="6" t="s">
        <v>11</v>
      </c>
      <c r="N305" s="17">
        <v>24.32</v>
      </c>
      <c r="O305" s="18"/>
      <c r="P305" s="2" t="s">
        <v>11</v>
      </c>
      <c r="Q305" s="17">
        <v>100.0</v>
      </c>
      <c r="R305" s="18"/>
    </row>
    <row r="306" hidden="1" outlineLevel="1">
      <c r="A306" s="2" t="s">
        <v>12</v>
      </c>
      <c r="B306" s="17">
        <v>100.0</v>
      </c>
      <c r="C306" s="18"/>
      <c r="D306" s="2" t="s">
        <v>12</v>
      </c>
      <c r="E306" s="17">
        <v>62.22</v>
      </c>
      <c r="F306" s="18"/>
      <c r="G306" s="2" t="s">
        <v>12</v>
      </c>
      <c r="H306" s="17">
        <v>59.91</v>
      </c>
      <c r="I306" s="18"/>
      <c r="J306" s="6" t="s">
        <v>12</v>
      </c>
      <c r="K306" s="17">
        <v>40.83</v>
      </c>
      <c r="L306" s="18"/>
      <c r="M306" s="6" t="s">
        <v>12</v>
      </c>
      <c r="N306" s="17">
        <v>111.18</v>
      </c>
      <c r="O306" s="18"/>
      <c r="P306" s="2" t="s">
        <v>12</v>
      </c>
      <c r="Q306" s="17">
        <v>100.0</v>
      </c>
      <c r="R306" s="18"/>
    </row>
    <row r="307" hidden="1" outlineLevel="1">
      <c r="A307" s="2" t="s">
        <v>13</v>
      </c>
      <c r="B307" s="17">
        <v>100.0</v>
      </c>
      <c r="C307" s="18"/>
      <c r="D307" s="2" t="s">
        <v>13</v>
      </c>
      <c r="E307" s="17">
        <v>32.5</v>
      </c>
      <c r="F307" s="18"/>
      <c r="G307" s="2" t="s">
        <v>13</v>
      </c>
      <c r="H307" s="17">
        <v>30.0</v>
      </c>
      <c r="I307" s="18"/>
      <c r="J307" s="6" t="s">
        <v>13</v>
      </c>
      <c r="K307" s="17">
        <v>4.44</v>
      </c>
      <c r="L307" s="18"/>
      <c r="M307" s="6" t="s">
        <v>13</v>
      </c>
      <c r="N307" s="17">
        <v>59.36</v>
      </c>
      <c r="O307" s="18"/>
      <c r="P307" s="2" t="s">
        <v>13</v>
      </c>
      <c r="Q307" s="17">
        <v>100.0</v>
      </c>
      <c r="R307" s="18"/>
    </row>
    <row r="308" hidden="1" outlineLevel="1">
      <c r="A308" s="2" t="s">
        <v>14</v>
      </c>
      <c r="B308" s="17">
        <v>100.0</v>
      </c>
      <c r="C308" s="18"/>
      <c r="D308" s="2" t="s">
        <v>14</v>
      </c>
      <c r="E308" s="17">
        <v>20.83</v>
      </c>
      <c r="F308" s="18"/>
      <c r="G308" s="2" t="s">
        <v>14</v>
      </c>
      <c r="H308" s="17">
        <v>48.8</v>
      </c>
      <c r="I308" s="18"/>
      <c r="J308" s="6" t="s">
        <v>14</v>
      </c>
      <c r="K308" s="17">
        <v>69.35</v>
      </c>
      <c r="L308" s="18"/>
      <c r="M308" s="6" t="s">
        <v>14</v>
      </c>
      <c r="N308" s="17">
        <v>20.87</v>
      </c>
      <c r="O308" s="18"/>
      <c r="P308" s="2" t="s">
        <v>14</v>
      </c>
      <c r="Q308" s="17">
        <v>100.0</v>
      </c>
      <c r="R308" s="18"/>
    </row>
    <row r="309" hidden="1" outlineLevel="1">
      <c r="A309" s="2" t="s">
        <v>15</v>
      </c>
      <c r="B309" s="17">
        <v>100.0</v>
      </c>
      <c r="C309" s="18"/>
      <c r="D309" s="2" t="s">
        <v>15</v>
      </c>
      <c r="E309" s="17">
        <v>26.48</v>
      </c>
      <c r="F309" s="18"/>
      <c r="G309" s="2" t="s">
        <v>15</v>
      </c>
      <c r="H309" s="17">
        <v>51.02</v>
      </c>
      <c r="I309" s="18"/>
      <c r="J309" s="6" t="s">
        <v>15</v>
      </c>
      <c r="K309" s="17">
        <v>51.39</v>
      </c>
      <c r="L309" s="18"/>
      <c r="M309" s="6" t="s">
        <v>15</v>
      </c>
      <c r="N309" s="17">
        <v>30.94</v>
      </c>
      <c r="O309" s="18"/>
      <c r="P309" s="2" t="s">
        <v>15</v>
      </c>
      <c r="Q309" s="17">
        <v>100.0</v>
      </c>
      <c r="R309" s="18"/>
    </row>
    <row r="310" hidden="1" outlineLevel="1">
      <c r="A310" s="2" t="s">
        <v>16</v>
      </c>
      <c r="B310" s="17">
        <v>100.0</v>
      </c>
      <c r="C310" s="18"/>
      <c r="D310" s="2" t="s">
        <v>16</v>
      </c>
      <c r="E310" s="17">
        <v>34.72</v>
      </c>
      <c r="F310" s="18"/>
      <c r="G310" s="2" t="s">
        <v>16</v>
      </c>
      <c r="H310" s="17">
        <v>6.11</v>
      </c>
      <c r="I310" s="18"/>
      <c r="J310" s="6" t="s">
        <v>16</v>
      </c>
      <c r="K310" s="17">
        <v>4.72</v>
      </c>
      <c r="L310" s="18"/>
      <c r="M310" s="6" t="s">
        <v>16</v>
      </c>
      <c r="N310" s="17">
        <v>35.55</v>
      </c>
      <c r="O310" s="18"/>
      <c r="P310" s="2" t="s">
        <v>16</v>
      </c>
      <c r="Q310" s="17">
        <v>100.0</v>
      </c>
      <c r="R310" s="18"/>
    </row>
    <row r="311" hidden="1" outlineLevel="1">
      <c r="A311" s="2" t="s">
        <v>17</v>
      </c>
      <c r="B311" s="17">
        <v>100.0</v>
      </c>
      <c r="C311" s="20">
        <f>(SUM(B303:B311)/9)/100</f>
        <v>1</v>
      </c>
      <c r="D311" s="2" t="s">
        <v>17</v>
      </c>
      <c r="E311" s="17">
        <v>43.89</v>
      </c>
      <c r="F311" s="20">
        <f>(SUM(E303:E311)/9)/100</f>
        <v>0.4530777778</v>
      </c>
      <c r="G311" s="2" t="s">
        <v>17</v>
      </c>
      <c r="H311" s="17">
        <v>38.8</v>
      </c>
      <c r="I311" s="20">
        <f>(SUM(H303:H311)/9)/100</f>
        <v>0.3788222222</v>
      </c>
      <c r="J311" s="6" t="s">
        <v>17</v>
      </c>
      <c r="K311" s="17">
        <v>6.85</v>
      </c>
      <c r="L311" s="20">
        <f>(SUM(K303:K311)/9)/100</f>
        <v>0.2773444444</v>
      </c>
      <c r="M311" s="6" t="s">
        <v>17</v>
      </c>
      <c r="N311" s="17">
        <v>15.92</v>
      </c>
      <c r="O311" s="20">
        <f>(SUM(N303:N311)/9)/100</f>
        <v>0.4370555556</v>
      </c>
      <c r="P311" s="2" t="s">
        <v>17</v>
      </c>
      <c r="Q311" s="17">
        <v>100.0</v>
      </c>
      <c r="R311" s="20">
        <f>(SUM(Q303:Q311)/9)/100</f>
        <v>1</v>
      </c>
    </row>
    <row r="312" hidden="1" outlineLevel="1">
      <c r="A312" s="3" t="s">
        <v>18</v>
      </c>
      <c r="B312" s="17">
        <v>100.0</v>
      </c>
      <c r="C312" s="18"/>
      <c r="D312" s="3" t="s">
        <v>18</v>
      </c>
      <c r="E312" s="17">
        <v>79.17</v>
      </c>
      <c r="F312" s="18"/>
      <c r="G312" s="3" t="s">
        <v>18</v>
      </c>
      <c r="H312" s="17">
        <v>10.19</v>
      </c>
      <c r="I312" s="18"/>
      <c r="J312" s="6" t="s">
        <v>18</v>
      </c>
      <c r="K312" s="17">
        <v>12.78</v>
      </c>
      <c r="L312" s="18"/>
      <c r="M312" s="6" t="s">
        <v>18</v>
      </c>
      <c r="N312" s="17">
        <v>35.85</v>
      </c>
      <c r="O312" s="18"/>
      <c r="P312" s="3" t="s">
        <v>18</v>
      </c>
      <c r="Q312" s="17">
        <v>100.0</v>
      </c>
      <c r="R312" s="18"/>
    </row>
    <row r="313" hidden="1" outlineLevel="1">
      <c r="A313" s="3" t="s">
        <v>19</v>
      </c>
      <c r="B313" s="17">
        <v>100.0</v>
      </c>
      <c r="C313" s="18"/>
      <c r="D313" s="3" t="s">
        <v>19</v>
      </c>
      <c r="E313" s="17">
        <v>63.15</v>
      </c>
      <c r="F313" s="18"/>
      <c r="G313" s="3" t="s">
        <v>19</v>
      </c>
      <c r="H313" s="17">
        <v>39.35</v>
      </c>
      <c r="I313" s="18"/>
      <c r="J313" s="6" t="s">
        <v>19</v>
      </c>
      <c r="K313" s="17">
        <v>17.78</v>
      </c>
      <c r="L313" s="18"/>
      <c r="M313" s="6" t="s">
        <v>19</v>
      </c>
      <c r="N313" s="17">
        <v>51.44</v>
      </c>
      <c r="O313" s="18"/>
      <c r="P313" s="3" t="s">
        <v>19</v>
      </c>
      <c r="Q313" s="17">
        <v>100.0</v>
      </c>
      <c r="R313" s="18"/>
    </row>
    <row r="314" hidden="1" outlineLevel="1">
      <c r="A314" s="3" t="s">
        <v>20</v>
      </c>
      <c r="B314" s="17">
        <v>100.0</v>
      </c>
      <c r="C314" s="18"/>
      <c r="D314" s="3" t="s">
        <v>20</v>
      </c>
      <c r="E314" s="17">
        <v>32.5</v>
      </c>
      <c r="F314" s="18"/>
      <c r="G314" s="3" t="s">
        <v>20</v>
      </c>
      <c r="H314" s="17">
        <v>30.0</v>
      </c>
      <c r="I314" s="18"/>
      <c r="J314" s="6" t="s">
        <v>20</v>
      </c>
      <c r="K314" s="17">
        <v>4.44</v>
      </c>
      <c r="L314" s="18"/>
      <c r="M314" s="6" t="s">
        <v>20</v>
      </c>
      <c r="N314" s="17">
        <v>59.36</v>
      </c>
      <c r="O314" s="18"/>
      <c r="P314" s="3" t="s">
        <v>20</v>
      </c>
      <c r="Q314" s="17">
        <v>100.0</v>
      </c>
      <c r="R314" s="18"/>
    </row>
    <row r="315" hidden="1" outlineLevel="1">
      <c r="A315" s="21">
        <v>44066.0</v>
      </c>
      <c r="B315" s="17">
        <v>100.0</v>
      </c>
      <c r="C315" s="20">
        <f>(SUM(B312:B315)/4)/100</f>
        <v>1</v>
      </c>
      <c r="D315" s="21">
        <v>44066.0</v>
      </c>
      <c r="E315" s="17">
        <v>32.5</v>
      </c>
      <c r="F315" s="20">
        <f>(SUM(E312:E315)/4)/100</f>
        <v>0.5183</v>
      </c>
      <c r="G315" s="21">
        <v>44066.0</v>
      </c>
      <c r="H315" s="17">
        <v>30.0</v>
      </c>
      <c r="I315" s="20">
        <f>(SUM(H312:H315)/4)/100</f>
        <v>0.27385</v>
      </c>
      <c r="J315" s="22">
        <v>44066.0</v>
      </c>
      <c r="K315" s="17">
        <v>4.44</v>
      </c>
      <c r="L315" s="20">
        <f>(SUM(K312:K315)/4)/100</f>
        <v>0.0986</v>
      </c>
      <c r="M315" s="22">
        <v>44066.0</v>
      </c>
      <c r="N315" s="17">
        <v>59.36</v>
      </c>
      <c r="O315" s="20">
        <f>(SUM(N312:N315)/4)/100</f>
        <v>0.515025</v>
      </c>
      <c r="P315" s="21">
        <v>44066.0</v>
      </c>
      <c r="Q315" s="17">
        <v>100.0</v>
      </c>
      <c r="R315" s="20">
        <f>(SUM(Q312:Q315)/4)/100</f>
        <v>1</v>
      </c>
    </row>
    <row r="316" hidden="1" outlineLevel="1">
      <c r="A316" s="4" t="s">
        <v>21</v>
      </c>
      <c r="B316" s="17">
        <v>100.0</v>
      </c>
      <c r="C316" s="18"/>
      <c r="D316" s="4" t="s">
        <v>21</v>
      </c>
      <c r="E316" s="17">
        <v>79.17</v>
      </c>
      <c r="F316" s="18"/>
      <c r="G316" s="4" t="s">
        <v>21</v>
      </c>
      <c r="H316" s="17">
        <v>10.19</v>
      </c>
      <c r="I316" s="18"/>
      <c r="J316" s="6" t="s">
        <v>21</v>
      </c>
      <c r="K316" s="17">
        <v>12.78</v>
      </c>
      <c r="L316" s="18"/>
      <c r="M316" s="6" t="s">
        <v>21</v>
      </c>
      <c r="N316" s="17">
        <v>35.85</v>
      </c>
      <c r="O316" s="18"/>
      <c r="P316" s="4" t="s">
        <v>21</v>
      </c>
      <c r="Q316" s="17">
        <v>100.0</v>
      </c>
      <c r="R316" s="18"/>
    </row>
    <row r="317" hidden="1" outlineLevel="1">
      <c r="A317" s="4" t="s">
        <v>22</v>
      </c>
      <c r="B317" s="17">
        <v>100.0</v>
      </c>
      <c r="C317" s="18"/>
      <c r="D317" s="4" t="s">
        <v>22</v>
      </c>
      <c r="E317" s="17">
        <v>63.15</v>
      </c>
      <c r="F317" s="18"/>
      <c r="G317" s="4" t="s">
        <v>22</v>
      </c>
      <c r="H317" s="17">
        <v>39.35</v>
      </c>
      <c r="I317" s="18"/>
      <c r="J317" s="6" t="s">
        <v>22</v>
      </c>
      <c r="K317" s="17">
        <v>17.78</v>
      </c>
      <c r="L317" s="18"/>
      <c r="M317" s="6" t="s">
        <v>22</v>
      </c>
      <c r="N317" s="17">
        <v>51.44</v>
      </c>
      <c r="O317" s="18"/>
      <c r="P317" s="4" t="s">
        <v>22</v>
      </c>
      <c r="Q317" s="17">
        <v>100.0</v>
      </c>
      <c r="R317" s="18"/>
    </row>
    <row r="318" hidden="1" outlineLevel="1">
      <c r="A318" s="4" t="s">
        <v>23</v>
      </c>
      <c r="B318" s="17">
        <v>100.0</v>
      </c>
      <c r="C318" s="20">
        <f>(SUM(B316:B318)/3)/100</f>
        <v>1</v>
      </c>
      <c r="D318" s="4" t="s">
        <v>23</v>
      </c>
      <c r="E318" s="17">
        <v>49.54</v>
      </c>
      <c r="F318" s="20">
        <f>(SUM(E316:E318)/3)/100</f>
        <v>0.6395333333</v>
      </c>
      <c r="G318" s="4" t="s">
        <v>23</v>
      </c>
      <c r="H318" s="17">
        <v>69.63</v>
      </c>
      <c r="I318" s="20">
        <f>(SUM(H316:H318)/3)/100</f>
        <v>0.3972333333</v>
      </c>
      <c r="J318" s="6" t="s">
        <v>23</v>
      </c>
      <c r="K318" s="17">
        <v>70.93</v>
      </c>
      <c r="L318" s="20">
        <f>(SUM(K316:K318)/3)/100</f>
        <v>0.3383</v>
      </c>
      <c r="M318" s="6" t="s">
        <v>23</v>
      </c>
      <c r="N318" s="17">
        <v>5.09</v>
      </c>
      <c r="O318" s="20">
        <f>(SUM(N316:N318)/3)/100</f>
        <v>0.3079333333</v>
      </c>
      <c r="P318" s="4" t="s">
        <v>23</v>
      </c>
      <c r="Q318" s="17">
        <v>100.0</v>
      </c>
      <c r="R318" s="20">
        <f>(SUM(Q316:Q318)/3)/100</f>
        <v>1</v>
      </c>
    </row>
    <row r="319" hidden="1" outlineLevel="1">
      <c r="A319" s="5" t="s">
        <v>24</v>
      </c>
      <c r="B319" s="17">
        <v>100.0</v>
      </c>
      <c r="C319" s="18"/>
      <c r="D319" s="5" t="s">
        <v>24</v>
      </c>
      <c r="E319" s="17">
        <v>44.54</v>
      </c>
      <c r="F319" s="18"/>
      <c r="G319" s="5" t="s">
        <v>24</v>
      </c>
      <c r="H319" s="17">
        <v>20.56</v>
      </c>
      <c r="I319" s="18"/>
      <c r="J319" s="6" t="s">
        <v>24</v>
      </c>
      <c r="K319" s="17">
        <v>8.78</v>
      </c>
      <c r="L319" s="18"/>
      <c r="M319" s="6" t="s">
        <v>24</v>
      </c>
      <c r="N319" s="17">
        <v>30.13</v>
      </c>
      <c r="O319" s="18"/>
      <c r="P319" s="5" t="s">
        <v>24</v>
      </c>
      <c r="Q319" s="17">
        <v>100.0</v>
      </c>
      <c r="R319" s="18"/>
    </row>
    <row r="320" hidden="1" outlineLevel="1">
      <c r="A320" s="5" t="s">
        <v>25</v>
      </c>
      <c r="B320" s="17">
        <v>100.0</v>
      </c>
      <c r="C320" s="20">
        <f>(SUM(B319:B320)/2)/100</f>
        <v>1</v>
      </c>
      <c r="D320" s="5" t="s">
        <v>25</v>
      </c>
      <c r="E320" s="17">
        <v>32.5</v>
      </c>
      <c r="F320" s="20">
        <f>(SUM(E319:E320)/2)/100</f>
        <v>0.3852</v>
      </c>
      <c r="G320" s="5" t="s">
        <v>25</v>
      </c>
      <c r="H320" s="17">
        <v>30.0</v>
      </c>
      <c r="I320" s="20">
        <f>(SUM(H319:H320)/2)/100</f>
        <v>0.2528</v>
      </c>
      <c r="J320" s="6" t="s">
        <v>25</v>
      </c>
      <c r="K320" s="17">
        <v>4.44</v>
      </c>
      <c r="L320" s="20">
        <f>(SUM(K319:K320)/2)/100</f>
        <v>0.0661</v>
      </c>
      <c r="M320" s="6" t="s">
        <v>25</v>
      </c>
      <c r="N320" s="17">
        <v>59.36</v>
      </c>
      <c r="O320" s="20">
        <f>(SUM(N319:N320)/2)/100</f>
        <v>0.44745</v>
      </c>
      <c r="P320" s="5" t="s">
        <v>25</v>
      </c>
      <c r="Q320" s="17">
        <v>100.0</v>
      </c>
      <c r="R320" s="20">
        <f>(SUM(Q319:Q320)/2)/100</f>
        <v>1</v>
      </c>
    </row>
    <row r="321">
      <c r="A321" s="29"/>
      <c r="B321" s="29"/>
      <c r="C321" s="29"/>
      <c r="D321" s="29"/>
      <c r="E321" s="29"/>
      <c r="F321" s="2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>
      <c r="A322" s="29"/>
      <c r="B322" s="29"/>
      <c r="C322" s="29"/>
      <c r="D322" s="29"/>
      <c r="E322" s="29"/>
      <c r="F322" s="2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collapsed="1">
      <c r="A323" s="1" t="s">
        <v>39</v>
      </c>
      <c r="C323" s="2" t="str">
        <f t="array" ref="C323">INDEX(A324:P324, 1, MATCH(MIN(C334,F334,I334,L334,O334,R334), C334:R334, 0))</f>
        <v>UKMO</v>
      </c>
      <c r="D323" s="3" t="str">
        <f t="array" ref="D323">INDEX(A324:P324, 1, (MATCH(MIN(C338,F338,I338,L338,O338,R338), C338:R338, 0)))</f>
        <v>UKMO</v>
      </c>
      <c r="E323" s="4" t="str">
        <f t="array" ref="E323">INDEX(A324:P324, 1, MATCH(MIN(F341,I341,L341,O341,R341,C341),C341:R341,0))</f>
        <v>UKMO</v>
      </c>
      <c r="F323" s="5" t="str">
        <f t="array" ref="F323">INDEX(A324:P324, 1, MATCH(MIN(F343,I343,L343,O343,R343,C343),C343:R343,0))</f>
        <v>SPIRE</v>
      </c>
      <c r="G323" s="6"/>
      <c r="H323" s="28"/>
      <c r="J323" s="6"/>
      <c r="K323" s="6"/>
      <c r="L323" s="6"/>
      <c r="M323" s="6"/>
      <c r="N323" s="6"/>
      <c r="O323" s="6"/>
      <c r="P323" s="6"/>
      <c r="Q323" s="6"/>
    </row>
    <row r="324" hidden="1" outlineLevel="1">
      <c r="A324" s="7" t="s">
        <v>1</v>
      </c>
      <c r="B324" s="8" t="s">
        <v>2</v>
      </c>
      <c r="C324" s="9"/>
      <c r="D324" s="10" t="s">
        <v>3</v>
      </c>
      <c r="E324" s="11" t="s">
        <v>2</v>
      </c>
      <c r="F324" s="9"/>
      <c r="G324" s="12" t="s">
        <v>4</v>
      </c>
      <c r="H324" s="8" t="s">
        <v>2</v>
      </c>
      <c r="I324" s="9"/>
      <c r="J324" s="12" t="s">
        <v>5</v>
      </c>
      <c r="K324" s="8" t="s">
        <v>2</v>
      </c>
      <c r="L324" s="9"/>
      <c r="M324" s="12" t="s">
        <v>6</v>
      </c>
      <c r="N324" s="8" t="s">
        <v>2</v>
      </c>
      <c r="O324" s="9"/>
      <c r="P324" s="12" t="s">
        <v>7</v>
      </c>
      <c r="Q324" s="8" t="s">
        <v>2</v>
      </c>
    </row>
    <row r="325" hidden="1" outlineLevel="1">
      <c r="A325" s="13" t="s">
        <v>8</v>
      </c>
      <c r="C325" s="14"/>
      <c r="D325" s="6" t="s">
        <v>8</v>
      </c>
      <c r="F325" s="14"/>
      <c r="G325" s="13" t="s">
        <v>8</v>
      </c>
      <c r="I325" s="15"/>
      <c r="J325" s="13" t="s">
        <v>8</v>
      </c>
      <c r="L325" s="15"/>
      <c r="M325" s="13" t="s">
        <v>8</v>
      </c>
      <c r="O325" s="15"/>
      <c r="P325" s="13" t="s">
        <v>8</v>
      </c>
    </row>
    <row r="326" hidden="1" outlineLevel="1">
      <c r="A326" s="2" t="s">
        <v>9</v>
      </c>
      <c r="B326" s="17">
        <v>18.67</v>
      </c>
      <c r="C326" s="18"/>
      <c r="D326" s="2" t="s">
        <v>9</v>
      </c>
      <c r="E326" s="17">
        <v>100.0</v>
      </c>
      <c r="F326" s="18"/>
      <c r="G326" s="2" t="s">
        <v>9</v>
      </c>
      <c r="H326" s="17">
        <v>5.56</v>
      </c>
      <c r="I326" s="18"/>
      <c r="J326" s="6" t="s">
        <v>9</v>
      </c>
      <c r="K326" s="17">
        <v>17.0</v>
      </c>
      <c r="L326" s="18"/>
      <c r="M326" s="6" t="s">
        <v>9</v>
      </c>
      <c r="N326" s="17">
        <v>5.0</v>
      </c>
      <c r="O326" s="18"/>
      <c r="P326" s="2" t="s">
        <v>9</v>
      </c>
      <c r="Q326" s="17">
        <v>5.56</v>
      </c>
      <c r="R326" s="18"/>
    </row>
    <row r="327" hidden="1" outlineLevel="1">
      <c r="A327" s="2" t="s">
        <v>10</v>
      </c>
      <c r="B327" s="17">
        <v>40.89</v>
      </c>
      <c r="C327" s="18"/>
      <c r="D327" s="2" t="s">
        <v>10</v>
      </c>
      <c r="E327" s="17">
        <v>100.0</v>
      </c>
      <c r="F327" s="18"/>
      <c r="G327" s="2" t="s">
        <v>10</v>
      </c>
      <c r="H327" s="17">
        <v>25.19</v>
      </c>
      <c r="I327" s="18"/>
      <c r="J327" s="6" t="s">
        <v>10</v>
      </c>
      <c r="K327" s="17">
        <v>33.67</v>
      </c>
      <c r="L327" s="18"/>
      <c r="M327" s="6" t="s">
        <v>10</v>
      </c>
      <c r="N327" s="17">
        <v>17.78</v>
      </c>
      <c r="O327" s="18"/>
      <c r="P327" s="2" t="s">
        <v>10</v>
      </c>
      <c r="Q327" s="17">
        <v>12.69</v>
      </c>
      <c r="R327" s="18"/>
    </row>
    <row r="328" hidden="1" outlineLevel="1">
      <c r="A328" s="2" t="s">
        <v>11</v>
      </c>
      <c r="B328" s="17">
        <v>69.56</v>
      </c>
      <c r="C328" s="18"/>
      <c r="D328" s="2" t="s">
        <v>11</v>
      </c>
      <c r="E328" s="17">
        <v>100.0</v>
      </c>
      <c r="F328" s="18"/>
      <c r="G328" s="2" t="s">
        <v>11</v>
      </c>
      <c r="H328" s="17">
        <v>96.11</v>
      </c>
      <c r="I328" s="18"/>
      <c r="J328" s="6" t="s">
        <v>11</v>
      </c>
      <c r="K328" s="17">
        <v>61.11</v>
      </c>
      <c r="L328" s="18"/>
      <c r="M328" s="6" t="s">
        <v>11</v>
      </c>
      <c r="N328" s="17">
        <v>74.44</v>
      </c>
      <c r="O328" s="18"/>
      <c r="P328" s="2" t="s">
        <v>11</v>
      </c>
      <c r="Q328" s="17">
        <v>24.26</v>
      </c>
      <c r="R328" s="18"/>
    </row>
    <row r="329" hidden="1" outlineLevel="1">
      <c r="A329" s="2" t="s">
        <v>12</v>
      </c>
      <c r="B329" s="17">
        <v>74.22</v>
      </c>
      <c r="C329" s="18"/>
      <c r="D329" s="2" t="s">
        <v>12</v>
      </c>
      <c r="E329" s="17">
        <v>100.0</v>
      </c>
      <c r="F329" s="18"/>
      <c r="G329" s="2" t="s">
        <v>12</v>
      </c>
      <c r="H329" s="17">
        <v>18.89</v>
      </c>
      <c r="I329" s="18"/>
      <c r="J329" s="6" t="s">
        <v>12</v>
      </c>
      <c r="K329" s="17">
        <v>6.22</v>
      </c>
      <c r="L329" s="18"/>
      <c r="M329" s="6" t="s">
        <v>12</v>
      </c>
      <c r="N329" s="17">
        <v>9.72</v>
      </c>
      <c r="O329" s="18"/>
      <c r="P329" s="2" t="s">
        <v>12</v>
      </c>
      <c r="Q329" s="17">
        <v>17.22</v>
      </c>
      <c r="R329" s="18"/>
    </row>
    <row r="330" hidden="1" outlineLevel="1">
      <c r="A330" s="2" t="s">
        <v>13</v>
      </c>
      <c r="B330" s="17">
        <v>40.89</v>
      </c>
      <c r="C330" s="18"/>
      <c r="D330" s="2" t="s">
        <v>13</v>
      </c>
      <c r="E330" s="17">
        <v>100.0</v>
      </c>
      <c r="F330" s="18"/>
      <c r="G330" s="2" t="s">
        <v>13</v>
      </c>
      <c r="H330" s="17">
        <v>25.19</v>
      </c>
      <c r="I330" s="18"/>
      <c r="J330" s="6" t="s">
        <v>13</v>
      </c>
      <c r="K330" s="17">
        <v>33.67</v>
      </c>
      <c r="L330" s="18"/>
      <c r="M330" s="6" t="s">
        <v>13</v>
      </c>
      <c r="N330" s="17">
        <v>17.78</v>
      </c>
      <c r="O330" s="18"/>
      <c r="P330" s="2" t="s">
        <v>13</v>
      </c>
      <c r="Q330" s="17">
        <v>12.69</v>
      </c>
      <c r="R330" s="18"/>
    </row>
    <row r="331" hidden="1" outlineLevel="1">
      <c r="A331" s="2" t="s">
        <v>14</v>
      </c>
      <c r="B331" s="17">
        <v>22.11</v>
      </c>
      <c r="C331" s="18"/>
      <c r="D331" s="2" t="s">
        <v>14</v>
      </c>
      <c r="E331" s="17">
        <v>100.0</v>
      </c>
      <c r="F331" s="18"/>
      <c r="G331" s="2" t="s">
        <v>14</v>
      </c>
      <c r="H331" s="17">
        <v>7.04</v>
      </c>
      <c r="I331" s="18"/>
      <c r="J331" s="6" t="s">
        <v>14</v>
      </c>
      <c r="K331" s="17">
        <v>66.22</v>
      </c>
      <c r="L331" s="18"/>
      <c r="M331" s="6" t="s">
        <v>14</v>
      </c>
      <c r="N331" s="17">
        <v>7.64</v>
      </c>
      <c r="O331" s="18"/>
      <c r="P331" s="2" t="s">
        <v>14</v>
      </c>
      <c r="Q331" s="17">
        <v>5.83</v>
      </c>
      <c r="R331" s="18"/>
    </row>
    <row r="332" hidden="1" outlineLevel="1">
      <c r="A332" s="2" t="s">
        <v>15</v>
      </c>
      <c r="B332" s="17">
        <v>31.33</v>
      </c>
      <c r="C332" s="18"/>
      <c r="D332" s="2" t="s">
        <v>15</v>
      </c>
      <c r="E332" s="17">
        <v>100.0</v>
      </c>
      <c r="F332" s="18"/>
      <c r="G332" s="2" t="s">
        <v>15</v>
      </c>
      <c r="H332" s="17">
        <v>49.26</v>
      </c>
      <c r="I332" s="18"/>
      <c r="J332" s="6" t="s">
        <v>15</v>
      </c>
      <c r="K332" s="17">
        <v>57.78</v>
      </c>
      <c r="L332" s="18"/>
      <c r="M332" s="6" t="s">
        <v>15</v>
      </c>
      <c r="N332" s="17">
        <v>46.67</v>
      </c>
      <c r="O332" s="18"/>
      <c r="P332" s="2" t="s">
        <v>15</v>
      </c>
      <c r="Q332" s="17">
        <v>13.24</v>
      </c>
      <c r="R332" s="18"/>
    </row>
    <row r="333" hidden="1" outlineLevel="1">
      <c r="A333" s="2" t="s">
        <v>16</v>
      </c>
      <c r="B333" s="17">
        <v>13.22</v>
      </c>
      <c r="C333" s="18"/>
      <c r="D333" s="2" t="s">
        <v>16</v>
      </c>
      <c r="E333" s="17">
        <v>100.0</v>
      </c>
      <c r="F333" s="18"/>
      <c r="G333" s="2" t="s">
        <v>16</v>
      </c>
      <c r="H333" s="17">
        <v>3.7</v>
      </c>
      <c r="I333" s="18"/>
      <c r="J333" s="6" t="s">
        <v>16</v>
      </c>
      <c r="K333" s="17">
        <v>6.0</v>
      </c>
      <c r="L333" s="18"/>
      <c r="M333" s="6" t="s">
        <v>16</v>
      </c>
      <c r="N333" s="17">
        <v>2.78</v>
      </c>
      <c r="O333" s="18"/>
      <c r="P333" s="2" t="s">
        <v>16</v>
      </c>
      <c r="Q333" s="17">
        <v>2.87</v>
      </c>
      <c r="R333" s="18"/>
    </row>
    <row r="334" hidden="1" outlineLevel="1">
      <c r="A334" s="2" t="s">
        <v>17</v>
      </c>
      <c r="B334" s="17">
        <v>9.11</v>
      </c>
      <c r="C334" s="20">
        <f>(SUM(B326:B334)/9)/100</f>
        <v>0.3555555556</v>
      </c>
      <c r="D334" s="2" t="s">
        <v>17</v>
      </c>
      <c r="E334" s="17">
        <v>100.0</v>
      </c>
      <c r="F334" s="20">
        <f>(SUM(E326:E334)/9)/100</f>
        <v>1</v>
      </c>
      <c r="G334" s="2" t="s">
        <v>17</v>
      </c>
      <c r="H334" s="17">
        <v>7.96</v>
      </c>
      <c r="I334" s="20">
        <f>(SUM(H326:H334)/9)/100</f>
        <v>0.2654444444</v>
      </c>
      <c r="J334" s="6" t="s">
        <v>17</v>
      </c>
      <c r="K334" s="17">
        <v>4.0</v>
      </c>
      <c r="L334" s="20">
        <f>(SUM(K326:K334)/9)/100</f>
        <v>0.3174111111</v>
      </c>
      <c r="M334" s="6" t="s">
        <v>17</v>
      </c>
      <c r="N334" s="17">
        <v>5.0</v>
      </c>
      <c r="O334" s="20">
        <f>(SUM(N326:N334)/9)/100</f>
        <v>0.2075666667</v>
      </c>
      <c r="P334" s="2" t="s">
        <v>17</v>
      </c>
      <c r="Q334" s="17">
        <v>3.8</v>
      </c>
      <c r="R334" s="20">
        <f>(SUM(Q326:Q334)/9)/100</f>
        <v>0.1090666667</v>
      </c>
    </row>
    <row r="335" hidden="1" outlineLevel="1">
      <c r="A335" s="3" t="s">
        <v>18</v>
      </c>
      <c r="B335" s="17">
        <v>18.67</v>
      </c>
      <c r="C335" s="18"/>
      <c r="D335" s="3" t="s">
        <v>18</v>
      </c>
      <c r="E335" s="17">
        <v>100.0</v>
      </c>
      <c r="F335" s="18"/>
      <c r="G335" s="3" t="s">
        <v>18</v>
      </c>
      <c r="H335" s="17">
        <v>5.56</v>
      </c>
      <c r="I335" s="18"/>
      <c r="J335" s="6" t="s">
        <v>18</v>
      </c>
      <c r="K335" s="17">
        <v>17.0</v>
      </c>
      <c r="L335" s="18"/>
      <c r="M335" s="6" t="s">
        <v>18</v>
      </c>
      <c r="N335" s="17">
        <v>5.0</v>
      </c>
      <c r="O335" s="18"/>
      <c r="P335" s="3" t="s">
        <v>18</v>
      </c>
      <c r="Q335" s="17">
        <v>5.56</v>
      </c>
      <c r="R335" s="18"/>
    </row>
    <row r="336" hidden="1" outlineLevel="1">
      <c r="A336" s="3" t="s">
        <v>19</v>
      </c>
      <c r="B336" s="17">
        <v>31.89</v>
      </c>
      <c r="C336" s="18"/>
      <c r="D336" s="3" t="s">
        <v>19</v>
      </c>
      <c r="E336" s="17">
        <v>100.0</v>
      </c>
      <c r="F336" s="18"/>
      <c r="G336" s="3" t="s">
        <v>19</v>
      </c>
      <c r="H336" s="17">
        <v>20.37</v>
      </c>
      <c r="I336" s="18"/>
      <c r="J336" s="6" t="s">
        <v>19</v>
      </c>
      <c r="K336" s="17">
        <v>36.33</v>
      </c>
      <c r="L336" s="18"/>
      <c r="M336" s="6" t="s">
        <v>19</v>
      </c>
      <c r="N336" s="17">
        <v>15.28</v>
      </c>
      <c r="O336" s="18"/>
      <c r="P336" s="3" t="s">
        <v>19</v>
      </c>
      <c r="Q336" s="17">
        <v>5.56</v>
      </c>
      <c r="R336" s="18"/>
    </row>
    <row r="337" hidden="1" outlineLevel="1">
      <c r="A337" s="3" t="s">
        <v>20</v>
      </c>
      <c r="B337" s="17">
        <v>40.89</v>
      </c>
      <c r="C337" s="18"/>
      <c r="D337" s="3" t="s">
        <v>20</v>
      </c>
      <c r="E337" s="17">
        <v>100.0</v>
      </c>
      <c r="F337" s="18"/>
      <c r="G337" s="3" t="s">
        <v>20</v>
      </c>
      <c r="H337" s="17">
        <v>25.19</v>
      </c>
      <c r="I337" s="18"/>
      <c r="J337" s="6" t="s">
        <v>20</v>
      </c>
      <c r="K337" s="17">
        <v>33.67</v>
      </c>
      <c r="L337" s="18"/>
      <c r="M337" s="6" t="s">
        <v>20</v>
      </c>
      <c r="N337" s="17">
        <v>17.78</v>
      </c>
      <c r="O337" s="18"/>
      <c r="P337" s="3" t="s">
        <v>20</v>
      </c>
      <c r="Q337" s="17">
        <v>12.69</v>
      </c>
      <c r="R337" s="18"/>
    </row>
    <row r="338" hidden="1" outlineLevel="1">
      <c r="A338" s="21">
        <v>44066.0</v>
      </c>
      <c r="B338" s="17">
        <v>40.89</v>
      </c>
      <c r="C338" s="20">
        <f>(SUM(B335:B338)/4)/100</f>
        <v>0.33085</v>
      </c>
      <c r="D338" s="21">
        <v>44066.0</v>
      </c>
      <c r="E338" s="17">
        <v>100.0</v>
      </c>
      <c r="F338" s="20">
        <f>(SUM(E335:E338)/4)/100</f>
        <v>1</v>
      </c>
      <c r="G338" s="21">
        <v>44066.0</v>
      </c>
      <c r="H338" s="17">
        <v>25.19</v>
      </c>
      <c r="I338" s="20">
        <f>(SUM(H335:H338)/4)/100</f>
        <v>0.190775</v>
      </c>
      <c r="J338" s="22">
        <v>44066.0</v>
      </c>
      <c r="K338" s="17">
        <v>33.67</v>
      </c>
      <c r="L338" s="20">
        <f>(SUM(K335:K338)/4)/100</f>
        <v>0.301675</v>
      </c>
      <c r="M338" s="22">
        <v>44066.0</v>
      </c>
      <c r="N338" s="17">
        <v>17.78</v>
      </c>
      <c r="O338" s="20">
        <f>(SUM(N335:N338)/4)/100</f>
        <v>0.1396</v>
      </c>
      <c r="P338" s="21">
        <v>44066.0</v>
      </c>
      <c r="Q338" s="17">
        <v>12.69</v>
      </c>
      <c r="R338" s="20">
        <f>(SUM(Q335:Q338)/4)/100</f>
        <v>0.09125</v>
      </c>
    </row>
    <row r="339" hidden="1" outlineLevel="1">
      <c r="A339" s="4" t="s">
        <v>21</v>
      </c>
      <c r="B339" s="17">
        <v>18.67</v>
      </c>
      <c r="C339" s="18"/>
      <c r="D339" s="4" t="s">
        <v>21</v>
      </c>
      <c r="E339" s="17">
        <v>100.0</v>
      </c>
      <c r="F339" s="18"/>
      <c r="G339" s="4" t="s">
        <v>21</v>
      </c>
      <c r="H339" s="17">
        <v>5.56</v>
      </c>
      <c r="I339" s="18"/>
      <c r="J339" s="6" t="s">
        <v>21</v>
      </c>
      <c r="K339" s="17">
        <v>17.0</v>
      </c>
      <c r="L339" s="18"/>
      <c r="M339" s="6" t="s">
        <v>21</v>
      </c>
      <c r="N339" s="17">
        <v>5.0</v>
      </c>
      <c r="O339" s="18"/>
      <c r="P339" s="4" t="s">
        <v>21</v>
      </c>
      <c r="Q339" s="17">
        <v>5.56</v>
      </c>
      <c r="R339" s="18"/>
    </row>
    <row r="340" hidden="1" outlineLevel="1">
      <c r="A340" s="4" t="s">
        <v>22</v>
      </c>
      <c r="B340" s="17">
        <v>31.89</v>
      </c>
      <c r="C340" s="18"/>
      <c r="D340" s="4" t="s">
        <v>22</v>
      </c>
      <c r="E340" s="17">
        <v>100.0</v>
      </c>
      <c r="F340" s="18"/>
      <c r="G340" s="4" t="s">
        <v>22</v>
      </c>
      <c r="H340" s="17">
        <v>20.37</v>
      </c>
      <c r="I340" s="18"/>
      <c r="J340" s="6" t="s">
        <v>22</v>
      </c>
      <c r="K340" s="17">
        <v>36.33</v>
      </c>
      <c r="L340" s="18"/>
      <c r="M340" s="6" t="s">
        <v>22</v>
      </c>
      <c r="N340" s="17">
        <v>15.28</v>
      </c>
      <c r="O340" s="18"/>
      <c r="P340" s="4" t="s">
        <v>22</v>
      </c>
      <c r="Q340" s="17">
        <v>5.56</v>
      </c>
      <c r="R340" s="18"/>
    </row>
    <row r="341" hidden="1" outlineLevel="1">
      <c r="A341" s="4" t="s">
        <v>23</v>
      </c>
      <c r="B341" s="17">
        <v>55.44</v>
      </c>
      <c r="C341" s="20">
        <f>(SUM(B339:B341)/3)/100</f>
        <v>0.3533333333</v>
      </c>
      <c r="D341" s="4" t="s">
        <v>23</v>
      </c>
      <c r="E341" s="17">
        <v>100.0</v>
      </c>
      <c r="F341" s="20">
        <f>(SUM(E339:E341)/3)/100</f>
        <v>1</v>
      </c>
      <c r="G341" s="4" t="s">
        <v>23</v>
      </c>
      <c r="H341" s="17">
        <v>90.93</v>
      </c>
      <c r="I341" s="20">
        <f>(SUM(H339:H341)/3)/100</f>
        <v>0.3895333333</v>
      </c>
      <c r="J341" s="6" t="s">
        <v>23</v>
      </c>
      <c r="K341" s="17">
        <v>51.89</v>
      </c>
      <c r="L341" s="20">
        <f>(SUM(K339:K341)/3)/100</f>
        <v>0.3507333333</v>
      </c>
      <c r="M341" s="6" t="s">
        <v>23</v>
      </c>
      <c r="N341" s="17">
        <v>66.25</v>
      </c>
      <c r="O341" s="20">
        <f>(SUM(N339:N341)/3)/100</f>
        <v>0.2884333333</v>
      </c>
      <c r="P341" s="4" t="s">
        <v>23</v>
      </c>
      <c r="Q341" s="17">
        <v>5.0</v>
      </c>
      <c r="R341" s="20">
        <f>(SUM(Q339:Q341)/3)/100</f>
        <v>0.05373333333</v>
      </c>
    </row>
    <row r="342" hidden="1" outlineLevel="1">
      <c r="A342" s="5" t="s">
        <v>24</v>
      </c>
      <c r="B342" s="17">
        <v>20.33</v>
      </c>
      <c r="C342" s="18"/>
      <c r="D342" s="5" t="s">
        <v>24</v>
      </c>
      <c r="E342" s="17">
        <v>100.0</v>
      </c>
      <c r="F342" s="18"/>
      <c r="G342" s="5" t="s">
        <v>24</v>
      </c>
      <c r="H342" s="17">
        <v>4.63</v>
      </c>
      <c r="I342" s="18"/>
      <c r="J342" s="6" t="s">
        <v>24</v>
      </c>
      <c r="K342" s="17">
        <v>30.0</v>
      </c>
      <c r="L342" s="18"/>
      <c r="M342" s="6" t="s">
        <v>24</v>
      </c>
      <c r="N342" s="17">
        <v>1.67</v>
      </c>
      <c r="O342" s="18"/>
      <c r="P342" s="5" t="s">
        <v>24</v>
      </c>
      <c r="Q342" s="17">
        <v>9.17</v>
      </c>
      <c r="R342" s="18"/>
    </row>
    <row r="343" hidden="1" outlineLevel="1">
      <c r="A343" s="5" t="s">
        <v>25</v>
      </c>
      <c r="B343" s="17">
        <v>40.89</v>
      </c>
      <c r="C343" s="20">
        <f>(SUM(B342:B343)/2)/100</f>
        <v>0.3061</v>
      </c>
      <c r="D343" s="5" t="s">
        <v>25</v>
      </c>
      <c r="E343" s="17">
        <v>100.0</v>
      </c>
      <c r="F343" s="20">
        <f>(SUM(E342:E343)/2)/100</f>
        <v>1</v>
      </c>
      <c r="G343" s="5" t="s">
        <v>25</v>
      </c>
      <c r="H343" s="17">
        <v>25.19</v>
      </c>
      <c r="I343" s="20">
        <f>(SUM(H342:H343)/2)/100</f>
        <v>0.1491</v>
      </c>
      <c r="J343" s="6" t="s">
        <v>25</v>
      </c>
      <c r="K343" s="17">
        <v>33.67</v>
      </c>
      <c r="L343" s="20">
        <f>(SUM(K342:K343)/2)/100</f>
        <v>0.31835</v>
      </c>
      <c r="M343" s="6" t="s">
        <v>25</v>
      </c>
      <c r="N343" s="17">
        <v>17.78</v>
      </c>
      <c r="O343" s="20">
        <f>(SUM(N342:N343)/2)/100</f>
        <v>0.09725</v>
      </c>
      <c r="P343" s="5" t="s">
        <v>25</v>
      </c>
      <c r="Q343" s="17">
        <v>12.69</v>
      </c>
      <c r="R343" s="20">
        <f>(SUM(Q342:Q343)/2)/100</f>
        <v>0.1093</v>
      </c>
    </row>
    <row r="344">
      <c r="A344" s="29"/>
      <c r="B344" s="29"/>
      <c r="C344" s="29"/>
      <c r="D344" s="29"/>
      <c r="E344" s="29"/>
      <c r="F344" s="2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>
      <c r="A345" s="29"/>
      <c r="B345" s="29"/>
      <c r="C345" s="29"/>
      <c r="D345" s="29"/>
      <c r="E345" s="29"/>
      <c r="F345" s="2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collapsed="1">
      <c r="A346" s="1" t="s">
        <v>40</v>
      </c>
      <c r="C346" s="2" t="str">
        <f t="array" ref="C346">INDEX(A347:P347, 1, MATCH(MIN(C357,F357,I357,L357,O357,R357), C357:R357, 0))</f>
        <v>UKMO</v>
      </c>
      <c r="D346" s="3" t="str">
        <f t="array" ref="D346">INDEX(A347:P347, 1, (MATCH(MIN(C361,F361,I361,L361,O361,R361), C361:R361, 0)))</f>
        <v>ECMWF</v>
      </c>
      <c r="E346" s="4" t="str">
        <f t="array" ref="E346">INDEX(A347:P347, 1, MATCH(MIN(F364,I364,L364,O364,R364,C364),C364:R364,0))</f>
        <v>GFS</v>
      </c>
      <c r="F346" s="5" t="str">
        <f t="array" ref="F346">INDEX(A347:P347, 1, MATCH(MIN(F366,I366,L366,O366,R366,C366),C366:R366,0))</f>
        <v>ECMWF</v>
      </c>
      <c r="G346" s="6"/>
      <c r="H346" s="28"/>
      <c r="J346" s="6"/>
      <c r="K346" s="6"/>
      <c r="L346" s="6"/>
      <c r="M346" s="6"/>
      <c r="N346" s="6"/>
      <c r="O346" s="6"/>
      <c r="P346" s="6"/>
      <c r="Q346" s="6"/>
    </row>
    <row r="347" hidden="1" outlineLevel="1">
      <c r="A347" s="7" t="s">
        <v>1</v>
      </c>
      <c r="B347" s="8" t="s">
        <v>2</v>
      </c>
      <c r="C347" s="9"/>
      <c r="D347" s="10" t="s">
        <v>3</v>
      </c>
      <c r="E347" s="11" t="s">
        <v>2</v>
      </c>
      <c r="F347" s="9"/>
      <c r="G347" s="12" t="s">
        <v>4</v>
      </c>
      <c r="H347" s="8" t="s">
        <v>2</v>
      </c>
      <c r="I347" s="9"/>
      <c r="J347" s="12" t="s">
        <v>5</v>
      </c>
      <c r="K347" s="8" t="s">
        <v>2</v>
      </c>
      <c r="L347" s="9"/>
      <c r="M347" s="12" t="s">
        <v>6</v>
      </c>
      <c r="N347" s="8" t="s">
        <v>2</v>
      </c>
      <c r="O347" s="9"/>
      <c r="P347" s="12" t="s">
        <v>7</v>
      </c>
      <c r="Q347" s="8" t="s">
        <v>2</v>
      </c>
    </row>
    <row r="348" hidden="1" outlineLevel="1">
      <c r="A348" s="13" t="s">
        <v>8</v>
      </c>
      <c r="C348" s="14"/>
      <c r="D348" s="6" t="s">
        <v>8</v>
      </c>
      <c r="F348" s="14"/>
      <c r="G348" s="13" t="s">
        <v>8</v>
      </c>
      <c r="I348" s="15"/>
      <c r="J348" s="13" t="s">
        <v>8</v>
      </c>
      <c r="L348" s="15"/>
      <c r="M348" s="13" t="s">
        <v>8</v>
      </c>
      <c r="O348" s="15"/>
      <c r="P348" s="13" t="s">
        <v>8</v>
      </c>
    </row>
    <row r="349" hidden="1" outlineLevel="1">
      <c r="A349" s="2" t="s">
        <v>9</v>
      </c>
      <c r="B349" s="17">
        <v>43.22</v>
      </c>
      <c r="C349" s="18"/>
      <c r="D349" s="2" t="s">
        <v>9</v>
      </c>
      <c r="E349" s="17">
        <v>59.78</v>
      </c>
      <c r="F349" s="18"/>
      <c r="G349" s="2" t="s">
        <v>9</v>
      </c>
      <c r="H349" s="17">
        <v>19.33</v>
      </c>
      <c r="I349" s="18"/>
      <c r="J349" s="6" t="s">
        <v>9</v>
      </c>
      <c r="K349" s="17">
        <v>10.22</v>
      </c>
      <c r="L349" s="18"/>
      <c r="M349" s="6" t="s">
        <v>9</v>
      </c>
      <c r="N349" s="17">
        <v>100.0</v>
      </c>
      <c r="O349" s="18"/>
      <c r="P349" s="2" t="s">
        <v>9</v>
      </c>
      <c r="Q349" s="17">
        <v>13.19</v>
      </c>
      <c r="R349" s="18"/>
    </row>
    <row r="350" hidden="1" outlineLevel="1">
      <c r="A350" s="2" t="s">
        <v>10</v>
      </c>
      <c r="B350" s="17">
        <v>66.0</v>
      </c>
      <c r="C350" s="18"/>
      <c r="D350" s="2" t="s">
        <v>10</v>
      </c>
      <c r="E350" s="17">
        <v>54.89</v>
      </c>
      <c r="F350" s="18"/>
      <c r="G350" s="2" t="s">
        <v>10</v>
      </c>
      <c r="H350" s="17">
        <v>19.22</v>
      </c>
      <c r="I350" s="18"/>
      <c r="J350" s="6" t="s">
        <v>10</v>
      </c>
      <c r="K350" s="17">
        <v>34.67</v>
      </c>
      <c r="L350" s="18"/>
      <c r="M350" s="6" t="s">
        <v>10</v>
      </c>
      <c r="N350" s="17">
        <v>100.0</v>
      </c>
      <c r="O350" s="18"/>
      <c r="P350" s="2" t="s">
        <v>10</v>
      </c>
      <c r="Q350" s="17">
        <v>7.22</v>
      </c>
      <c r="R350" s="18"/>
    </row>
    <row r="351" hidden="1" outlineLevel="1">
      <c r="A351" s="2" t="s">
        <v>11</v>
      </c>
      <c r="B351" s="17">
        <v>44.44</v>
      </c>
      <c r="C351" s="18"/>
      <c r="D351" s="2" t="s">
        <v>11</v>
      </c>
      <c r="E351" s="17">
        <v>18.78</v>
      </c>
      <c r="F351" s="18"/>
      <c r="G351" s="2" t="s">
        <v>11</v>
      </c>
      <c r="H351" s="17">
        <v>39.67</v>
      </c>
      <c r="I351" s="18"/>
      <c r="J351" s="6" t="s">
        <v>11</v>
      </c>
      <c r="K351" s="17">
        <v>56.56</v>
      </c>
      <c r="L351" s="18"/>
      <c r="M351" s="6" t="s">
        <v>11</v>
      </c>
      <c r="N351" s="17">
        <v>100.0</v>
      </c>
      <c r="O351" s="18"/>
      <c r="P351" s="2" t="s">
        <v>11</v>
      </c>
      <c r="Q351" s="17">
        <v>40.97</v>
      </c>
      <c r="R351" s="18"/>
    </row>
    <row r="352" hidden="1" outlineLevel="1">
      <c r="A352" s="2" t="s">
        <v>12</v>
      </c>
      <c r="B352" s="17">
        <v>6.56</v>
      </c>
      <c r="C352" s="18"/>
      <c r="D352" s="2" t="s">
        <v>12</v>
      </c>
      <c r="E352" s="17">
        <v>6.33</v>
      </c>
      <c r="F352" s="18"/>
      <c r="G352" s="2" t="s">
        <v>12</v>
      </c>
      <c r="H352" s="17">
        <v>96.33</v>
      </c>
      <c r="I352" s="18"/>
      <c r="J352" s="6" t="s">
        <v>12</v>
      </c>
      <c r="K352" s="17">
        <v>33.67</v>
      </c>
      <c r="L352" s="18"/>
      <c r="M352" s="6" t="s">
        <v>12</v>
      </c>
      <c r="N352" s="17">
        <v>100.0</v>
      </c>
      <c r="O352" s="18"/>
      <c r="P352" s="2" t="s">
        <v>12</v>
      </c>
      <c r="Q352" s="17">
        <v>57.08</v>
      </c>
      <c r="R352" s="18"/>
    </row>
    <row r="353" hidden="1" outlineLevel="1">
      <c r="A353" s="2" t="s">
        <v>13</v>
      </c>
      <c r="B353" s="17">
        <v>66.0</v>
      </c>
      <c r="C353" s="18"/>
      <c r="D353" s="2" t="s">
        <v>13</v>
      </c>
      <c r="E353" s="17">
        <v>54.89</v>
      </c>
      <c r="F353" s="18"/>
      <c r="G353" s="2" t="s">
        <v>13</v>
      </c>
      <c r="H353" s="17">
        <v>19.22</v>
      </c>
      <c r="I353" s="18"/>
      <c r="J353" s="6" t="s">
        <v>13</v>
      </c>
      <c r="K353" s="17">
        <v>34.67</v>
      </c>
      <c r="L353" s="18"/>
      <c r="M353" s="6" t="s">
        <v>13</v>
      </c>
      <c r="N353" s="17">
        <v>100.0</v>
      </c>
      <c r="O353" s="18"/>
      <c r="P353" s="2" t="s">
        <v>13</v>
      </c>
      <c r="Q353" s="17">
        <v>42.78</v>
      </c>
      <c r="R353" s="18"/>
    </row>
    <row r="354" hidden="1" outlineLevel="1">
      <c r="A354" s="2" t="s">
        <v>14</v>
      </c>
      <c r="B354" s="17">
        <v>20.11</v>
      </c>
      <c r="C354" s="18"/>
      <c r="D354" s="2" t="s">
        <v>14</v>
      </c>
      <c r="E354" s="17">
        <v>37.11</v>
      </c>
      <c r="F354" s="18"/>
      <c r="G354" s="2" t="s">
        <v>14</v>
      </c>
      <c r="H354" s="17">
        <v>85.78</v>
      </c>
      <c r="I354" s="18"/>
      <c r="J354" s="6" t="s">
        <v>14</v>
      </c>
      <c r="K354" s="17">
        <v>61.22</v>
      </c>
      <c r="L354" s="18"/>
      <c r="M354" s="6" t="s">
        <v>14</v>
      </c>
      <c r="N354" s="17">
        <v>100.0</v>
      </c>
      <c r="O354" s="18"/>
      <c r="P354" s="2" t="s">
        <v>14</v>
      </c>
      <c r="Q354" s="17">
        <v>10.0</v>
      </c>
      <c r="R354" s="18"/>
    </row>
    <row r="355" hidden="1" outlineLevel="1">
      <c r="A355" s="2" t="s">
        <v>15</v>
      </c>
      <c r="B355" s="17">
        <v>36.22</v>
      </c>
      <c r="C355" s="18"/>
      <c r="D355" s="2" t="s">
        <v>15</v>
      </c>
      <c r="E355" s="17">
        <v>16.0</v>
      </c>
      <c r="F355" s="18"/>
      <c r="G355" s="2" t="s">
        <v>15</v>
      </c>
      <c r="H355" s="17">
        <v>58.67</v>
      </c>
      <c r="I355" s="18"/>
      <c r="J355" s="6" t="s">
        <v>15</v>
      </c>
      <c r="K355" s="17">
        <v>60.89</v>
      </c>
      <c r="L355" s="18"/>
      <c r="M355" s="6" t="s">
        <v>15</v>
      </c>
      <c r="N355" s="17">
        <v>100.0</v>
      </c>
      <c r="O355" s="18"/>
      <c r="P355" s="2" t="s">
        <v>15</v>
      </c>
      <c r="Q355" s="17">
        <v>15.14</v>
      </c>
      <c r="R355" s="18"/>
    </row>
    <row r="356" hidden="1" outlineLevel="1">
      <c r="A356" s="2" t="s">
        <v>16</v>
      </c>
      <c r="B356" s="17">
        <v>11.67</v>
      </c>
      <c r="C356" s="18"/>
      <c r="D356" s="2" t="s">
        <v>16</v>
      </c>
      <c r="E356" s="17">
        <v>66.89</v>
      </c>
      <c r="F356" s="18"/>
      <c r="G356" s="2" t="s">
        <v>16</v>
      </c>
      <c r="H356" s="17">
        <v>7.0</v>
      </c>
      <c r="I356" s="18"/>
      <c r="J356" s="6" t="s">
        <v>16</v>
      </c>
      <c r="K356" s="17">
        <v>7.89</v>
      </c>
      <c r="L356" s="18"/>
      <c r="M356" s="6" t="s">
        <v>16</v>
      </c>
      <c r="N356" s="17">
        <v>100.0</v>
      </c>
      <c r="O356" s="18"/>
      <c r="P356" s="2" t="s">
        <v>16</v>
      </c>
      <c r="Q356" s="17">
        <v>13.19</v>
      </c>
      <c r="R356" s="18"/>
    </row>
    <row r="357" hidden="1" outlineLevel="1">
      <c r="A357" s="2" t="s">
        <v>17</v>
      </c>
      <c r="B357" s="17">
        <v>7.22</v>
      </c>
      <c r="C357" s="20">
        <f>(SUM(B349:B357)/9)/100</f>
        <v>0.3349333333</v>
      </c>
      <c r="D357" s="2" t="s">
        <v>17</v>
      </c>
      <c r="E357" s="17">
        <v>43.22</v>
      </c>
      <c r="F357" s="20">
        <f>(SUM(E349:E357)/9)/100</f>
        <v>0.3976555556</v>
      </c>
      <c r="G357" s="2" t="s">
        <v>17</v>
      </c>
      <c r="H357" s="17">
        <v>18.44</v>
      </c>
      <c r="I357" s="20">
        <f>(SUM(H349:H357)/9)/100</f>
        <v>0.4040666667</v>
      </c>
      <c r="J357" s="6" t="s">
        <v>17</v>
      </c>
      <c r="K357" s="17">
        <v>3.44</v>
      </c>
      <c r="L357" s="20">
        <f>(SUM(K349:K357)/9)/100</f>
        <v>0.3369222222</v>
      </c>
      <c r="M357" s="6" t="s">
        <v>17</v>
      </c>
      <c r="N357" s="17">
        <v>100.0</v>
      </c>
      <c r="O357" s="20">
        <f>(SUM(N349:N357)/9)/100</f>
        <v>1</v>
      </c>
      <c r="P357" s="2" t="s">
        <v>17</v>
      </c>
      <c r="Q357" s="17">
        <v>66.25</v>
      </c>
      <c r="R357" s="20">
        <f>(SUM(Q349:Q357)/9)/100</f>
        <v>0.2953555556</v>
      </c>
    </row>
    <row r="358" hidden="1" outlineLevel="1">
      <c r="A358" s="3" t="s">
        <v>18</v>
      </c>
      <c r="B358" s="17">
        <v>43.22</v>
      </c>
      <c r="C358" s="18"/>
      <c r="D358" s="3" t="s">
        <v>18</v>
      </c>
      <c r="E358" s="17">
        <v>59.78</v>
      </c>
      <c r="F358" s="18"/>
      <c r="G358" s="3" t="s">
        <v>18</v>
      </c>
      <c r="H358" s="17">
        <v>19.33</v>
      </c>
      <c r="I358" s="18"/>
      <c r="J358" s="6" t="s">
        <v>18</v>
      </c>
      <c r="K358" s="17">
        <v>10.22</v>
      </c>
      <c r="L358" s="18"/>
      <c r="M358" s="6" t="s">
        <v>18</v>
      </c>
      <c r="N358" s="17">
        <v>100.0</v>
      </c>
      <c r="O358" s="18"/>
      <c r="P358" s="3" t="s">
        <v>18</v>
      </c>
      <c r="Q358" s="17">
        <v>13.19</v>
      </c>
      <c r="R358" s="18"/>
    </row>
    <row r="359" hidden="1" outlineLevel="1">
      <c r="A359" s="3" t="s">
        <v>19</v>
      </c>
      <c r="B359" s="17">
        <v>87.33</v>
      </c>
      <c r="C359" s="18"/>
      <c r="D359" s="3" t="s">
        <v>19</v>
      </c>
      <c r="E359" s="17">
        <v>27.22</v>
      </c>
      <c r="F359" s="18"/>
      <c r="G359" s="3" t="s">
        <v>19</v>
      </c>
      <c r="H359" s="17">
        <v>49.78</v>
      </c>
      <c r="I359" s="18"/>
      <c r="J359" s="6" t="s">
        <v>19</v>
      </c>
      <c r="K359" s="17">
        <v>28.89</v>
      </c>
      <c r="L359" s="18"/>
      <c r="M359" s="6" t="s">
        <v>19</v>
      </c>
      <c r="N359" s="17">
        <v>100.0</v>
      </c>
      <c r="O359" s="18"/>
      <c r="P359" s="3" t="s">
        <v>19</v>
      </c>
      <c r="Q359" s="17">
        <v>66.25</v>
      </c>
      <c r="R359" s="18"/>
    </row>
    <row r="360" hidden="1" outlineLevel="1">
      <c r="A360" s="3" t="s">
        <v>20</v>
      </c>
      <c r="B360" s="17">
        <v>66.0</v>
      </c>
      <c r="C360" s="18"/>
      <c r="D360" s="3" t="s">
        <v>20</v>
      </c>
      <c r="E360" s="17">
        <v>54.89</v>
      </c>
      <c r="F360" s="18"/>
      <c r="G360" s="3" t="s">
        <v>20</v>
      </c>
      <c r="H360" s="17">
        <v>19.22</v>
      </c>
      <c r="I360" s="18"/>
      <c r="J360" s="6" t="s">
        <v>20</v>
      </c>
      <c r="K360" s="17">
        <v>34.67</v>
      </c>
      <c r="L360" s="18"/>
      <c r="M360" s="6" t="s">
        <v>20</v>
      </c>
      <c r="N360" s="17">
        <v>100.0</v>
      </c>
      <c r="O360" s="18"/>
      <c r="P360" s="3" t="s">
        <v>20</v>
      </c>
      <c r="Q360" s="17">
        <v>16.81</v>
      </c>
      <c r="R360" s="18"/>
    </row>
    <row r="361" hidden="1" outlineLevel="1">
      <c r="A361" s="21">
        <v>44066.0</v>
      </c>
      <c r="B361" s="17">
        <v>66.0</v>
      </c>
      <c r="C361" s="20">
        <f>(SUM(B358:B361)/4)/100</f>
        <v>0.656375</v>
      </c>
      <c r="D361" s="21">
        <v>44066.0</v>
      </c>
      <c r="E361" s="17">
        <v>54.89</v>
      </c>
      <c r="F361" s="20">
        <f>(SUM(E358:E361)/4)/100</f>
        <v>0.49195</v>
      </c>
      <c r="G361" s="21">
        <v>44066.0</v>
      </c>
      <c r="H361" s="17">
        <v>19.22</v>
      </c>
      <c r="I361" s="20">
        <f>(SUM(H358:H361)/4)/100</f>
        <v>0.268875</v>
      </c>
      <c r="J361" s="22">
        <v>44066.0</v>
      </c>
      <c r="K361" s="17">
        <v>34.67</v>
      </c>
      <c r="L361" s="20">
        <f>(SUM(K358:K361)/4)/100</f>
        <v>0.271125</v>
      </c>
      <c r="M361" s="22">
        <v>44066.0</v>
      </c>
      <c r="N361" s="17">
        <v>100.0</v>
      </c>
      <c r="O361" s="20">
        <f>(SUM(N358:N361)/4)/100</f>
        <v>1</v>
      </c>
      <c r="P361" s="21">
        <v>44066.0</v>
      </c>
      <c r="Q361" s="17">
        <v>20.19</v>
      </c>
      <c r="R361" s="20">
        <f>(SUM(Q358:Q361)/4)/100</f>
        <v>0.2911</v>
      </c>
    </row>
    <row r="362" hidden="1" outlineLevel="1">
      <c r="A362" s="4" t="s">
        <v>21</v>
      </c>
      <c r="B362" s="17">
        <v>43.22</v>
      </c>
      <c r="C362" s="18"/>
      <c r="D362" s="4" t="s">
        <v>21</v>
      </c>
      <c r="E362" s="17">
        <v>59.78</v>
      </c>
      <c r="F362" s="18"/>
      <c r="G362" s="4" t="s">
        <v>21</v>
      </c>
      <c r="H362" s="17">
        <v>19.33</v>
      </c>
      <c r="I362" s="18"/>
      <c r="J362" s="6" t="s">
        <v>21</v>
      </c>
      <c r="K362" s="17">
        <v>10.22</v>
      </c>
      <c r="L362" s="18"/>
      <c r="M362" s="6" t="s">
        <v>21</v>
      </c>
      <c r="N362" s="17">
        <v>100.0</v>
      </c>
      <c r="O362" s="18"/>
      <c r="P362" s="4" t="s">
        <v>21</v>
      </c>
      <c r="Q362" s="17">
        <v>100.0</v>
      </c>
      <c r="R362" s="18"/>
    </row>
    <row r="363" hidden="1" outlineLevel="1">
      <c r="A363" s="4" t="s">
        <v>22</v>
      </c>
      <c r="B363" s="17">
        <v>87.33</v>
      </c>
      <c r="C363" s="18"/>
      <c r="D363" s="4" t="s">
        <v>22</v>
      </c>
      <c r="E363" s="17">
        <v>27.22</v>
      </c>
      <c r="F363" s="18"/>
      <c r="G363" s="4" t="s">
        <v>22</v>
      </c>
      <c r="H363" s="17">
        <v>49.78</v>
      </c>
      <c r="I363" s="18"/>
      <c r="J363" s="6" t="s">
        <v>22</v>
      </c>
      <c r="K363" s="17">
        <v>28.89</v>
      </c>
      <c r="L363" s="18"/>
      <c r="M363" s="6" t="s">
        <v>22</v>
      </c>
      <c r="N363" s="17">
        <v>100.0</v>
      </c>
      <c r="O363" s="18"/>
      <c r="P363" s="4" t="s">
        <v>22</v>
      </c>
      <c r="Q363" s="17">
        <v>100.0</v>
      </c>
      <c r="R363" s="18"/>
    </row>
    <row r="364" hidden="1" outlineLevel="1">
      <c r="A364" s="4" t="s">
        <v>23</v>
      </c>
      <c r="B364" s="17">
        <v>22.89</v>
      </c>
      <c r="C364" s="20">
        <f>(SUM(B362:B364)/3)/100</f>
        <v>0.5114666667</v>
      </c>
      <c r="D364" s="4" t="s">
        <v>23</v>
      </c>
      <c r="E364" s="17">
        <v>51.78</v>
      </c>
      <c r="F364" s="20">
        <f>(SUM(E362:E364)/3)/100</f>
        <v>0.4626</v>
      </c>
      <c r="G364" s="4" t="s">
        <v>23</v>
      </c>
      <c r="H364" s="17">
        <v>21.67</v>
      </c>
      <c r="I364" s="20">
        <f>(SUM(H362:H364)/3)/100</f>
        <v>0.3026</v>
      </c>
      <c r="J364" s="6" t="s">
        <v>23</v>
      </c>
      <c r="K364" s="17">
        <v>16.56</v>
      </c>
      <c r="L364" s="20">
        <f>(SUM(K362:K364)/3)/100</f>
        <v>0.1855666667</v>
      </c>
      <c r="M364" s="6" t="s">
        <v>23</v>
      </c>
      <c r="N364" s="17">
        <v>100.0</v>
      </c>
      <c r="O364" s="20">
        <f>(SUM(N362:N364)/3)/100</f>
        <v>1</v>
      </c>
      <c r="P364" s="4" t="s">
        <v>23</v>
      </c>
      <c r="Q364" s="17">
        <v>100.0</v>
      </c>
      <c r="R364" s="20">
        <f>(SUM(Q362:Q364)/3)/100</f>
        <v>1</v>
      </c>
    </row>
    <row r="365" hidden="1" outlineLevel="1">
      <c r="A365" s="5" t="s">
        <v>24</v>
      </c>
      <c r="B365" s="17">
        <v>87.56</v>
      </c>
      <c r="C365" s="18"/>
      <c r="D365" s="5" t="s">
        <v>24</v>
      </c>
      <c r="E365" s="17">
        <v>46.56</v>
      </c>
      <c r="F365" s="18"/>
      <c r="G365" s="5" t="s">
        <v>24</v>
      </c>
      <c r="H365" s="17">
        <v>17.89</v>
      </c>
      <c r="I365" s="18"/>
      <c r="J365" s="6" t="s">
        <v>24</v>
      </c>
      <c r="K365" s="17">
        <v>12.78</v>
      </c>
      <c r="L365" s="18"/>
      <c r="M365" s="6" t="s">
        <v>24</v>
      </c>
      <c r="N365" s="17">
        <v>100.0</v>
      </c>
      <c r="O365" s="18"/>
      <c r="P365" s="5" t="s">
        <v>24</v>
      </c>
      <c r="Q365" s="17">
        <v>100.0</v>
      </c>
      <c r="R365" s="18"/>
    </row>
    <row r="366" hidden="1" outlineLevel="1">
      <c r="A366" s="5" t="s">
        <v>25</v>
      </c>
      <c r="B366" s="17">
        <v>66.0</v>
      </c>
      <c r="C366" s="20">
        <f>(SUM(B365:B366)/2)/100</f>
        <v>0.7678</v>
      </c>
      <c r="D366" s="5" t="s">
        <v>25</v>
      </c>
      <c r="E366" s="17">
        <v>54.89</v>
      </c>
      <c r="F366" s="20">
        <f>(SUM(E365:E366)/2)/100</f>
        <v>0.50725</v>
      </c>
      <c r="G366" s="5" t="s">
        <v>25</v>
      </c>
      <c r="H366" s="17">
        <v>19.22</v>
      </c>
      <c r="I366" s="20">
        <f>(SUM(H365:H366)/2)/100</f>
        <v>0.18555</v>
      </c>
      <c r="J366" s="6" t="s">
        <v>25</v>
      </c>
      <c r="K366" s="17">
        <v>34.67</v>
      </c>
      <c r="L366" s="20">
        <f>(SUM(K365:K366)/2)/100</f>
        <v>0.23725</v>
      </c>
      <c r="M366" s="6" t="s">
        <v>25</v>
      </c>
      <c r="N366" s="17">
        <v>100.0</v>
      </c>
      <c r="O366" s="20">
        <f>(SUM(N365:N366)/2)/100</f>
        <v>1</v>
      </c>
      <c r="P366" s="5" t="s">
        <v>25</v>
      </c>
      <c r="Q366" s="17">
        <v>100.0</v>
      </c>
      <c r="R366" s="20">
        <f>(SUM(Q365:Q366)/2)/100</f>
        <v>1</v>
      </c>
    </row>
    <row r="367">
      <c r="A367" s="29"/>
      <c r="B367" s="29"/>
      <c r="C367" s="29"/>
      <c r="D367" s="29"/>
      <c r="E367" s="29"/>
      <c r="F367" s="2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>
      <c r="A368" s="29"/>
      <c r="B368" s="29"/>
      <c r="C368" s="29"/>
      <c r="D368" s="29"/>
      <c r="E368" s="29"/>
      <c r="F368" s="2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collapsed="1">
      <c r="A369" s="1" t="s">
        <v>41</v>
      </c>
      <c r="C369" s="2" t="str">
        <f t="array" ref="C369">INDEX(A370:P370, 1, MATCH(MIN(C380,F380,I380,L380,O380,R380), C380:R380, 0))</f>
        <v>PWE</v>
      </c>
      <c r="D369" s="3" t="str">
        <f t="array" ref="D369">INDEX(A370:P370, 1, (MATCH(MIN(C384,F384,I384,L384,O384,R384), C384:R384, 0)))</f>
        <v>PWE</v>
      </c>
      <c r="E369" s="4" t="str">
        <f t="array" ref="E369">INDEX(A370:P370, 1, MATCH(MIN(F387,I387,L387,O387,R387,C387),C387:R387,0))</f>
        <v>PWE</v>
      </c>
      <c r="F369" s="5" t="str">
        <f t="array" ref="F369">INDEX(A370:P370, 1, MATCH(MIN(F389,I389,L389,O389,R389,C389),C389:R389,0))</f>
        <v>PWE</v>
      </c>
      <c r="G369" s="6"/>
      <c r="H369" s="28"/>
      <c r="J369" s="6"/>
      <c r="K369" s="6"/>
      <c r="L369" s="6"/>
      <c r="M369" s="6"/>
      <c r="N369" s="6"/>
      <c r="O369" s="6"/>
      <c r="P369" s="6"/>
      <c r="Q369" s="6"/>
    </row>
    <row r="370" hidden="1" outlineLevel="1">
      <c r="A370" s="7" t="s">
        <v>1</v>
      </c>
      <c r="B370" s="8" t="s">
        <v>2</v>
      </c>
      <c r="C370" s="9"/>
      <c r="D370" s="10" t="s">
        <v>3</v>
      </c>
      <c r="E370" s="11" t="s">
        <v>2</v>
      </c>
      <c r="F370" s="9"/>
      <c r="G370" s="12" t="s">
        <v>4</v>
      </c>
      <c r="H370" s="8" t="s">
        <v>2</v>
      </c>
      <c r="I370" s="9"/>
      <c r="J370" s="12" t="s">
        <v>5</v>
      </c>
      <c r="K370" s="8" t="s">
        <v>2</v>
      </c>
      <c r="L370" s="9"/>
      <c r="M370" s="12" t="s">
        <v>6</v>
      </c>
      <c r="N370" s="8" t="s">
        <v>2</v>
      </c>
      <c r="O370" s="9"/>
      <c r="P370" s="12" t="s">
        <v>7</v>
      </c>
      <c r="Q370" s="8" t="s">
        <v>2</v>
      </c>
    </row>
    <row r="371" hidden="1" outlineLevel="1">
      <c r="A371" s="13" t="s">
        <v>8</v>
      </c>
      <c r="C371" s="14"/>
      <c r="D371" s="6" t="s">
        <v>8</v>
      </c>
      <c r="F371" s="14"/>
      <c r="G371" s="13" t="s">
        <v>8</v>
      </c>
      <c r="I371" s="15"/>
      <c r="J371" s="13" t="s">
        <v>8</v>
      </c>
      <c r="L371" s="15"/>
      <c r="M371" s="13" t="s">
        <v>8</v>
      </c>
      <c r="O371" s="15"/>
      <c r="P371" s="13" t="s">
        <v>8</v>
      </c>
    </row>
    <row r="372" hidden="1" outlineLevel="1">
      <c r="A372" s="2" t="s">
        <v>9</v>
      </c>
      <c r="B372" s="17">
        <v>22.78</v>
      </c>
      <c r="C372" s="18"/>
      <c r="D372" s="2" t="s">
        <v>9</v>
      </c>
      <c r="E372" s="17">
        <v>4.26</v>
      </c>
      <c r="F372" s="18"/>
      <c r="G372" s="2" t="s">
        <v>9</v>
      </c>
      <c r="H372" s="17">
        <v>2.64</v>
      </c>
      <c r="I372" s="18"/>
      <c r="J372" s="6" t="s">
        <v>9</v>
      </c>
      <c r="K372" s="17">
        <v>44.58</v>
      </c>
      <c r="L372" s="18"/>
      <c r="M372" s="6" t="s">
        <v>9</v>
      </c>
      <c r="N372" s="17">
        <v>27.78</v>
      </c>
      <c r="O372" s="18"/>
      <c r="P372" s="2" t="s">
        <v>9</v>
      </c>
      <c r="Q372" s="17">
        <v>1.3</v>
      </c>
      <c r="R372" s="18"/>
    </row>
    <row r="373" hidden="1" outlineLevel="1">
      <c r="A373" s="2" t="s">
        <v>10</v>
      </c>
      <c r="B373" s="17">
        <v>8.33</v>
      </c>
      <c r="C373" s="18"/>
      <c r="D373" s="2" t="s">
        <v>10</v>
      </c>
      <c r="E373" s="17">
        <v>3.15</v>
      </c>
      <c r="F373" s="18"/>
      <c r="G373" s="2" t="s">
        <v>10</v>
      </c>
      <c r="H373" s="17">
        <v>28.52</v>
      </c>
      <c r="I373" s="18"/>
      <c r="J373" s="6" t="s">
        <v>10</v>
      </c>
      <c r="K373" s="17">
        <v>5.14</v>
      </c>
      <c r="L373" s="18"/>
      <c r="M373" s="6" t="s">
        <v>10</v>
      </c>
      <c r="N373" s="17">
        <v>10.19</v>
      </c>
      <c r="O373" s="18"/>
      <c r="P373" s="2" t="s">
        <v>10</v>
      </c>
      <c r="Q373" s="17">
        <v>26.94</v>
      </c>
      <c r="R373" s="18"/>
    </row>
    <row r="374" hidden="1" outlineLevel="1">
      <c r="A374" s="2" t="s">
        <v>11</v>
      </c>
      <c r="B374" s="17">
        <v>5.14</v>
      </c>
      <c r="C374" s="18"/>
      <c r="D374" s="2" t="s">
        <v>11</v>
      </c>
      <c r="E374" s="17">
        <v>18.29</v>
      </c>
      <c r="F374" s="18"/>
      <c r="G374" s="2" t="s">
        <v>11</v>
      </c>
      <c r="H374" s="17">
        <v>23.38</v>
      </c>
      <c r="I374" s="18"/>
      <c r="J374" s="6" t="s">
        <v>11</v>
      </c>
      <c r="K374" s="17">
        <v>29.86</v>
      </c>
      <c r="L374" s="18"/>
      <c r="M374" s="6" t="s">
        <v>11</v>
      </c>
      <c r="N374" s="17">
        <v>4.63</v>
      </c>
      <c r="O374" s="18"/>
      <c r="P374" s="2" t="s">
        <v>11</v>
      </c>
      <c r="Q374" s="17">
        <v>13.7</v>
      </c>
      <c r="R374" s="18"/>
    </row>
    <row r="375" hidden="1" outlineLevel="1">
      <c r="A375" s="2" t="s">
        <v>12</v>
      </c>
      <c r="B375" s="17">
        <v>30.14</v>
      </c>
      <c r="C375" s="18"/>
      <c r="D375" s="2" t="s">
        <v>12</v>
      </c>
      <c r="E375" s="17">
        <v>16.99</v>
      </c>
      <c r="F375" s="18"/>
      <c r="G375" s="2" t="s">
        <v>12</v>
      </c>
      <c r="H375" s="17">
        <v>4.49</v>
      </c>
      <c r="I375" s="18"/>
      <c r="J375" s="6" t="s">
        <v>12</v>
      </c>
      <c r="K375" s="17">
        <v>5.69</v>
      </c>
      <c r="L375" s="18"/>
      <c r="M375" s="6" t="s">
        <v>12</v>
      </c>
      <c r="N375" s="17">
        <v>11.48</v>
      </c>
      <c r="O375" s="18"/>
      <c r="P375" s="2" t="s">
        <v>12</v>
      </c>
      <c r="Q375" s="17">
        <v>28.66</v>
      </c>
      <c r="R375" s="18"/>
    </row>
    <row r="376" hidden="1" outlineLevel="1">
      <c r="A376" s="2" t="s">
        <v>13</v>
      </c>
      <c r="B376" s="17">
        <v>8.33</v>
      </c>
      <c r="C376" s="18"/>
      <c r="D376" s="2" t="s">
        <v>13</v>
      </c>
      <c r="E376" s="17">
        <v>3.15</v>
      </c>
      <c r="F376" s="18"/>
      <c r="G376" s="2" t="s">
        <v>13</v>
      </c>
      <c r="H376" s="17">
        <v>28.52</v>
      </c>
      <c r="I376" s="18"/>
      <c r="J376" s="6" t="s">
        <v>13</v>
      </c>
      <c r="K376" s="17">
        <v>13.47</v>
      </c>
      <c r="L376" s="18"/>
      <c r="M376" s="6" t="s">
        <v>13</v>
      </c>
      <c r="N376" s="17">
        <v>24.91</v>
      </c>
      <c r="O376" s="18"/>
      <c r="P376" s="2" t="s">
        <v>13</v>
      </c>
      <c r="Q376" s="17">
        <v>26.94</v>
      </c>
      <c r="R376" s="18"/>
    </row>
    <row r="377" hidden="1" outlineLevel="1">
      <c r="A377" s="2" t="s">
        <v>14</v>
      </c>
      <c r="B377" s="17">
        <v>5.14</v>
      </c>
      <c r="C377" s="18"/>
      <c r="D377" s="2" t="s">
        <v>14</v>
      </c>
      <c r="E377" s="17">
        <v>28.24</v>
      </c>
      <c r="F377" s="18"/>
      <c r="G377" s="2" t="s">
        <v>14</v>
      </c>
      <c r="H377" s="17">
        <v>18.7</v>
      </c>
      <c r="I377" s="18"/>
      <c r="J377" s="6" t="s">
        <v>14</v>
      </c>
      <c r="K377" s="17">
        <v>13.06</v>
      </c>
      <c r="L377" s="18"/>
      <c r="M377" s="6" t="s">
        <v>14</v>
      </c>
      <c r="N377" s="17">
        <v>17.69</v>
      </c>
      <c r="O377" s="18"/>
      <c r="P377" s="2" t="s">
        <v>14</v>
      </c>
      <c r="Q377" s="17">
        <v>32.69</v>
      </c>
      <c r="R377" s="18"/>
    </row>
    <row r="378" hidden="1" outlineLevel="1">
      <c r="A378" s="2" t="s">
        <v>15</v>
      </c>
      <c r="B378" s="17">
        <v>22.64</v>
      </c>
      <c r="C378" s="18"/>
      <c r="D378" s="2" t="s">
        <v>15</v>
      </c>
      <c r="E378" s="17">
        <v>13.47</v>
      </c>
      <c r="F378" s="18"/>
      <c r="G378" s="2" t="s">
        <v>15</v>
      </c>
      <c r="H378" s="17">
        <v>19.91</v>
      </c>
      <c r="I378" s="18"/>
      <c r="J378" s="6" t="s">
        <v>15</v>
      </c>
      <c r="K378" s="17">
        <v>4.17</v>
      </c>
      <c r="L378" s="18"/>
      <c r="M378" s="6" t="s">
        <v>15</v>
      </c>
      <c r="N378" s="17">
        <v>3.15</v>
      </c>
      <c r="O378" s="18"/>
      <c r="P378" s="2" t="s">
        <v>15</v>
      </c>
      <c r="Q378" s="17">
        <v>27.13</v>
      </c>
      <c r="R378" s="18"/>
    </row>
    <row r="379" hidden="1" outlineLevel="1">
      <c r="A379" s="2" t="s">
        <v>16</v>
      </c>
      <c r="B379" s="17">
        <v>33.61</v>
      </c>
      <c r="C379" s="18"/>
      <c r="D379" s="2" t="s">
        <v>16</v>
      </c>
      <c r="E379" s="17">
        <v>3.52</v>
      </c>
      <c r="F379" s="18"/>
      <c r="G379" s="2" t="s">
        <v>16</v>
      </c>
      <c r="H379" s="17">
        <v>1.11</v>
      </c>
      <c r="I379" s="18"/>
      <c r="J379" s="6" t="s">
        <v>16</v>
      </c>
      <c r="K379" s="17">
        <v>44.58</v>
      </c>
      <c r="L379" s="18"/>
      <c r="M379" s="6" t="s">
        <v>16</v>
      </c>
      <c r="N379" s="17">
        <v>27.78</v>
      </c>
      <c r="O379" s="18"/>
      <c r="P379" s="2" t="s">
        <v>16</v>
      </c>
      <c r="Q379" s="17">
        <v>8.19</v>
      </c>
      <c r="R379" s="18"/>
    </row>
    <row r="380" hidden="1" outlineLevel="1">
      <c r="A380" s="2" t="s">
        <v>17</v>
      </c>
      <c r="B380" s="17">
        <v>1.94</v>
      </c>
      <c r="C380" s="20">
        <f>(SUM(B372:B380)/9)/100</f>
        <v>0.1533888889</v>
      </c>
      <c r="D380" s="2" t="s">
        <v>17</v>
      </c>
      <c r="E380" s="17">
        <v>25.19</v>
      </c>
      <c r="F380" s="20">
        <f>(SUM(E372:E380)/9)/100</f>
        <v>0.1291777778</v>
      </c>
      <c r="G380" s="2" t="s">
        <v>17</v>
      </c>
      <c r="H380" s="17">
        <v>2.55</v>
      </c>
      <c r="I380" s="20">
        <f>(SUM(H372:H380)/9)/100</f>
        <v>0.1442444444</v>
      </c>
      <c r="J380" s="6" t="s">
        <v>17</v>
      </c>
      <c r="K380" s="17">
        <v>44.58</v>
      </c>
      <c r="L380" s="20">
        <f>(SUM(K372:K380)/9)/100</f>
        <v>0.2279222222</v>
      </c>
      <c r="M380" s="6" t="s">
        <v>17</v>
      </c>
      <c r="N380" s="17">
        <v>27.78</v>
      </c>
      <c r="O380" s="20">
        <f>(SUM(N372:N380)/9)/100</f>
        <v>0.1726555556</v>
      </c>
      <c r="P380" s="2" t="s">
        <v>17</v>
      </c>
      <c r="Q380" s="17">
        <v>2.92</v>
      </c>
      <c r="R380" s="20">
        <f>(SUM(Q372:Q380)/9)/100</f>
        <v>0.1871888889</v>
      </c>
    </row>
    <row r="381" hidden="1" outlineLevel="1">
      <c r="A381" s="3" t="s">
        <v>18</v>
      </c>
      <c r="B381" s="17">
        <v>22.78</v>
      </c>
      <c r="C381" s="18"/>
      <c r="D381" s="3" t="s">
        <v>18</v>
      </c>
      <c r="E381" s="17">
        <v>4.26</v>
      </c>
      <c r="F381" s="18"/>
      <c r="G381" s="3" t="s">
        <v>18</v>
      </c>
      <c r="H381" s="17">
        <v>2.64</v>
      </c>
      <c r="I381" s="18"/>
      <c r="J381" s="6" t="s">
        <v>18</v>
      </c>
      <c r="K381" s="17">
        <v>10.56</v>
      </c>
      <c r="L381" s="18"/>
      <c r="M381" s="6" t="s">
        <v>18</v>
      </c>
      <c r="N381" s="17">
        <v>21.76</v>
      </c>
      <c r="O381" s="18"/>
      <c r="P381" s="3" t="s">
        <v>18</v>
      </c>
      <c r="Q381" s="17">
        <v>1.3</v>
      </c>
      <c r="R381" s="18"/>
    </row>
    <row r="382" hidden="1" outlineLevel="1">
      <c r="A382" s="3" t="s">
        <v>19</v>
      </c>
      <c r="B382" s="17">
        <v>23.89</v>
      </c>
      <c r="C382" s="18"/>
      <c r="D382" s="3" t="s">
        <v>19</v>
      </c>
      <c r="E382" s="17">
        <v>3.84</v>
      </c>
      <c r="F382" s="18"/>
      <c r="G382" s="3" t="s">
        <v>19</v>
      </c>
      <c r="H382" s="17">
        <v>2.13</v>
      </c>
      <c r="I382" s="18"/>
      <c r="J382" s="6" t="s">
        <v>19</v>
      </c>
      <c r="K382" s="17">
        <v>40.42</v>
      </c>
      <c r="L382" s="18"/>
      <c r="M382" s="6" t="s">
        <v>19</v>
      </c>
      <c r="N382" s="17">
        <v>28.75</v>
      </c>
      <c r="O382" s="18"/>
      <c r="P382" s="3" t="s">
        <v>19</v>
      </c>
      <c r="Q382" s="17">
        <v>9.31</v>
      </c>
      <c r="R382" s="18"/>
    </row>
    <row r="383" hidden="1" outlineLevel="1">
      <c r="A383" s="3" t="s">
        <v>20</v>
      </c>
      <c r="B383" s="17">
        <v>8.33</v>
      </c>
      <c r="C383" s="18"/>
      <c r="D383" s="3" t="s">
        <v>20</v>
      </c>
      <c r="E383" s="17">
        <v>3.15</v>
      </c>
      <c r="F383" s="18"/>
      <c r="G383" s="3" t="s">
        <v>20</v>
      </c>
      <c r="H383" s="17">
        <v>28.52</v>
      </c>
      <c r="I383" s="18"/>
      <c r="J383" s="6" t="s">
        <v>20</v>
      </c>
      <c r="K383" s="17">
        <v>43.06</v>
      </c>
      <c r="L383" s="18"/>
      <c r="M383" s="6" t="s">
        <v>20</v>
      </c>
      <c r="N383" s="17">
        <v>43.06</v>
      </c>
      <c r="O383" s="18"/>
      <c r="P383" s="3" t="s">
        <v>20</v>
      </c>
      <c r="Q383" s="17">
        <v>26.94</v>
      </c>
      <c r="R383" s="18"/>
    </row>
    <row r="384" hidden="1" outlineLevel="1">
      <c r="A384" s="21">
        <v>44066.0</v>
      </c>
      <c r="B384" s="17">
        <v>8.33</v>
      </c>
      <c r="C384" s="20">
        <f>(SUM(B381:B384)/4)/100</f>
        <v>0.158325</v>
      </c>
      <c r="D384" s="21">
        <v>44066.0</v>
      </c>
      <c r="E384" s="17">
        <v>3.15</v>
      </c>
      <c r="F384" s="20">
        <f>(SUM(E381:E384)/4)/100</f>
        <v>0.036</v>
      </c>
      <c r="G384" s="21">
        <v>44066.0</v>
      </c>
      <c r="H384" s="17">
        <v>28.52</v>
      </c>
      <c r="I384" s="20">
        <f>(SUM(H381:H384)/4)/100</f>
        <v>0.154525</v>
      </c>
      <c r="J384" s="22">
        <v>44066.0</v>
      </c>
      <c r="K384" s="17">
        <v>43.06</v>
      </c>
      <c r="L384" s="20">
        <f>(SUM(K381:K384)/4)/100</f>
        <v>0.34275</v>
      </c>
      <c r="M384" s="22">
        <v>44066.0</v>
      </c>
      <c r="N384" s="17">
        <v>43.06</v>
      </c>
      <c r="O384" s="20">
        <f>(SUM(N381:N384)/4)/100</f>
        <v>0.341575</v>
      </c>
      <c r="P384" s="21">
        <v>44066.0</v>
      </c>
      <c r="Q384" s="17">
        <v>26.94</v>
      </c>
      <c r="R384" s="20">
        <f>(SUM(Q381:Q384)/4)/100</f>
        <v>0.161225</v>
      </c>
    </row>
    <row r="385" hidden="1" outlineLevel="1">
      <c r="A385" s="4" t="s">
        <v>21</v>
      </c>
      <c r="B385" s="17">
        <v>22.78</v>
      </c>
      <c r="C385" s="18"/>
      <c r="D385" s="4" t="s">
        <v>21</v>
      </c>
      <c r="E385" s="17">
        <v>4.26</v>
      </c>
      <c r="F385" s="18"/>
      <c r="G385" s="4" t="s">
        <v>21</v>
      </c>
      <c r="H385" s="17">
        <v>2.64</v>
      </c>
      <c r="I385" s="18"/>
      <c r="J385" s="6" t="s">
        <v>21</v>
      </c>
      <c r="K385" s="17">
        <v>26.11</v>
      </c>
      <c r="L385" s="18"/>
      <c r="M385" s="6" t="s">
        <v>21</v>
      </c>
      <c r="N385" s="17">
        <v>100.0</v>
      </c>
      <c r="O385" s="18"/>
      <c r="P385" s="4" t="s">
        <v>21</v>
      </c>
      <c r="Q385" s="17">
        <v>1.3</v>
      </c>
      <c r="R385" s="18"/>
    </row>
    <row r="386" hidden="1" outlineLevel="1">
      <c r="A386" s="4" t="s">
        <v>22</v>
      </c>
      <c r="B386" s="17">
        <v>23.89</v>
      </c>
      <c r="C386" s="18"/>
      <c r="D386" s="4" t="s">
        <v>22</v>
      </c>
      <c r="E386" s="17">
        <v>3.84</v>
      </c>
      <c r="F386" s="18"/>
      <c r="G386" s="4" t="s">
        <v>22</v>
      </c>
      <c r="H386" s="17">
        <v>2.13</v>
      </c>
      <c r="I386" s="18"/>
      <c r="J386" s="6" t="s">
        <v>22</v>
      </c>
      <c r="K386" s="17">
        <v>43.06</v>
      </c>
      <c r="L386" s="18"/>
      <c r="M386" s="6" t="s">
        <v>22</v>
      </c>
      <c r="N386" s="17">
        <v>100.0</v>
      </c>
      <c r="O386" s="18"/>
      <c r="P386" s="4" t="s">
        <v>22</v>
      </c>
      <c r="Q386" s="17">
        <v>9.31</v>
      </c>
      <c r="R386" s="18"/>
    </row>
    <row r="387" hidden="1" outlineLevel="1">
      <c r="A387" s="4" t="s">
        <v>23</v>
      </c>
      <c r="B387" s="17">
        <v>10.69</v>
      </c>
      <c r="C387" s="20">
        <f>(SUM(B385:B387)/3)/100</f>
        <v>0.1912</v>
      </c>
      <c r="D387" s="4" t="s">
        <v>23</v>
      </c>
      <c r="E387" s="17">
        <v>13.8</v>
      </c>
      <c r="F387" s="20">
        <f>(SUM(E385:E387)/3)/100</f>
        <v>0.073</v>
      </c>
      <c r="G387" s="4" t="s">
        <v>23</v>
      </c>
      <c r="H387" s="17">
        <v>26.11</v>
      </c>
      <c r="I387" s="20">
        <f>(SUM(H385:H387)/3)/100</f>
        <v>0.1029333333</v>
      </c>
      <c r="J387" s="6" t="s">
        <v>23</v>
      </c>
      <c r="K387" s="17">
        <v>43.06</v>
      </c>
      <c r="L387" s="20">
        <f>(SUM(K385:K387)/3)/100</f>
        <v>0.3741</v>
      </c>
      <c r="M387" s="6" t="s">
        <v>23</v>
      </c>
      <c r="N387" s="17">
        <v>100.0</v>
      </c>
      <c r="O387" s="20">
        <f>(SUM(N385:N387)/3)/100</f>
        <v>1</v>
      </c>
      <c r="P387" s="4" t="s">
        <v>23</v>
      </c>
      <c r="Q387" s="17">
        <v>27.78</v>
      </c>
      <c r="R387" s="20">
        <f>(SUM(Q385:Q387)/3)/100</f>
        <v>0.1279666667</v>
      </c>
    </row>
    <row r="388" hidden="1" outlineLevel="1">
      <c r="A388" s="5" t="s">
        <v>24</v>
      </c>
      <c r="B388" s="17">
        <v>13.19</v>
      </c>
      <c r="C388" s="18"/>
      <c r="D388" s="5" t="s">
        <v>24</v>
      </c>
      <c r="E388" s="17">
        <v>3.61</v>
      </c>
      <c r="F388" s="18"/>
      <c r="G388" s="5" t="s">
        <v>24</v>
      </c>
      <c r="H388" s="17">
        <v>4.35</v>
      </c>
      <c r="I388" s="18"/>
      <c r="J388" s="6" t="s">
        <v>24</v>
      </c>
      <c r="K388" s="17">
        <v>26.11</v>
      </c>
      <c r="L388" s="18"/>
      <c r="M388" s="6" t="s">
        <v>24</v>
      </c>
      <c r="N388" s="17">
        <v>100.0</v>
      </c>
      <c r="O388" s="18"/>
      <c r="P388" s="5" t="s">
        <v>24</v>
      </c>
      <c r="Q388" s="17">
        <v>5.39</v>
      </c>
      <c r="R388" s="18"/>
    </row>
    <row r="389" hidden="1" outlineLevel="1">
      <c r="A389" s="5" t="s">
        <v>25</v>
      </c>
      <c r="B389" s="17">
        <v>8.33</v>
      </c>
      <c r="C389" s="20">
        <f>(SUM(B388:B389)/2)/100</f>
        <v>0.1076</v>
      </c>
      <c r="D389" s="5" t="s">
        <v>25</v>
      </c>
      <c r="E389" s="17">
        <v>3.15</v>
      </c>
      <c r="F389" s="20">
        <f>(SUM(E388:E389)/2)/100</f>
        <v>0.0338</v>
      </c>
      <c r="G389" s="5" t="s">
        <v>25</v>
      </c>
      <c r="H389" s="17">
        <v>28.52</v>
      </c>
      <c r="I389" s="20">
        <f>(SUM(H388:H389)/2)/100</f>
        <v>0.16435</v>
      </c>
      <c r="J389" s="6" t="s">
        <v>25</v>
      </c>
      <c r="K389" s="17">
        <v>43.06</v>
      </c>
      <c r="L389" s="20">
        <f>(SUM(K388:K389)/2)/100</f>
        <v>0.34585</v>
      </c>
      <c r="M389" s="6" t="s">
        <v>25</v>
      </c>
      <c r="N389" s="17">
        <v>100.0</v>
      </c>
      <c r="O389" s="20">
        <f>(SUM(N388:N389)/2)/100</f>
        <v>1</v>
      </c>
      <c r="P389" s="5" t="s">
        <v>25</v>
      </c>
      <c r="Q389" s="17">
        <v>26.94</v>
      </c>
      <c r="R389" s="20">
        <f>(SUM(Q388:Q389)/2)/100</f>
        <v>0.16165</v>
      </c>
    </row>
    <row r="390">
      <c r="A390" s="29"/>
      <c r="B390" s="29"/>
      <c r="C390" s="29"/>
      <c r="D390" s="29"/>
      <c r="E390" s="29"/>
      <c r="F390" s="2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>
      <c r="A391" s="29"/>
      <c r="B391" s="29"/>
      <c r="C391" s="29"/>
      <c r="D391" s="29"/>
      <c r="E391" s="29"/>
      <c r="F391" s="2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collapsed="1">
      <c r="A392" s="1" t="s">
        <v>42</v>
      </c>
      <c r="C392" s="2" t="str">
        <f t="array" ref="C392">INDEX(A393:P393, 1, MATCH(MIN(C403,F403,I403,L403,O403,R403), C403:R403, 0))</f>
        <v>SPIRE</v>
      </c>
      <c r="D392" s="3" t="str">
        <f t="array" ref="D392">INDEX(A393:P393, 1, (MATCH(MIN(C407,F407,I407,L407,O407,R407), C407:R407, 0)))</f>
        <v>SPIRE</v>
      </c>
      <c r="E392" s="4" t="str">
        <f t="array" ref="E392">INDEX(A393:P393, 1, MATCH(MIN(F410,I410,L410,O410,R410,C410),C410:R410,0))</f>
        <v>SPIRE</v>
      </c>
      <c r="F392" s="5" t="str">
        <f t="array" ref="F392">INDEX(A393:P393, 1, MATCH(MIN(F412,I412,L412,O412,R412,C412),C412:R412,0))</f>
        <v>ECMWF</v>
      </c>
      <c r="G392" s="6"/>
      <c r="H392" s="28"/>
      <c r="J392" s="6"/>
      <c r="K392" s="6"/>
      <c r="L392" s="6"/>
      <c r="M392" s="6"/>
      <c r="N392" s="6"/>
      <c r="O392" s="6"/>
      <c r="P392" s="6"/>
      <c r="Q392" s="6"/>
    </row>
    <row r="393" hidden="1" outlineLevel="1">
      <c r="A393" s="7" t="s">
        <v>1</v>
      </c>
      <c r="B393" s="8" t="s">
        <v>2</v>
      </c>
      <c r="C393" s="9"/>
      <c r="D393" s="10" t="s">
        <v>3</v>
      </c>
      <c r="E393" s="11" t="s">
        <v>2</v>
      </c>
      <c r="F393" s="9"/>
      <c r="G393" s="12" t="s">
        <v>4</v>
      </c>
      <c r="H393" s="8" t="s">
        <v>2</v>
      </c>
      <c r="I393" s="9"/>
      <c r="J393" s="12" t="s">
        <v>5</v>
      </c>
      <c r="K393" s="8" t="s">
        <v>2</v>
      </c>
      <c r="L393" s="9"/>
      <c r="M393" s="12" t="s">
        <v>6</v>
      </c>
      <c r="N393" s="8" t="s">
        <v>2</v>
      </c>
      <c r="O393" s="9"/>
      <c r="P393" s="12" t="s">
        <v>7</v>
      </c>
      <c r="Q393" s="8" t="s">
        <v>2</v>
      </c>
    </row>
    <row r="394" hidden="1" outlineLevel="1">
      <c r="A394" s="13" t="s">
        <v>8</v>
      </c>
      <c r="C394" s="14"/>
      <c r="D394" s="6" t="s">
        <v>8</v>
      </c>
      <c r="F394" s="14"/>
      <c r="G394" s="13" t="s">
        <v>8</v>
      </c>
      <c r="I394" s="15"/>
      <c r="J394" s="13" t="s">
        <v>8</v>
      </c>
      <c r="L394" s="15"/>
      <c r="M394" s="13" t="s">
        <v>8</v>
      </c>
      <c r="O394" s="15"/>
      <c r="P394" s="13" t="s">
        <v>8</v>
      </c>
    </row>
    <row r="395" hidden="1" outlineLevel="1">
      <c r="A395" s="2" t="s">
        <v>9</v>
      </c>
      <c r="B395" s="17">
        <v>12.64</v>
      </c>
      <c r="C395" s="18"/>
      <c r="D395" s="2" t="s">
        <v>9</v>
      </c>
      <c r="E395" s="17">
        <v>6.39</v>
      </c>
      <c r="F395" s="18"/>
      <c r="G395" s="2" t="s">
        <v>9</v>
      </c>
      <c r="H395" s="17">
        <v>2.27</v>
      </c>
      <c r="I395" s="18"/>
      <c r="J395" s="6" t="s">
        <v>9</v>
      </c>
      <c r="K395" s="17">
        <v>0.69</v>
      </c>
      <c r="L395" s="18"/>
      <c r="M395" s="6" t="s">
        <v>9</v>
      </c>
      <c r="N395" s="17">
        <v>3.61</v>
      </c>
      <c r="O395" s="18"/>
      <c r="P395" s="2" t="s">
        <v>9</v>
      </c>
      <c r="Q395" s="17">
        <v>0.51</v>
      </c>
      <c r="R395" s="18"/>
    </row>
    <row r="396" hidden="1" outlineLevel="1">
      <c r="A396" s="2" t="s">
        <v>10</v>
      </c>
      <c r="B396" s="17">
        <v>29.63</v>
      </c>
      <c r="C396" s="18"/>
      <c r="D396" s="2" t="s">
        <v>10</v>
      </c>
      <c r="E396" s="17">
        <v>21.81</v>
      </c>
      <c r="F396" s="18"/>
      <c r="G396" s="2" t="s">
        <v>10</v>
      </c>
      <c r="H396" s="17">
        <v>10.97</v>
      </c>
      <c r="I396" s="18"/>
      <c r="J396" s="6" t="s">
        <v>10</v>
      </c>
      <c r="K396" s="17">
        <v>39.44</v>
      </c>
      <c r="L396" s="18"/>
      <c r="M396" s="6" t="s">
        <v>10</v>
      </c>
      <c r="N396" s="17">
        <v>11.06</v>
      </c>
      <c r="O396" s="18"/>
      <c r="P396" s="2" t="s">
        <v>10</v>
      </c>
      <c r="Q396" s="17">
        <v>43.43</v>
      </c>
      <c r="R396" s="18"/>
    </row>
    <row r="397" hidden="1" outlineLevel="1">
      <c r="A397" s="2" t="s">
        <v>11</v>
      </c>
      <c r="B397" s="17">
        <v>5.19</v>
      </c>
      <c r="C397" s="18"/>
      <c r="D397" s="2" t="s">
        <v>11</v>
      </c>
      <c r="E397" s="17">
        <v>11.99</v>
      </c>
      <c r="F397" s="18"/>
      <c r="G397" s="2" t="s">
        <v>11</v>
      </c>
      <c r="H397" s="17">
        <v>17.78</v>
      </c>
      <c r="I397" s="18"/>
      <c r="J397" s="6" t="s">
        <v>11</v>
      </c>
      <c r="K397" s="17">
        <v>7.73</v>
      </c>
      <c r="L397" s="18"/>
      <c r="M397" s="6" t="s">
        <v>11</v>
      </c>
      <c r="N397" s="17">
        <v>27.61</v>
      </c>
      <c r="O397" s="18"/>
      <c r="P397" s="2" t="s">
        <v>11</v>
      </c>
      <c r="Q397" s="17">
        <v>14.72</v>
      </c>
      <c r="R397" s="18"/>
    </row>
    <row r="398" hidden="1" outlineLevel="1">
      <c r="A398" s="2" t="s">
        <v>12</v>
      </c>
      <c r="B398" s="17">
        <v>2.45</v>
      </c>
      <c r="C398" s="18"/>
      <c r="D398" s="2" t="s">
        <v>12</v>
      </c>
      <c r="E398" s="17">
        <v>32.92</v>
      </c>
      <c r="F398" s="18"/>
      <c r="G398" s="2" t="s">
        <v>12</v>
      </c>
      <c r="H398" s="17">
        <v>37.08</v>
      </c>
      <c r="I398" s="18"/>
      <c r="J398" s="6" t="s">
        <v>12</v>
      </c>
      <c r="K398" s="17">
        <v>24.77</v>
      </c>
      <c r="L398" s="18"/>
      <c r="M398" s="6" t="s">
        <v>12</v>
      </c>
      <c r="N398" s="17">
        <v>3.11</v>
      </c>
      <c r="O398" s="18"/>
      <c r="P398" s="2" t="s">
        <v>12</v>
      </c>
      <c r="Q398" s="17">
        <v>19.72</v>
      </c>
      <c r="R398" s="18"/>
    </row>
    <row r="399" hidden="1" outlineLevel="1">
      <c r="A399" s="2" t="s">
        <v>13</v>
      </c>
      <c r="B399" s="17">
        <v>29.63</v>
      </c>
      <c r="C399" s="18"/>
      <c r="D399" s="2" t="s">
        <v>13</v>
      </c>
      <c r="E399" s="17">
        <v>21.81</v>
      </c>
      <c r="F399" s="18"/>
      <c r="G399" s="2" t="s">
        <v>13</v>
      </c>
      <c r="H399" s="17">
        <v>10.97</v>
      </c>
      <c r="I399" s="18"/>
      <c r="J399" s="6" t="s">
        <v>13</v>
      </c>
      <c r="K399" s="17">
        <v>39.44</v>
      </c>
      <c r="L399" s="18"/>
      <c r="M399" s="6" t="s">
        <v>13</v>
      </c>
      <c r="N399" s="17">
        <v>11.06</v>
      </c>
      <c r="O399" s="18"/>
      <c r="P399" s="2" t="s">
        <v>13</v>
      </c>
      <c r="Q399" s="17">
        <v>43.43</v>
      </c>
      <c r="R399" s="18"/>
    </row>
    <row r="400" hidden="1" outlineLevel="1">
      <c r="A400" s="2" t="s">
        <v>14</v>
      </c>
      <c r="B400" s="17">
        <v>10.6</v>
      </c>
      <c r="C400" s="18"/>
      <c r="D400" s="2" t="s">
        <v>14</v>
      </c>
      <c r="E400" s="17">
        <v>13.94</v>
      </c>
      <c r="F400" s="18"/>
      <c r="G400" s="2" t="s">
        <v>14</v>
      </c>
      <c r="H400" s="17">
        <v>14.72</v>
      </c>
      <c r="I400" s="18"/>
      <c r="J400" s="6" t="s">
        <v>14</v>
      </c>
      <c r="K400" s="17">
        <v>5.88</v>
      </c>
      <c r="L400" s="18"/>
      <c r="M400" s="6" t="s">
        <v>14</v>
      </c>
      <c r="N400" s="17">
        <v>18.33</v>
      </c>
      <c r="O400" s="18"/>
      <c r="P400" s="2" t="s">
        <v>14</v>
      </c>
      <c r="Q400" s="17">
        <v>37.18</v>
      </c>
      <c r="R400" s="18"/>
    </row>
    <row r="401" hidden="1" outlineLevel="1">
      <c r="A401" s="2" t="s">
        <v>15</v>
      </c>
      <c r="B401" s="17">
        <v>14.68</v>
      </c>
      <c r="C401" s="18"/>
      <c r="D401" s="2" t="s">
        <v>15</v>
      </c>
      <c r="E401" s="17">
        <v>11.11</v>
      </c>
      <c r="F401" s="18"/>
      <c r="G401" s="2" t="s">
        <v>15</v>
      </c>
      <c r="H401" s="17">
        <v>10.69</v>
      </c>
      <c r="I401" s="18"/>
      <c r="J401" s="6" t="s">
        <v>15</v>
      </c>
      <c r="K401" s="17">
        <v>8.33</v>
      </c>
      <c r="L401" s="18"/>
      <c r="M401" s="6" t="s">
        <v>15</v>
      </c>
      <c r="N401" s="17">
        <v>14.56</v>
      </c>
      <c r="O401" s="18"/>
      <c r="P401" s="2" t="s">
        <v>15</v>
      </c>
      <c r="Q401" s="17">
        <v>28.98</v>
      </c>
      <c r="R401" s="18"/>
    </row>
    <row r="402" hidden="1" outlineLevel="1">
      <c r="A402" s="2" t="s">
        <v>16</v>
      </c>
      <c r="B402" s="17">
        <v>8.1</v>
      </c>
      <c r="C402" s="18"/>
      <c r="D402" s="2" t="s">
        <v>16</v>
      </c>
      <c r="E402" s="17">
        <v>4.68</v>
      </c>
      <c r="F402" s="18"/>
      <c r="G402" s="2" t="s">
        <v>16</v>
      </c>
      <c r="H402" s="17">
        <v>2.27</v>
      </c>
      <c r="I402" s="18"/>
      <c r="J402" s="6" t="s">
        <v>16</v>
      </c>
      <c r="K402" s="17">
        <v>2.5</v>
      </c>
      <c r="L402" s="18"/>
      <c r="M402" s="6" t="s">
        <v>16</v>
      </c>
      <c r="N402" s="17">
        <v>2.0</v>
      </c>
      <c r="O402" s="18"/>
      <c r="P402" s="2" t="s">
        <v>16</v>
      </c>
      <c r="Q402" s="17">
        <v>8.75</v>
      </c>
      <c r="R402" s="18"/>
    </row>
    <row r="403" hidden="1" outlineLevel="1">
      <c r="A403" s="2" t="s">
        <v>17</v>
      </c>
      <c r="B403" s="17">
        <v>2.04</v>
      </c>
      <c r="C403" s="20">
        <f>(SUM(B395:B403)/9)/100</f>
        <v>0.1277333333</v>
      </c>
      <c r="D403" s="2" t="s">
        <v>17</v>
      </c>
      <c r="E403" s="17">
        <v>2.78</v>
      </c>
      <c r="F403" s="20">
        <f>(SUM(E395:E403)/9)/100</f>
        <v>0.1415888889</v>
      </c>
      <c r="G403" s="2" t="s">
        <v>17</v>
      </c>
      <c r="H403" s="17">
        <v>1.85</v>
      </c>
      <c r="I403" s="20">
        <f>(SUM(H395:H403)/9)/100</f>
        <v>0.1206666667</v>
      </c>
      <c r="J403" s="6" t="s">
        <v>17</v>
      </c>
      <c r="K403" s="17">
        <v>6.3</v>
      </c>
      <c r="L403" s="20">
        <f>(SUM(K395:K403)/9)/100</f>
        <v>0.1500888889</v>
      </c>
      <c r="M403" s="6" t="s">
        <v>17</v>
      </c>
      <c r="N403" s="17">
        <v>0.39</v>
      </c>
      <c r="O403" s="20">
        <f>(SUM(N395:N403)/9)/100</f>
        <v>0.1019222222</v>
      </c>
      <c r="P403" s="2" t="s">
        <v>17</v>
      </c>
      <c r="Q403" s="17">
        <v>2.45</v>
      </c>
      <c r="R403" s="20">
        <f>(SUM(Q395:Q403)/9)/100</f>
        <v>0.2213</v>
      </c>
    </row>
    <row r="404" hidden="1" outlineLevel="1">
      <c r="A404" s="3" t="s">
        <v>18</v>
      </c>
      <c r="B404" s="17">
        <v>12.64</v>
      </c>
      <c r="C404" s="18"/>
      <c r="D404" s="3" t="s">
        <v>18</v>
      </c>
      <c r="E404" s="17">
        <v>6.39</v>
      </c>
      <c r="F404" s="18"/>
      <c r="G404" s="3" t="s">
        <v>18</v>
      </c>
      <c r="H404" s="17">
        <v>2.27</v>
      </c>
      <c r="I404" s="18"/>
      <c r="J404" s="6" t="s">
        <v>18</v>
      </c>
      <c r="K404" s="17">
        <v>0.69</v>
      </c>
      <c r="L404" s="18"/>
      <c r="M404" s="6" t="s">
        <v>18</v>
      </c>
      <c r="N404" s="17">
        <v>3.61</v>
      </c>
      <c r="O404" s="18"/>
      <c r="P404" s="3" t="s">
        <v>18</v>
      </c>
      <c r="Q404" s="17">
        <v>0.51</v>
      </c>
      <c r="R404" s="18"/>
    </row>
    <row r="405" hidden="1" outlineLevel="1">
      <c r="A405" s="3" t="s">
        <v>19</v>
      </c>
      <c r="B405" s="17">
        <v>7.08</v>
      </c>
      <c r="C405" s="18"/>
      <c r="D405" s="3" t="s">
        <v>19</v>
      </c>
      <c r="E405" s="17">
        <v>6.67</v>
      </c>
      <c r="F405" s="18"/>
      <c r="G405" s="3" t="s">
        <v>19</v>
      </c>
      <c r="H405" s="17">
        <v>6.2</v>
      </c>
      <c r="I405" s="18"/>
      <c r="J405" s="6" t="s">
        <v>19</v>
      </c>
      <c r="K405" s="17">
        <v>7.5</v>
      </c>
      <c r="L405" s="18"/>
      <c r="M405" s="6" t="s">
        <v>19</v>
      </c>
      <c r="N405" s="17">
        <v>1.5</v>
      </c>
      <c r="O405" s="18"/>
      <c r="P405" s="3" t="s">
        <v>19</v>
      </c>
      <c r="Q405" s="17">
        <v>11.94</v>
      </c>
      <c r="R405" s="18"/>
    </row>
    <row r="406" hidden="1" outlineLevel="1">
      <c r="A406" s="3" t="s">
        <v>20</v>
      </c>
      <c r="B406" s="17">
        <v>29.63</v>
      </c>
      <c r="C406" s="18"/>
      <c r="D406" s="3" t="s">
        <v>20</v>
      </c>
      <c r="E406" s="17">
        <v>21.81</v>
      </c>
      <c r="F406" s="18"/>
      <c r="G406" s="3" t="s">
        <v>20</v>
      </c>
      <c r="H406" s="17">
        <v>10.97</v>
      </c>
      <c r="I406" s="18"/>
      <c r="J406" s="6" t="s">
        <v>20</v>
      </c>
      <c r="K406" s="17">
        <v>39.44</v>
      </c>
      <c r="L406" s="18"/>
      <c r="M406" s="6" t="s">
        <v>20</v>
      </c>
      <c r="N406" s="17">
        <v>11.06</v>
      </c>
      <c r="O406" s="18"/>
      <c r="P406" s="3" t="s">
        <v>20</v>
      </c>
      <c r="Q406" s="17">
        <v>43.43</v>
      </c>
      <c r="R406" s="18"/>
    </row>
    <row r="407" hidden="1" outlineLevel="1">
      <c r="A407" s="21">
        <v>44066.0</v>
      </c>
      <c r="B407" s="17">
        <v>29.63</v>
      </c>
      <c r="C407" s="20">
        <f>(SUM(B404:B407)/4)/100</f>
        <v>0.19745</v>
      </c>
      <c r="D407" s="21">
        <v>44066.0</v>
      </c>
      <c r="E407" s="17">
        <v>21.81</v>
      </c>
      <c r="F407" s="20">
        <f>(SUM(E404:E407)/4)/100</f>
        <v>0.1417</v>
      </c>
      <c r="G407" s="21">
        <v>44066.0</v>
      </c>
      <c r="H407" s="17">
        <v>10.97</v>
      </c>
      <c r="I407" s="20">
        <f>(SUM(H404:H407)/4)/100</f>
        <v>0.076025</v>
      </c>
      <c r="J407" s="22">
        <v>44066.0</v>
      </c>
      <c r="K407" s="17">
        <v>39.44</v>
      </c>
      <c r="L407" s="20">
        <f>(SUM(K404:K407)/4)/100</f>
        <v>0.217675</v>
      </c>
      <c r="M407" s="22">
        <v>44066.0</v>
      </c>
      <c r="N407" s="17">
        <v>11.06</v>
      </c>
      <c r="O407" s="20">
        <f>(SUM(N404:N407)/4)/100</f>
        <v>0.068075</v>
      </c>
      <c r="P407" s="21">
        <v>44066.0</v>
      </c>
      <c r="Q407" s="17">
        <v>43.43</v>
      </c>
      <c r="R407" s="20">
        <f>(SUM(Q404:Q407)/4)/100</f>
        <v>0.248275</v>
      </c>
    </row>
    <row r="408" hidden="1" outlineLevel="1">
      <c r="A408" s="4" t="s">
        <v>21</v>
      </c>
      <c r="B408" s="17">
        <v>12.64</v>
      </c>
      <c r="C408" s="18"/>
      <c r="D408" s="4" t="s">
        <v>21</v>
      </c>
      <c r="E408" s="17">
        <v>6.39</v>
      </c>
      <c r="F408" s="18"/>
      <c r="G408" s="4" t="s">
        <v>21</v>
      </c>
      <c r="H408" s="17">
        <v>2.27</v>
      </c>
      <c r="I408" s="18"/>
      <c r="J408" s="6" t="s">
        <v>21</v>
      </c>
      <c r="K408" s="17">
        <v>0.69</v>
      </c>
      <c r="L408" s="18"/>
      <c r="M408" s="6" t="s">
        <v>21</v>
      </c>
      <c r="N408" s="17">
        <v>3.61</v>
      </c>
      <c r="O408" s="18"/>
      <c r="P408" s="4" t="s">
        <v>21</v>
      </c>
      <c r="Q408" s="17">
        <v>0.51</v>
      </c>
      <c r="R408" s="18"/>
    </row>
    <row r="409" hidden="1" outlineLevel="1">
      <c r="A409" s="4" t="s">
        <v>22</v>
      </c>
      <c r="B409" s="17">
        <v>7.08</v>
      </c>
      <c r="C409" s="18"/>
      <c r="D409" s="4" t="s">
        <v>22</v>
      </c>
      <c r="E409" s="17">
        <v>6.67</v>
      </c>
      <c r="F409" s="18"/>
      <c r="G409" s="4" t="s">
        <v>22</v>
      </c>
      <c r="H409" s="17">
        <v>6.2</v>
      </c>
      <c r="I409" s="18"/>
      <c r="J409" s="6" t="s">
        <v>22</v>
      </c>
      <c r="K409" s="17">
        <v>7.5</v>
      </c>
      <c r="L409" s="18"/>
      <c r="M409" s="6" t="s">
        <v>22</v>
      </c>
      <c r="N409" s="17">
        <v>1.5</v>
      </c>
      <c r="O409" s="18"/>
      <c r="P409" s="4" t="s">
        <v>22</v>
      </c>
      <c r="Q409" s="17">
        <v>11.94</v>
      </c>
      <c r="R409" s="18"/>
    </row>
    <row r="410" hidden="1" outlineLevel="1">
      <c r="A410" s="4" t="s">
        <v>23</v>
      </c>
      <c r="B410" s="17">
        <v>7.64</v>
      </c>
      <c r="C410" s="20">
        <f>(SUM(B408:B410)/3)/100</f>
        <v>0.0912</v>
      </c>
      <c r="D410" s="4" t="s">
        <v>23</v>
      </c>
      <c r="E410" s="17">
        <v>5.83</v>
      </c>
      <c r="F410" s="20">
        <f>(SUM(E408:E410)/3)/100</f>
        <v>0.06296666667</v>
      </c>
      <c r="G410" s="4" t="s">
        <v>23</v>
      </c>
      <c r="H410" s="17">
        <v>6.34</v>
      </c>
      <c r="I410" s="20">
        <f>(SUM(H408:H410)/3)/100</f>
        <v>0.04936666667</v>
      </c>
      <c r="J410" s="6" t="s">
        <v>23</v>
      </c>
      <c r="K410" s="17">
        <v>6.02</v>
      </c>
      <c r="L410" s="20">
        <f>(SUM(K408:K410)/3)/100</f>
        <v>0.04736666667</v>
      </c>
      <c r="M410" s="6" t="s">
        <v>23</v>
      </c>
      <c r="N410" s="17">
        <v>6.44</v>
      </c>
      <c r="O410" s="20">
        <f>(SUM(N408:N410)/3)/100</f>
        <v>0.0385</v>
      </c>
      <c r="P410" s="4" t="s">
        <v>23</v>
      </c>
      <c r="Q410" s="17">
        <v>10.56</v>
      </c>
      <c r="R410" s="20">
        <f>(SUM(Q408:Q410)/3)/100</f>
        <v>0.0767</v>
      </c>
    </row>
    <row r="411" hidden="1" outlineLevel="1">
      <c r="A411" s="5" t="s">
        <v>24</v>
      </c>
      <c r="B411" s="17">
        <v>26.67</v>
      </c>
      <c r="C411" s="18"/>
      <c r="D411" s="5" t="s">
        <v>24</v>
      </c>
      <c r="E411" s="17">
        <v>1.99</v>
      </c>
      <c r="F411" s="18"/>
      <c r="G411" s="5" t="s">
        <v>24</v>
      </c>
      <c r="H411" s="17">
        <v>3.29</v>
      </c>
      <c r="I411" s="18"/>
      <c r="J411" s="6" t="s">
        <v>24</v>
      </c>
      <c r="K411" s="17">
        <v>0.19</v>
      </c>
      <c r="L411" s="18"/>
      <c r="M411" s="6" t="s">
        <v>24</v>
      </c>
      <c r="N411" s="17">
        <v>5.72</v>
      </c>
      <c r="O411" s="18"/>
      <c r="P411" s="5" t="s">
        <v>24</v>
      </c>
      <c r="Q411" s="17">
        <v>8.7</v>
      </c>
      <c r="R411" s="18"/>
    </row>
    <row r="412" hidden="1" outlineLevel="1">
      <c r="A412" s="5" t="s">
        <v>25</v>
      </c>
      <c r="B412" s="17">
        <v>29.63</v>
      </c>
      <c r="C412" s="20">
        <f>(SUM(B411:B412)/2)/100</f>
        <v>0.2815</v>
      </c>
      <c r="D412" s="5" t="s">
        <v>25</v>
      </c>
      <c r="E412" s="17">
        <v>21.81</v>
      </c>
      <c r="F412" s="20">
        <f>(SUM(E411:E412)/2)/100</f>
        <v>0.119</v>
      </c>
      <c r="G412" s="5" t="s">
        <v>25</v>
      </c>
      <c r="H412" s="17">
        <v>10.97</v>
      </c>
      <c r="I412" s="20">
        <f>(SUM(H411:H412)/2)/100</f>
        <v>0.0713</v>
      </c>
      <c r="J412" s="6" t="s">
        <v>25</v>
      </c>
      <c r="K412" s="17">
        <v>39.44</v>
      </c>
      <c r="L412" s="20">
        <f>(SUM(K411:K412)/2)/100</f>
        <v>0.19815</v>
      </c>
      <c r="M412" s="6" t="s">
        <v>25</v>
      </c>
      <c r="N412" s="17">
        <v>11.06</v>
      </c>
      <c r="O412" s="20">
        <f>(SUM(N411:N412)/2)/100</f>
        <v>0.0839</v>
      </c>
      <c r="P412" s="5" t="s">
        <v>25</v>
      </c>
      <c r="Q412" s="17">
        <v>43.43</v>
      </c>
      <c r="R412" s="20">
        <f>(SUM(Q411:Q412)/2)/100</f>
        <v>0.26065</v>
      </c>
    </row>
    <row r="413">
      <c r="A413" s="29"/>
      <c r="B413" s="29"/>
      <c r="C413" s="29"/>
      <c r="D413" s="29"/>
      <c r="E413" s="29"/>
      <c r="F413" s="2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>
      <c r="A414" s="29"/>
      <c r="B414" s="29"/>
      <c r="C414" s="29"/>
      <c r="D414" s="29"/>
      <c r="E414" s="29"/>
      <c r="F414" s="2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collapsed="1">
      <c r="A415" s="1" t="s">
        <v>43</v>
      </c>
      <c r="C415" s="2" t="str">
        <f t="array" ref="C415">INDEX(A416:P416, 1, MATCH(MIN(C426,F426,I426,L426,O426,R426), C426:R426, 0))</f>
        <v>PWG</v>
      </c>
      <c r="D415" s="3" t="str">
        <f t="array" ref="D415">INDEX(A416:P416, 1, (MATCH(MIN(C430,F430,I430,L430,O430,R430), C430:R430, 0)))</f>
        <v>ECMWF</v>
      </c>
      <c r="E415" s="4" t="str">
        <f t="array" ref="E415">INDEX(A416:P416, 1, MATCH(MIN(F433,I433,L433,O433,R433,C433),C433:R433,0))</f>
        <v>PWG</v>
      </c>
      <c r="F415" s="5" t="str">
        <f t="array" ref="F415">INDEX(A416:P416, 1, MATCH(MIN(F435,I435,L435,O435,R435,C435),C435:R435,0))</f>
        <v>PWG</v>
      </c>
      <c r="G415" s="6"/>
      <c r="H415" s="28"/>
      <c r="J415" s="6"/>
      <c r="K415" s="6"/>
      <c r="L415" s="6"/>
      <c r="M415" s="6"/>
      <c r="N415" s="6"/>
      <c r="O415" s="6"/>
      <c r="P415" s="6"/>
      <c r="Q415" s="6"/>
    </row>
    <row r="416" hidden="1" outlineLevel="1">
      <c r="A416" s="7" t="s">
        <v>1</v>
      </c>
      <c r="B416" s="8" t="s">
        <v>2</v>
      </c>
      <c r="C416" s="9"/>
      <c r="D416" s="10" t="s">
        <v>3</v>
      </c>
      <c r="E416" s="11" t="s">
        <v>2</v>
      </c>
      <c r="F416" s="9"/>
      <c r="G416" s="12" t="s">
        <v>4</v>
      </c>
      <c r="H416" s="8" t="s">
        <v>2</v>
      </c>
      <c r="I416" s="9"/>
      <c r="J416" s="12" t="s">
        <v>5</v>
      </c>
      <c r="K416" s="8" t="s">
        <v>2</v>
      </c>
      <c r="L416" s="9"/>
      <c r="M416" s="12" t="s">
        <v>6</v>
      </c>
      <c r="N416" s="8" t="s">
        <v>2</v>
      </c>
      <c r="O416" s="9"/>
      <c r="P416" s="12" t="s">
        <v>7</v>
      </c>
      <c r="Q416" s="8" t="s">
        <v>2</v>
      </c>
    </row>
    <row r="417" hidden="1" outlineLevel="1">
      <c r="A417" s="13" t="s">
        <v>8</v>
      </c>
      <c r="C417" s="14"/>
      <c r="D417" s="6" t="s">
        <v>8</v>
      </c>
      <c r="F417" s="14"/>
      <c r="G417" s="13" t="s">
        <v>8</v>
      </c>
      <c r="I417" s="15"/>
      <c r="J417" s="13" t="s">
        <v>8</v>
      </c>
      <c r="L417" s="15"/>
      <c r="M417" s="13" t="s">
        <v>8</v>
      </c>
      <c r="O417" s="15"/>
      <c r="P417" s="13" t="s">
        <v>8</v>
      </c>
    </row>
    <row r="418" hidden="1" outlineLevel="1">
      <c r="A418" s="2" t="s">
        <v>9</v>
      </c>
      <c r="B418" s="17">
        <v>6.57</v>
      </c>
      <c r="C418" s="18"/>
      <c r="D418" s="2" t="s">
        <v>9</v>
      </c>
      <c r="E418" s="17">
        <v>12.11</v>
      </c>
      <c r="F418" s="18"/>
      <c r="G418" s="2" t="s">
        <v>9</v>
      </c>
      <c r="H418" s="17">
        <v>3.89</v>
      </c>
      <c r="I418" s="18"/>
      <c r="J418" s="6" t="s">
        <v>9</v>
      </c>
      <c r="K418" s="17">
        <v>38.78</v>
      </c>
      <c r="L418" s="18"/>
      <c r="M418" s="6" t="s">
        <v>9</v>
      </c>
      <c r="N418" s="17">
        <v>16.3</v>
      </c>
      <c r="O418" s="18"/>
      <c r="P418" s="2" t="s">
        <v>9</v>
      </c>
      <c r="Q418" s="17">
        <v>28.5</v>
      </c>
      <c r="R418" s="18"/>
    </row>
    <row r="419" hidden="1" outlineLevel="1">
      <c r="A419" s="2" t="s">
        <v>10</v>
      </c>
      <c r="B419" s="17">
        <v>22.22</v>
      </c>
      <c r="C419" s="18"/>
      <c r="D419" s="2" t="s">
        <v>10</v>
      </c>
      <c r="E419" s="17">
        <v>23.94</v>
      </c>
      <c r="F419" s="18"/>
      <c r="G419" s="2" t="s">
        <v>10</v>
      </c>
      <c r="H419" s="17">
        <v>6.39</v>
      </c>
      <c r="I419" s="18"/>
      <c r="J419" s="6" t="s">
        <v>10</v>
      </c>
      <c r="K419" s="17">
        <v>12.67</v>
      </c>
      <c r="L419" s="18"/>
      <c r="M419" s="6" t="s">
        <v>10</v>
      </c>
      <c r="N419" s="17">
        <v>10.6</v>
      </c>
      <c r="O419" s="18"/>
      <c r="P419" s="2" t="s">
        <v>10</v>
      </c>
      <c r="Q419" s="17">
        <v>19.72</v>
      </c>
      <c r="R419" s="18"/>
    </row>
    <row r="420" hidden="1" outlineLevel="1">
      <c r="A420" s="2" t="s">
        <v>11</v>
      </c>
      <c r="B420" s="17">
        <v>18.15</v>
      </c>
      <c r="C420" s="18"/>
      <c r="D420" s="2" t="s">
        <v>11</v>
      </c>
      <c r="E420" s="17">
        <v>24.44</v>
      </c>
      <c r="F420" s="18"/>
      <c r="G420" s="2" t="s">
        <v>11</v>
      </c>
      <c r="H420" s="17">
        <v>44.44</v>
      </c>
      <c r="I420" s="18"/>
      <c r="J420" s="6" t="s">
        <v>11</v>
      </c>
      <c r="K420" s="17">
        <v>21.17</v>
      </c>
      <c r="L420" s="18"/>
      <c r="M420" s="6" t="s">
        <v>11</v>
      </c>
      <c r="N420" s="17">
        <v>12.31</v>
      </c>
      <c r="O420" s="18"/>
      <c r="P420" s="2" t="s">
        <v>11</v>
      </c>
      <c r="Q420" s="17">
        <v>5.33</v>
      </c>
      <c r="R420" s="18"/>
    </row>
    <row r="421" hidden="1" outlineLevel="1">
      <c r="A421" s="2" t="s">
        <v>12</v>
      </c>
      <c r="B421" s="17">
        <v>13.61</v>
      </c>
      <c r="C421" s="18"/>
      <c r="D421" s="2" t="s">
        <v>12</v>
      </c>
      <c r="E421" s="17">
        <v>8.94</v>
      </c>
      <c r="F421" s="18"/>
      <c r="G421" s="2" t="s">
        <v>12</v>
      </c>
      <c r="H421" s="17">
        <v>11.11</v>
      </c>
      <c r="I421" s="18"/>
      <c r="J421" s="6" t="s">
        <v>12</v>
      </c>
      <c r="K421" s="17">
        <v>5.5</v>
      </c>
      <c r="L421" s="18"/>
      <c r="M421" s="6" t="s">
        <v>12</v>
      </c>
      <c r="N421" s="17">
        <v>27.73</v>
      </c>
      <c r="O421" s="18"/>
      <c r="P421" s="2" t="s">
        <v>12</v>
      </c>
      <c r="Q421" s="17">
        <v>21.44</v>
      </c>
      <c r="R421" s="18"/>
    </row>
    <row r="422" hidden="1" outlineLevel="1">
      <c r="A422" s="2" t="s">
        <v>13</v>
      </c>
      <c r="B422" s="17">
        <v>22.22</v>
      </c>
      <c r="C422" s="18"/>
      <c r="D422" s="2" t="s">
        <v>13</v>
      </c>
      <c r="E422" s="17">
        <v>23.94</v>
      </c>
      <c r="F422" s="18"/>
      <c r="G422" s="2" t="s">
        <v>13</v>
      </c>
      <c r="H422" s="17">
        <v>4.44</v>
      </c>
      <c r="I422" s="18"/>
      <c r="J422" s="6" t="s">
        <v>13</v>
      </c>
      <c r="K422" s="17">
        <v>19.28</v>
      </c>
      <c r="L422" s="18"/>
      <c r="M422" s="6" t="s">
        <v>13</v>
      </c>
      <c r="N422" s="17">
        <v>26.3</v>
      </c>
      <c r="O422" s="18"/>
      <c r="P422" s="2" t="s">
        <v>13</v>
      </c>
      <c r="Q422" s="17">
        <v>8.0</v>
      </c>
      <c r="R422" s="18"/>
    </row>
    <row r="423" hidden="1" outlineLevel="1">
      <c r="A423" s="2" t="s">
        <v>14</v>
      </c>
      <c r="B423" s="17">
        <v>11.71</v>
      </c>
      <c r="C423" s="18"/>
      <c r="D423" s="2" t="s">
        <v>14</v>
      </c>
      <c r="E423" s="17">
        <v>11.67</v>
      </c>
      <c r="F423" s="18"/>
      <c r="G423" s="2" t="s">
        <v>14</v>
      </c>
      <c r="H423" s="17">
        <v>41.11</v>
      </c>
      <c r="I423" s="18"/>
      <c r="J423" s="6" t="s">
        <v>14</v>
      </c>
      <c r="K423" s="17">
        <v>7.67</v>
      </c>
      <c r="L423" s="18"/>
      <c r="M423" s="6" t="s">
        <v>14</v>
      </c>
      <c r="N423" s="17">
        <v>4.86</v>
      </c>
      <c r="O423" s="18"/>
      <c r="P423" s="2" t="s">
        <v>14</v>
      </c>
      <c r="Q423" s="17">
        <v>4.0</v>
      </c>
      <c r="R423" s="18"/>
    </row>
    <row r="424" hidden="1" outlineLevel="1">
      <c r="A424" s="2" t="s">
        <v>15</v>
      </c>
      <c r="B424" s="17">
        <v>25.83</v>
      </c>
      <c r="C424" s="18"/>
      <c r="D424" s="2" t="s">
        <v>15</v>
      </c>
      <c r="E424" s="17">
        <v>29.0</v>
      </c>
      <c r="F424" s="18"/>
      <c r="G424" s="2" t="s">
        <v>15</v>
      </c>
      <c r="H424" s="17">
        <v>45.83</v>
      </c>
      <c r="I424" s="18"/>
      <c r="J424" s="6" t="s">
        <v>15</v>
      </c>
      <c r="K424" s="17">
        <v>11.06</v>
      </c>
      <c r="L424" s="18"/>
      <c r="M424" s="6" t="s">
        <v>15</v>
      </c>
      <c r="N424" s="17">
        <v>34.65</v>
      </c>
      <c r="O424" s="18"/>
      <c r="P424" s="2" t="s">
        <v>15</v>
      </c>
      <c r="Q424" s="17">
        <v>3.0</v>
      </c>
      <c r="R424" s="18"/>
    </row>
    <row r="425" hidden="1" outlineLevel="1">
      <c r="A425" s="2" t="s">
        <v>16</v>
      </c>
      <c r="B425" s="17">
        <v>8.8</v>
      </c>
      <c r="C425" s="18"/>
      <c r="D425" s="2" t="s">
        <v>16</v>
      </c>
      <c r="E425" s="17">
        <v>36.89</v>
      </c>
      <c r="F425" s="18"/>
      <c r="G425" s="2" t="s">
        <v>16</v>
      </c>
      <c r="H425" s="17">
        <v>3.89</v>
      </c>
      <c r="I425" s="18"/>
      <c r="J425" s="6" t="s">
        <v>16</v>
      </c>
      <c r="K425" s="17">
        <v>38.78</v>
      </c>
      <c r="L425" s="18"/>
      <c r="M425" s="6" t="s">
        <v>16</v>
      </c>
      <c r="N425" s="17">
        <v>2.0</v>
      </c>
      <c r="O425" s="18"/>
      <c r="P425" s="2" t="s">
        <v>16</v>
      </c>
      <c r="Q425" s="17">
        <v>28.5</v>
      </c>
      <c r="R425" s="18"/>
    </row>
    <row r="426" hidden="1" outlineLevel="1">
      <c r="A426" s="2" t="s">
        <v>17</v>
      </c>
      <c r="B426" s="17">
        <v>3.84</v>
      </c>
      <c r="C426" s="20">
        <f>(SUM(B418:B426)/9)/100</f>
        <v>0.1477222222</v>
      </c>
      <c r="D426" s="2" t="s">
        <v>17</v>
      </c>
      <c r="E426" s="17">
        <v>20.72</v>
      </c>
      <c r="F426" s="20">
        <f>(SUM(E418:E426)/9)/100</f>
        <v>0.2129444444</v>
      </c>
      <c r="G426" s="2" t="s">
        <v>17</v>
      </c>
      <c r="H426" s="17">
        <v>3.89</v>
      </c>
      <c r="I426" s="20">
        <f>(SUM(H418:H426)/9)/100</f>
        <v>0.1833222222</v>
      </c>
      <c r="J426" s="6" t="s">
        <v>17</v>
      </c>
      <c r="K426" s="17">
        <v>38.78</v>
      </c>
      <c r="L426" s="20">
        <f>(SUM(K418:K426)/9)/100</f>
        <v>0.2152111111</v>
      </c>
      <c r="M426" s="6" t="s">
        <v>17</v>
      </c>
      <c r="N426" s="17">
        <v>0.39</v>
      </c>
      <c r="O426" s="20">
        <f>(SUM(N418:N426)/9)/100</f>
        <v>0.1501555556</v>
      </c>
      <c r="P426" s="2" t="s">
        <v>17</v>
      </c>
      <c r="Q426" s="17">
        <v>28.44</v>
      </c>
      <c r="R426" s="20">
        <f>(SUM(Q418:Q426)/9)/100</f>
        <v>0.1632555556</v>
      </c>
    </row>
    <row r="427" hidden="1" outlineLevel="1">
      <c r="A427" s="3" t="s">
        <v>18</v>
      </c>
      <c r="B427" s="17">
        <v>6.57</v>
      </c>
      <c r="C427" s="18"/>
      <c r="D427" s="3" t="s">
        <v>18</v>
      </c>
      <c r="E427" s="17">
        <v>12.11</v>
      </c>
      <c r="F427" s="18"/>
      <c r="G427" s="3" t="s">
        <v>18</v>
      </c>
      <c r="H427" s="17">
        <v>1.67</v>
      </c>
      <c r="I427" s="18"/>
      <c r="J427" s="6" t="s">
        <v>18</v>
      </c>
      <c r="K427" s="17">
        <v>3.78</v>
      </c>
      <c r="L427" s="18"/>
      <c r="M427" s="6" t="s">
        <v>18</v>
      </c>
      <c r="N427" s="17">
        <v>100.0</v>
      </c>
      <c r="O427" s="18"/>
      <c r="P427" s="3" t="s">
        <v>18</v>
      </c>
      <c r="Q427" s="17">
        <v>28.5</v>
      </c>
      <c r="R427" s="18"/>
    </row>
    <row r="428" hidden="1" outlineLevel="1">
      <c r="A428" s="3" t="s">
        <v>19</v>
      </c>
      <c r="B428" s="17">
        <v>36.16</v>
      </c>
      <c r="C428" s="18"/>
      <c r="D428" s="3" t="s">
        <v>19</v>
      </c>
      <c r="E428" s="17">
        <v>35.89</v>
      </c>
      <c r="F428" s="18"/>
      <c r="G428" s="3" t="s">
        <v>19</v>
      </c>
      <c r="H428" s="17">
        <v>4.17</v>
      </c>
      <c r="I428" s="18"/>
      <c r="J428" s="6" t="s">
        <v>19</v>
      </c>
      <c r="K428" s="17">
        <v>44.78</v>
      </c>
      <c r="L428" s="18"/>
      <c r="M428" s="6" t="s">
        <v>19</v>
      </c>
      <c r="N428" s="17">
        <v>100.0</v>
      </c>
      <c r="O428" s="18"/>
      <c r="P428" s="3" t="s">
        <v>19</v>
      </c>
      <c r="Q428" s="17">
        <v>28.44</v>
      </c>
      <c r="R428" s="18"/>
    </row>
    <row r="429" hidden="1" outlineLevel="1">
      <c r="A429" s="3" t="s">
        <v>20</v>
      </c>
      <c r="B429" s="17">
        <v>22.22</v>
      </c>
      <c r="C429" s="18"/>
      <c r="D429" s="3" t="s">
        <v>20</v>
      </c>
      <c r="E429" s="17">
        <v>23.94</v>
      </c>
      <c r="F429" s="18"/>
      <c r="G429" s="3" t="s">
        <v>20</v>
      </c>
      <c r="H429" s="17">
        <v>10.97</v>
      </c>
      <c r="I429" s="18"/>
      <c r="J429" s="6" t="s">
        <v>20</v>
      </c>
      <c r="K429" s="17">
        <v>39.44</v>
      </c>
      <c r="L429" s="18"/>
      <c r="M429" s="6" t="s">
        <v>20</v>
      </c>
      <c r="N429" s="17">
        <v>100.0</v>
      </c>
      <c r="O429" s="18"/>
      <c r="P429" s="3" t="s">
        <v>20</v>
      </c>
      <c r="Q429" s="17">
        <v>14.33</v>
      </c>
      <c r="R429" s="18"/>
    </row>
    <row r="430" hidden="1" outlineLevel="1">
      <c r="A430" s="21">
        <v>44066.0</v>
      </c>
      <c r="B430" s="17">
        <v>22.22</v>
      </c>
      <c r="C430" s="20">
        <f>(SUM(B427:B430)/4)/100</f>
        <v>0.217925</v>
      </c>
      <c r="D430" s="21">
        <v>44066.0</v>
      </c>
      <c r="E430" s="17">
        <v>23.94</v>
      </c>
      <c r="F430" s="20">
        <f>(SUM(E427:E430)/4)/100</f>
        <v>0.2397</v>
      </c>
      <c r="G430" s="21">
        <v>44066.0</v>
      </c>
      <c r="H430" s="17">
        <v>10.97</v>
      </c>
      <c r="I430" s="20">
        <f>(SUM(H427:H430)/4)/100</f>
        <v>0.06945</v>
      </c>
      <c r="J430" s="22">
        <v>44066.0</v>
      </c>
      <c r="K430" s="17">
        <v>39.44</v>
      </c>
      <c r="L430" s="20">
        <f>(SUM(K427:K430)/4)/100</f>
        <v>0.3186</v>
      </c>
      <c r="M430" s="22">
        <v>44066.0</v>
      </c>
      <c r="N430" s="17">
        <v>100.0</v>
      </c>
      <c r="O430" s="20">
        <f>(SUM(N427:N430)/4)/100</f>
        <v>1</v>
      </c>
      <c r="P430" s="21">
        <v>44066.0</v>
      </c>
      <c r="Q430" s="17">
        <v>12.72</v>
      </c>
      <c r="R430" s="20">
        <f>(SUM(Q427:Q430)/4)/100</f>
        <v>0.209975</v>
      </c>
    </row>
    <row r="431" hidden="1" outlineLevel="1">
      <c r="A431" s="4" t="s">
        <v>21</v>
      </c>
      <c r="B431" s="17">
        <v>6.57</v>
      </c>
      <c r="C431" s="18"/>
      <c r="D431" s="4" t="s">
        <v>21</v>
      </c>
      <c r="E431" s="17">
        <v>12.11</v>
      </c>
      <c r="F431" s="18"/>
      <c r="G431" s="4" t="s">
        <v>21</v>
      </c>
      <c r="H431" s="17">
        <v>100.0</v>
      </c>
      <c r="I431" s="18"/>
      <c r="J431" s="6" t="s">
        <v>21</v>
      </c>
      <c r="K431" s="17">
        <v>100.0</v>
      </c>
      <c r="L431" s="18"/>
      <c r="M431" s="6" t="s">
        <v>21</v>
      </c>
      <c r="N431" s="17">
        <v>100.0</v>
      </c>
      <c r="O431" s="18"/>
      <c r="P431" s="4" t="s">
        <v>21</v>
      </c>
      <c r="Q431" s="17">
        <v>26.85</v>
      </c>
      <c r="R431" s="18"/>
    </row>
    <row r="432" hidden="1" outlineLevel="1">
      <c r="A432" s="4" t="s">
        <v>22</v>
      </c>
      <c r="B432" s="17">
        <v>36.16</v>
      </c>
      <c r="C432" s="18"/>
      <c r="D432" s="4" t="s">
        <v>22</v>
      </c>
      <c r="E432" s="17">
        <v>35.89</v>
      </c>
      <c r="F432" s="18"/>
      <c r="G432" s="4" t="s">
        <v>22</v>
      </c>
      <c r="H432" s="17">
        <v>100.0</v>
      </c>
      <c r="I432" s="18"/>
      <c r="J432" s="6" t="s">
        <v>22</v>
      </c>
      <c r="K432" s="17">
        <v>100.0</v>
      </c>
      <c r="L432" s="18"/>
      <c r="M432" s="6" t="s">
        <v>22</v>
      </c>
      <c r="N432" s="17">
        <v>100.0</v>
      </c>
      <c r="O432" s="18"/>
      <c r="P432" s="4" t="s">
        <v>22</v>
      </c>
      <c r="Q432" s="17">
        <v>26.85</v>
      </c>
      <c r="R432" s="18"/>
    </row>
    <row r="433" hidden="1" outlineLevel="1">
      <c r="A433" s="4" t="s">
        <v>23</v>
      </c>
      <c r="B433" s="17">
        <v>11.9</v>
      </c>
      <c r="C433" s="20">
        <f>(SUM(B431:B433)/3)/100</f>
        <v>0.1821</v>
      </c>
      <c r="D433" s="4" t="s">
        <v>23</v>
      </c>
      <c r="E433" s="17">
        <v>32.83</v>
      </c>
      <c r="F433" s="20">
        <f>(SUM(E431:E433)/3)/100</f>
        <v>0.2694333333</v>
      </c>
      <c r="G433" s="4" t="s">
        <v>23</v>
      </c>
      <c r="H433" s="17">
        <v>100.0</v>
      </c>
      <c r="I433" s="20">
        <f>(SUM(H431:H433)/3)/100</f>
        <v>1</v>
      </c>
      <c r="J433" s="6" t="s">
        <v>23</v>
      </c>
      <c r="K433" s="17">
        <v>100.0</v>
      </c>
      <c r="L433" s="20">
        <f>(SUM(K431:K433)/3)/100</f>
        <v>1</v>
      </c>
      <c r="M433" s="6" t="s">
        <v>23</v>
      </c>
      <c r="N433" s="17">
        <v>100.0</v>
      </c>
      <c r="O433" s="20">
        <f>(SUM(N431:N433)/3)/100</f>
        <v>1</v>
      </c>
      <c r="P433" s="4" t="s">
        <v>23</v>
      </c>
      <c r="Q433" s="17">
        <v>26.85</v>
      </c>
      <c r="R433" s="20">
        <f>(SUM(Q431:Q433)/3)/100</f>
        <v>0.2685</v>
      </c>
    </row>
    <row r="434" hidden="1" outlineLevel="1">
      <c r="A434" s="5" t="s">
        <v>24</v>
      </c>
      <c r="B434" s="17">
        <v>7.82</v>
      </c>
      <c r="C434" s="18"/>
      <c r="D434" s="5" t="s">
        <v>24</v>
      </c>
      <c r="E434" s="17">
        <v>7.72</v>
      </c>
      <c r="F434" s="18"/>
      <c r="G434" s="5" t="s">
        <v>24</v>
      </c>
      <c r="H434" s="17">
        <v>100.0</v>
      </c>
      <c r="I434" s="18"/>
      <c r="J434" s="6" t="s">
        <v>24</v>
      </c>
      <c r="K434" s="17">
        <v>100.0</v>
      </c>
      <c r="L434" s="18"/>
      <c r="M434" s="6" t="s">
        <v>24</v>
      </c>
      <c r="N434" s="17">
        <v>100.0</v>
      </c>
      <c r="O434" s="18"/>
      <c r="P434" s="5" t="s">
        <v>24</v>
      </c>
      <c r="Q434" s="17">
        <v>26.85</v>
      </c>
      <c r="R434" s="18"/>
    </row>
    <row r="435" hidden="1" outlineLevel="1">
      <c r="A435" s="5" t="s">
        <v>25</v>
      </c>
      <c r="B435" s="17">
        <v>22.22</v>
      </c>
      <c r="C435" s="20">
        <f>(SUM(B434:B435)/2)/100</f>
        <v>0.1502</v>
      </c>
      <c r="D435" s="5" t="s">
        <v>25</v>
      </c>
      <c r="E435" s="17">
        <v>23.94</v>
      </c>
      <c r="F435" s="20">
        <f>(SUM(E434:E435)/2)/100</f>
        <v>0.1583</v>
      </c>
      <c r="G435" s="5" t="s">
        <v>25</v>
      </c>
      <c r="H435" s="17">
        <v>100.0</v>
      </c>
      <c r="I435" s="20">
        <f>(SUM(H434:H435)/2)/100</f>
        <v>1</v>
      </c>
      <c r="J435" s="6" t="s">
        <v>25</v>
      </c>
      <c r="K435" s="17">
        <v>100.0</v>
      </c>
      <c r="L435" s="20">
        <f>(SUM(K434:K435)/2)/100</f>
        <v>1</v>
      </c>
      <c r="M435" s="6" t="s">
        <v>25</v>
      </c>
      <c r="N435" s="17">
        <v>100.0</v>
      </c>
      <c r="O435" s="20">
        <f>(SUM(N434:N435)/2)/100</f>
        <v>1</v>
      </c>
      <c r="P435" s="5" t="s">
        <v>25</v>
      </c>
      <c r="Q435" s="17">
        <v>26.85</v>
      </c>
      <c r="R435" s="20">
        <f>(SUM(Q434:Q435)/2)/100</f>
        <v>0.2685</v>
      </c>
    </row>
    <row r="436">
      <c r="A436" s="29"/>
      <c r="B436" s="29"/>
      <c r="C436" s="29"/>
      <c r="D436" s="29"/>
      <c r="E436" s="29"/>
      <c r="F436" s="2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>
      <c r="A437" s="29"/>
      <c r="B437" s="29"/>
      <c r="C437" s="29"/>
      <c r="D437" s="29"/>
      <c r="E437" s="29"/>
      <c r="F437" s="2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collapsed="1">
      <c r="A438" s="1" t="s">
        <v>44</v>
      </c>
      <c r="C438" s="2" t="str">
        <f t="array" ref="C438">INDEX(A439:P439, 1, MATCH(MIN(C449,F449,I449,L449,O449,R449), C449:R449, 0))</f>
        <v>UKMO</v>
      </c>
      <c r="D438" s="3" t="str">
        <f t="array" ref="D438">INDEX(A439:P439, 1, (MATCH(MIN(C453,F453,I453,L453,O453,R453), C453:R453, 0)))</f>
        <v>GFS</v>
      </c>
      <c r="E438" s="4" t="str">
        <f t="array" ref="E438">INDEX(A439:P439, 1, MATCH(MIN(F456,I456,L456,O456,R456,C456),C456:R456,0))</f>
        <v>GFS</v>
      </c>
      <c r="F438" s="5" t="str">
        <f t="array" ref="F438">INDEX(A439:P439, 1, MATCH(MIN(F458,I458,L458,O458,R458,C458),C458:R458,0))</f>
        <v>UKMO</v>
      </c>
      <c r="G438" s="6"/>
      <c r="H438" s="28"/>
      <c r="J438" s="6"/>
      <c r="K438" s="6"/>
      <c r="L438" s="6"/>
      <c r="M438" s="6"/>
      <c r="N438" s="6"/>
      <c r="O438" s="6"/>
      <c r="P438" s="6"/>
      <c r="Q438" s="6"/>
    </row>
    <row r="439" hidden="1" outlineLevel="1">
      <c r="A439" s="7" t="s">
        <v>1</v>
      </c>
      <c r="B439" s="8" t="s">
        <v>2</v>
      </c>
      <c r="C439" s="9"/>
      <c r="D439" s="10" t="s">
        <v>3</v>
      </c>
      <c r="E439" s="11" t="s">
        <v>2</v>
      </c>
      <c r="F439" s="9"/>
      <c r="G439" s="12" t="s">
        <v>4</v>
      </c>
      <c r="H439" s="8" t="s">
        <v>2</v>
      </c>
      <c r="I439" s="9"/>
      <c r="J439" s="12" t="s">
        <v>5</v>
      </c>
      <c r="K439" s="8" t="s">
        <v>2</v>
      </c>
      <c r="L439" s="9"/>
      <c r="M439" s="12" t="s">
        <v>6</v>
      </c>
      <c r="N439" s="8" t="s">
        <v>2</v>
      </c>
      <c r="O439" s="9"/>
      <c r="P439" s="12" t="s">
        <v>7</v>
      </c>
      <c r="Q439" s="8" t="s">
        <v>2</v>
      </c>
    </row>
    <row r="440" hidden="1" outlineLevel="1">
      <c r="A440" s="13" t="s">
        <v>8</v>
      </c>
      <c r="C440" s="14"/>
      <c r="D440" s="6" t="s">
        <v>8</v>
      </c>
      <c r="F440" s="14"/>
      <c r="G440" s="13" t="s">
        <v>8</v>
      </c>
      <c r="I440" s="15"/>
      <c r="J440" s="13" t="s">
        <v>8</v>
      </c>
      <c r="L440" s="15"/>
      <c r="M440" s="13" t="s">
        <v>8</v>
      </c>
      <c r="O440" s="15"/>
      <c r="P440" s="13" t="s">
        <v>8</v>
      </c>
    </row>
    <row r="441" hidden="1" outlineLevel="1">
      <c r="A441" s="2" t="s">
        <v>9</v>
      </c>
      <c r="B441" s="17">
        <v>25.34</v>
      </c>
      <c r="C441" s="18"/>
      <c r="D441" s="2" t="s">
        <v>9</v>
      </c>
      <c r="E441" s="17">
        <v>38.73</v>
      </c>
      <c r="F441" s="18"/>
      <c r="G441" s="2" t="s">
        <v>9</v>
      </c>
      <c r="H441" s="17">
        <v>5.9</v>
      </c>
      <c r="I441" s="18"/>
      <c r="J441" s="6" t="s">
        <v>9</v>
      </c>
      <c r="K441" s="17">
        <v>3.24</v>
      </c>
      <c r="L441" s="18"/>
      <c r="M441" s="6" t="s">
        <v>9</v>
      </c>
      <c r="N441" s="17">
        <v>3.36</v>
      </c>
      <c r="O441" s="18"/>
      <c r="P441" s="2" t="s">
        <v>9</v>
      </c>
      <c r="Q441" s="17">
        <v>10.68</v>
      </c>
      <c r="R441" s="18"/>
    </row>
    <row r="442" hidden="1" outlineLevel="1">
      <c r="A442" s="2" t="s">
        <v>10</v>
      </c>
      <c r="B442" s="17">
        <v>39.72</v>
      </c>
      <c r="C442" s="18"/>
      <c r="D442" s="2" t="s">
        <v>10</v>
      </c>
      <c r="E442" s="17">
        <v>5.22</v>
      </c>
      <c r="F442" s="18"/>
      <c r="G442" s="2" t="s">
        <v>10</v>
      </c>
      <c r="H442" s="17">
        <v>35.8</v>
      </c>
      <c r="I442" s="18"/>
      <c r="J442" s="6" t="s">
        <v>10</v>
      </c>
      <c r="K442" s="17">
        <v>11.05</v>
      </c>
      <c r="L442" s="18"/>
      <c r="M442" s="6" t="s">
        <v>10</v>
      </c>
      <c r="N442" s="17">
        <v>26.64</v>
      </c>
      <c r="O442" s="18"/>
      <c r="P442" s="2" t="s">
        <v>10</v>
      </c>
      <c r="Q442" s="17">
        <v>6.08</v>
      </c>
      <c r="R442" s="18"/>
    </row>
    <row r="443" hidden="1" outlineLevel="1">
      <c r="A443" s="2" t="s">
        <v>11</v>
      </c>
      <c r="B443" s="17">
        <v>14.88</v>
      </c>
      <c r="C443" s="18"/>
      <c r="D443" s="2" t="s">
        <v>11</v>
      </c>
      <c r="E443" s="17">
        <v>17.01</v>
      </c>
      <c r="F443" s="18"/>
      <c r="G443" s="2" t="s">
        <v>11</v>
      </c>
      <c r="H443" s="17">
        <v>17.75</v>
      </c>
      <c r="I443" s="18"/>
      <c r="J443" s="6" t="s">
        <v>11</v>
      </c>
      <c r="K443" s="17">
        <v>13.7</v>
      </c>
      <c r="L443" s="18"/>
      <c r="M443" s="6" t="s">
        <v>11</v>
      </c>
      <c r="N443" s="17">
        <v>20.25</v>
      </c>
      <c r="O443" s="18"/>
      <c r="P443" s="2" t="s">
        <v>11</v>
      </c>
      <c r="Q443" s="17">
        <v>16.7</v>
      </c>
      <c r="R443" s="18"/>
    </row>
    <row r="444" hidden="1" outlineLevel="1">
      <c r="A444" s="2" t="s">
        <v>12</v>
      </c>
      <c r="B444" s="17">
        <v>30.62</v>
      </c>
      <c r="C444" s="18"/>
      <c r="D444" s="2" t="s">
        <v>12</v>
      </c>
      <c r="E444" s="17">
        <v>43.61</v>
      </c>
      <c r="F444" s="18"/>
      <c r="G444" s="2" t="s">
        <v>12</v>
      </c>
      <c r="H444" s="17">
        <v>5.22</v>
      </c>
      <c r="I444" s="18"/>
      <c r="J444" s="6" t="s">
        <v>12</v>
      </c>
      <c r="K444" s="17">
        <v>9.23</v>
      </c>
      <c r="L444" s="18"/>
      <c r="M444" s="6" t="s">
        <v>12</v>
      </c>
      <c r="N444" s="17">
        <v>7.22</v>
      </c>
      <c r="O444" s="18"/>
      <c r="P444" s="2" t="s">
        <v>12</v>
      </c>
      <c r="Q444" s="17">
        <v>4.35</v>
      </c>
      <c r="R444" s="18"/>
    </row>
    <row r="445" hidden="1" outlineLevel="1">
      <c r="A445" s="2" t="s">
        <v>13</v>
      </c>
      <c r="B445" s="17">
        <v>39.72</v>
      </c>
      <c r="C445" s="18"/>
      <c r="D445" s="2" t="s">
        <v>13</v>
      </c>
      <c r="E445" s="17">
        <v>5.22</v>
      </c>
      <c r="F445" s="18"/>
      <c r="G445" s="2" t="s">
        <v>13</v>
      </c>
      <c r="H445" s="17">
        <v>35.8</v>
      </c>
      <c r="I445" s="18"/>
      <c r="J445" s="6" t="s">
        <v>13</v>
      </c>
      <c r="K445" s="17">
        <v>11.05</v>
      </c>
      <c r="L445" s="18"/>
      <c r="M445" s="6" t="s">
        <v>13</v>
      </c>
      <c r="N445" s="17">
        <v>26.64</v>
      </c>
      <c r="O445" s="18"/>
      <c r="P445" s="2" t="s">
        <v>13</v>
      </c>
      <c r="Q445" s="17">
        <v>6.08</v>
      </c>
      <c r="R445" s="18"/>
    </row>
    <row r="446" hidden="1" outlineLevel="1">
      <c r="A446" s="2" t="s">
        <v>14</v>
      </c>
      <c r="B446" s="17">
        <v>13.92</v>
      </c>
      <c r="C446" s="18"/>
      <c r="D446" s="2" t="s">
        <v>14</v>
      </c>
      <c r="E446" s="17">
        <v>16.48</v>
      </c>
      <c r="F446" s="18"/>
      <c r="G446" s="2" t="s">
        <v>14</v>
      </c>
      <c r="H446" s="17">
        <v>9.51</v>
      </c>
      <c r="I446" s="18"/>
      <c r="J446" s="6" t="s">
        <v>14</v>
      </c>
      <c r="K446" s="17">
        <v>7.41</v>
      </c>
      <c r="L446" s="18"/>
      <c r="M446" s="6" t="s">
        <v>14</v>
      </c>
      <c r="N446" s="17">
        <v>5.96</v>
      </c>
      <c r="O446" s="18"/>
      <c r="P446" s="2" t="s">
        <v>14</v>
      </c>
      <c r="Q446" s="17">
        <v>4.54</v>
      </c>
      <c r="R446" s="18"/>
    </row>
    <row r="447" hidden="1" outlineLevel="1">
      <c r="A447" s="2" t="s">
        <v>15</v>
      </c>
      <c r="B447" s="17">
        <v>31.45</v>
      </c>
      <c r="C447" s="18"/>
      <c r="D447" s="2" t="s">
        <v>15</v>
      </c>
      <c r="E447" s="17">
        <v>14.48</v>
      </c>
      <c r="F447" s="18"/>
      <c r="G447" s="2" t="s">
        <v>15</v>
      </c>
      <c r="H447" s="17">
        <v>44.6</v>
      </c>
      <c r="I447" s="18"/>
      <c r="J447" s="6" t="s">
        <v>15</v>
      </c>
      <c r="K447" s="17">
        <v>24.88</v>
      </c>
      <c r="L447" s="18"/>
      <c r="M447" s="6" t="s">
        <v>15</v>
      </c>
      <c r="N447" s="17">
        <v>39.6</v>
      </c>
      <c r="O447" s="18"/>
      <c r="P447" s="2" t="s">
        <v>15</v>
      </c>
      <c r="Q447" s="17">
        <v>10.56</v>
      </c>
      <c r="R447" s="18"/>
    </row>
    <row r="448" hidden="1" outlineLevel="1">
      <c r="A448" s="2" t="s">
        <v>16</v>
      </c>
      <c r="B448" s="17">
        <v>6.91</v>
      </c>
      <c r="C448" s="18"/>
      <c r="D448" s="2" t="s">
        <v>16</v>
      </c>
      <c r="E448" s="17">
        <v>17.75</v>
      </c>
      <c r="F448" s="18"/>
      <c r="G448" s="2" t="s">
        <v>16</v>
      </c>
      <c r="H448" s="17">
        <v>11.48</v>
      </c>
      <c r="I448" s="18"/>
      <c r="J448" s="6" t="s">
        <v>16</v>
      </c>
      <c r="K448" s="17">
        <v>5.77</v>
      </c>
      <c r="L448" s="18"/>
      <c r="M448" s="6" t="s">
        <v>16</v>
      </c>
      <c r="N448" s="17">
        <v>9.88</v>
      </c>
      <c r="O448" s="18"/>
      <c r="P448" s="2" t="s">
        <v>16</v>
      </c>
      <c r="Q448" s="17">
        <v>8.36</v>
      </c>
      <c r="R448" s="18"/>
    </row>
    <row r="449" hidden="1" outlineLevel="1">
      <c r="A449" s="2" t="s">
        <v>17</v>
      </c>
      <c r="B449" s="17">
        <v>29.57</v>
      </c>
      <c r="C449" s="20">
        <f>(SUM(B441:B449)/9)/100</f>
        <v>0.2579222222</v>
      </c>
      <c r="D449" s="2" t="s">
        <v>17</v>
      </c>
      <c r="E449" s="17">
        <v>1.48</v>
      </c>
      <c r="F449" s="20">
        <f>(SUM(E441:E449)/9)/100</f>
        <v>0.1777555556</v>
      </c>
      <c r="G449" s="2" t="s">
        <v>17</v>
      </c>
      <c r="H449" s="17">
        <v>0.43</v>
      </c>
      <c r="I449" s="20">
        <f>(SUM(H441:H449)/9)/100</f>
        <v>0.1849888889</v>
      </c>
      <c r="J449" s="6" t="s">
        <v>17</v>
      </c>
      <c r="K449" s="17">
        <v>0.86</v>
      </c>
      <c r="L449" s="20">
        <f>(SUM(K441:K449)/9)/100</f>
        <v>0.09687777778</v>
      </c>
      <c r="M449" s="6" t="s">
        <v>17</v>
      </c>
      <c r="N449" s="17">
        <v>0.56</v>
      </c>
      <c r="O449" s="20">
        <f>(SUM(N441:N449)/9)/100</f>
        <v>0.1556777778</v>
      </c>
      <c r="P449" s="2" t="s">
        <v>17</v>
      </c>
      <c r="Q449" s="17">
        <v>1.14</v>
      </c>
      <c r="R449" s="20">
        <f>(SUM(Q441:Q449)/9)/100</f>
        <v>0.0761</v>
      </c>
    </row>
    <row r="450" hidden="1" outlineLevel="1">
      <c r="A450" s="3" t="s">
        <v>18</v>
      </c>
      <c r="B450" s="17">
        <v>25.34</v>
      </c>
      <c r="C450" s="18"/>
      <c r="D450" s="3" t="s">
        <v>18</v>
      </c>
      <c r="E450" s="17">
        <v>38.73</v>
      </c>
      <c r="F450" s="18"/>
      <c r="G450" s="3" t="s">
        <v>18</v>
      </c>
      <c r="H450" s="17">
        <v>5.9</v>
      </c>
      <c r="I450" s="18"/>
      <c r="J450" s="6" t="s">
        <v>18</v>
      </c>
      <c r="K450" s="17">
        <v>3.24</v>
      </c>
      <c r="L450" s="18"/>
      <c r="M450" s="6" t="s">
        <v>18</v>
      </c>
      <c r="N450" s="17">
        <v>3.36</v>
      </c>
      <c r="O450" s="18"/>
      <c r="P450" s="3" t="s">
        <v>18</v>
      </c>
      <c r="Q450" s="17">
        <v>10.68</v>
      </c>
      <c r="R450" s="18"/>
    </row>
    <row r="451" hidden="1" outlineLevel="1">
      <c r="A451" s="3" t="s">
        <v>19</v>
      </c>
      <c r="B451" s="17">
        <v>36.54</v>
      </c>
      <c r="C451" s="18"/>
      <c r="D451" s="3" t="s">
        <v>19</v>
      </c>
      <c r="E451" s="17">
        <v>44.23</v>
      </c>
      <c r="F451" s="18"/>
      <c r="G451" s="3" t="s">
        <v>19</v>
      </c>
      <c r="H451" s="17">
        <v>29.14</v>
      </c>
      <c r="I451" s="18"/>
      <c r="J451" s="6" t="s">
        <v>19</v>
      </c>
      <c r="K451" s="17">
        <v>13.95</v>
      </c>
      <c r="L451" s="18"/>
      <c r="M451" s="6" t="s">
        <v>19</v>
      </c>
      <c r="N451" s="17">
        <v>28.27</v>
      </c>
      <c r="O451" s="18"/>
      <c r="P451" s="3" t="s">
        <v>19</v>
      </c>
      <c r="Q451" s="17">
        <v>18.55</v>
      </c>
      <c r="R451" s="18"/>
    </row>
    <row r="452" hidden="1" outlineLevel="1">
      <c r="A452" s="3" t="s">
        <v>20</v>
      </c>
      <c r="B452" s="17">
        <v>39.72</v>
      </c>
      <c r="C452" s="18"/>
      <c r="D452" s="3" t="s">
        <v>20</v>
      </c>
      <c r="E452" s="17">
        <v>5.22</v>
      </c>
      <c r="F452" s="18"/>
      <c r="G452" s="3" t="s">
        <v>20</v>
      </c>
      <c r="H452" s="17">
        <v>35.8</v>
      </c>
      <c r="I452" s="18"/>
      <c r="J452" s="6" t="s">
        <v>20</v>
      </c>
      <c r="K452" s="17">
        <v>11.05</v>
      </c>
      <c r="L452" s="18"/>
      <c r="M452" s="6" t="s">
        <v>20</v>
      </c>
      <c r="N452" s="17">
        <v>26.64</v>
      </c>
      <c r="O452" s="18"/>
      <c r="P452" s="3" t="s">
        <v>20</v>
      </c>
      <c r="Q452" s="17">
        <v>6.08</v>
      </c>
      <c r="R452" s="18"/>
    </row>
    <row r="453" hidden="1" outlineLevel="1">
      <c r="A453" s="21">
        <v>44066.0</v>
      </c>
      <c r="B453" s="17">
        <v>39.72</v>
      </c>
      <c r="C453" s="20">
        <f>(SUM(B450:B453)/4)/100</f>
        <v>0.3533</v>
      </c>
      <c r="D453" s="21">
        <v>44066.0</v>
      </c>
      <c r="E453" s="17">
        <v>5.22</v>
      </c>
      <c r="F453" s="20">
        <f>(SUM(E450:E453)/4)/100</f>
        <v>0.2335</v>
      </c>
      <c r="G453" s="21">
        <v>44066.0</v>
      </c>
      <c r="H453" s="17">
        <v>35.8</v>
      </c>
      <c r="I453" s="20">
        <f>(SUM(H450:H453)/4)/100</f>
        <v>0.2666</v>
      </c>
      <c r="J453" s="22">
        <v>44066.0</v>
      </c>
      <c r="K453" s="17">
        <v>11.05</v>
      </c>
      <c r="L453" s="20">
        <f>(SUM(K450:K453)/4)/100</f>
        <v>0.098225</v>
      </c>
      <c r="M453" s="22">
        <v>44066.0</v>
      </c>
      <c r="N453" s="17">
        <v>26.64</v>
      </c>
      <c r="O453" s="20">
        <f>(SUM(N450:N453)/4)/100</f>
        <v>0.212275</v>
      </c>
      <c r="P453" s="21">
        <v>44066.0</v>
      </c>
      <c r="Q453" s="17">
        <v>6.08</v>
      </c>
      <c r="R453" s="20">
        <f>(SUM(Q450:Q453)/4)/100</f>
        <v>0.103475</v>
      </c>
    </row>
    <row r="454" hidden="1" outlineLevel="1">
      <c r="A454" s="4" t="s">
        <v>21</v>
      </c>
      <c r="B454" s="17">
        <v>25.34</v>
      </c>
      <c r="C454" s="18"/>
      <c r="D454" s="4" t="s">
        <v>21</v>
      </c>
      <c r="E454" s="17">
        <v>38.73</v>
      </c>
      <c r="F454" s="18"/>
      <c r="G454" s="4" t="s">
        <v>21</v>
      </c>
      <c r="H454" s="17">
        <v>5.9</v>
      </c>
      <c r="I454" s="18"/>
      <c r="J454" s="6" t="s">
        <v>21</v>
      </c>
      <c r="K454" s="17">
        <v>3.24</v>
      </c>
      <c r="L454" s="18"/>
      <c r="M454" s="6" t="s">
        <v>21</v>
      </c>
      <c r="N454" s="17">
        <v>3.36</v>
      </c>
      <c r="O454" s="18"/>
      <c r="P454" s="4" t="s">
        <v>21</v>
      </c>
      <c r="Q454" s="17">
        <v>10.68</v>
      </c>
      <c r="R454" s="18"/>
    </row>
    <row r="455" hidden="1" outlineLevel="1">
      <c r="A455" s="4" t="s">
        <v>22</v>
      </c>
      <c r="B455" s="17">
        <v>36.54</v>
      </c>
      <c r="C455" s="18"/>
      <c r="D455" s="4" t="s">
        <v>22</v>
      </c>
      <c r="E455" s="17">
        <v>44.23</v>
      </c>
      <c r="F455" s="18"/>
      <c r="G455" s="4" t="s">
        <v>22</v>
      </c>
      <c r="H455" s="17">
        <v>29.14</v>
      </c>
      <c r="I455" s="18"/>
      <c r="J455" s="6" t="s">
        <v>22</v>
      </c>
      <c r="K455" s="17">
        <v>13.95</v>
      </c>
      <c r="L455" s="18"/>
      <c r="M455" s="6" t="s">
        <v>22</v>
      </c>
      <c r="N455" s="17">
        <v>28.27</v>
      </c>
      <c r="O455" s="18"/>
      <c r="P455" s="4" t="s">
        <v>22</v>
      </c>
      <c r="Q455" s="17">
        <v>18.55</v>
      </c>
      <c r="R455" s="18"/>
    </row>
    <row r="456" hidden="1" outlineLevel="1">
      <c r="A456" s="4" t="s">
        <v>23</v>
      </c>
      <c r="B456" s="17">
        <v>19.41</v>
      </c>
      <c r="C456" s="20">
        <f>(SUM(B454:B456)/3)/100</f>
        <v>0.2709666667</v>
      </c>
      <c r="D456" s="4" t="s">
        <v>23</v>
      </c>
      <c r="E456" s="17">
        <v>3.83</v>
      </c>
      <c r="F456" s="20">
        <f>(SUM(E454:E456)/3)/100</f>
        <v>0.2893</v>
      </c>
      <c r="G456" s="4" t="s">
        <v>23</v>
      </c>
      <c r="H456" s="17">
        <v>13.09</v>
      </c>
      <c r="I456" s="20">
        <f>(SUM(H454:H456)/3)/100</f>
        <v>0.1604333333</v>
      </c>
      <c r="J456" s="6" t="s">
        <v>23</v>
      </c>
      <c r="K456" s="17">
        <v>9.38</v>
      </c>
      <c r="L456" s="20">
        <f>(SUM(K454:K456)/3)/100</f>
        <v>0.08856666667</v>
      </c>
      <c r="M456" s="6" t="s">
        <v>23</v>
      </c>
      <c r="N456" s="17">
        <v>30.86</v>
      </c>
      <c r="O456" s="20">
        <f>(SUM(N454:N456)/3)/100</f>
        <v>0.2083</v>
      </c>
      <c r="P456" s="4" t="s">
        <v>23</v>
      </c>
      <c r="Q456" s="17">
        <v>15.49</v>
      </c>
      <c r="R456" s="20">
        <f>(SUM(Q454:Q456)/3)/100</f>
        <v>0.1490666667</v>
      </c>
    </row>
    <row r="457" hidden="1" outlineLevel="1">
      <c r="A457" s="5" t="s">
        <v>24</v>
      </c>
      <c r="B457" s="17">
        <v>14.38</v>
      </c>
      <c r="C457" s="18"/>
      <c r="D457" s="5" t="s">
        <v>24</v>
      </c>
      <c r="E457" s="17">
        <v>33.83</v>
      </c>
      <c r="F457" s="18"/>
      <c r="G457" s="5" t="s">
        <v>24</v>
      </c>
      <c r="H457" s="17">
        <v>6.48</v>
      </c>
      <c r="I457" s="18"/>
      <c r="J457" s="6" t="s">
        <v>24</v>
      </c>
      <c r="K457" s="17">
        <v>5.12</v>
      </c>
      <c r="L457" s="18"/>
      <c r="M457" s="6" t="s">
        <v>24</v>
      </c>
      <c r="N457" s="17">
        <v>0.4</v>
      </c>
      <c r="O457" s="18"/>
      <c r="P457" s="5" t="s">
        <v>24</v>
      </c>
      <c r="Q457" s="17">
        <v>8.86</v>
      </c>
      <c r="R457" s="18"/>
    </row>
    <row r="458" hidden="1" outlineLevel="1">
      <c r="A458" s="5" t="s">
        <v>25</v>
      </c>
      <c r="B458" s="17">
        <v>39.72</v>
      </c>
      <c r="C458" s="20">
        <f>(SUM(B457:B458)/2)/100</f>
        <v>0.2705</v>
      </c>
      <c r="D458" s="5" t="s">
        <v>25</v>
      </c>
      <c r="E458" s="17">
        <v>5.22</v>
      </c>
      <c r="F458" s="20">
        <f>(SUM(E457:E458)/2)/100</f>
        <v>0.19525</v>
      </c>
      <c r="G458" s="5" t="s">
        <v>25</v>
      </c>
      <c r="H458" s="17">
        <v>35.8</v>
      </c>
      <c r="I458" s="20">
        <f>(SUM(H457:H458)/2)/100</f>
        <v>0.2114</v>
      </c>
      <c r="J458" s="6" t="s">
        <v>25</v>
      </c>
      <c r="K458" s="17">
        <v>11.05</v>
      </c>
      <c r="L458" s="20">
        <f>(SUM(K457:K458)/2)/100</f>
        <v>0.08085</v>
      </c>
      <c r="M458" s="6" t="s">
        <v>25</v>
      </c>
      <c r="N458" s="17">
        <v>26.64</v>
      </c>
      <c r="O458" s="20">
        <f>(SUM(N457:N458)/2)/100</f>
        <v>0.1352</v>
      </c>
      <c r="P458" s="5" t="s">
        <v>25</v>
      </c>
      <c r="Q458" s="17">
        <v>6.08</v>
      </c>
      <c r="R458" s="20">
        <f>(SUM(Q457:Q458)/2)/100</f>
        <v>0.0747</v>
      </c>
    </row>
    <row r="459">
      <c r="A459" s="29"/>
      <c r="B459" s="29"/>
      <c r="C459" s="29"/>
      <c r="D459" s="29"/>
      <c r="E459" s="29"/>
      <c r="F459" s="2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>
      <c r="A460" s="29"/>
      <c r="B460" s="29"/>
      <c r="C460" s="29"/>
      <c r="D460" s="29"/>
      <c r="E460" s="29"/>
      <c r="F460" s="2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collapsed="1">
      <c r="A461" s="1" t="s">
        <v>45</v>
      </c>
      <c r="C461" s="2" t="str">
        <f t="array" ref="C461">INDEX(A462:P462, 1, MATCH(MIN(C472,F472,I472,L472,O472,R472), C472:R472, 0))</f>
        <v>GFS</v>
      </c>
      <c r="D461" s="3" t="str">
        <f t="array" ref="D461">INDEX(A462:P462, 1, (MATCH(MIN(C476,F476,I476,L476,O476,R476), C476:R476, 0)))</f>
        <v>GFS</v>
      </c>
      <c r="E461" s="4" t="str">
        <f t="array" ref="E461">INDEX(A462:P462, 1, MATCH(MIN(F479,I479,L479,O479,R479,C479),C479:R479,0))</f>
        <v>UKMO</v>
      </c>
      <c r="F461" s="5" t="str">
        <f t="array" ref="F461">INDEX(A462:P462, 1, MATCH(MIN(F481,I481,L481,O481,R481,C481),C481:R481,0))</f>
        <v>GFS</v>
      </c>
      <c r="G461" s="6"/>
      <c r="H461" s="28"/>
      <c r="J461" s="6"/>
      <c r="K461" s="6"/>
      <c r="L461" s="6"/>
      <c r="M461" s="6"/>
      <c r="N461" s="6"/>
      <c r="O461" s="6"/>
      <c r="P461" s="6"/>
      <c r="Q461" s="6"/>
    </row>
    <row r="462" hidden="1" outlineLevel="1">
      <c r="A462" s="7" t="s">
        <v>1</v>
      </c>
      <c r="B462" s="8" t="s">
        <v>2</v>
      </c>
      <c r="C462" s="9"/>
      <c r="D462" s="10" t="s">
        <v>3</v>
      </c>
      <c r="E462" s="11" t="s">
        <v>2</v>
      </c>
      <c r="F462" s="9"/>
      <c r="G462" s="12" t="s">
        <v>4</v>
      </c>
      <c r="H462" s="8" t="s">
        <v>2</v>
      </c>
      <c r="I462" s="9"/>
      <c r="J462" s="12" t="s">
        <v>5</v>
      </c>
      <c r="K462" s="8" t="s">
        <v>2</v>
      </c>
      <c r="L462" s="9"/>
      <c r="M462" s="12" t="s">
        <v>6</v>
      </c>
      <c r="N462" s="8" t="s">
        <v>2</v>
      </c>
      <c r="O462" s="9"/>
      <c r="P462" s="12" t="s">
        <v>7</v>
      </c>
      <c r="Q462" s="8" t="s">
        <v>2</v>
      </c>
    </row>
    <row r="463" hidden="1" outlineLevel="1">
      <c r="A463" s="13" t="s">
        <v>8</v>
      </c>
      <c r="C463" s="14"/>
      <c r="D463" s="6" t="s">
        <v>8</v>
      </c>
      <c r="F463" s="14"/>
      <c r="G463" s="13" t="s">
        <v>8</v>
      </c>
      <c r="I463" s="15"/>
      <c r="J463" s="13" t="s">
        <v>8</v>
      </c>
      <c r="L463" s="15"/>
      <c r="M463" s="13" t="s">
        <v>8</v>
      </c>
      <c r="O463" s="15"/>
      <c r="P463" s="13" t="s">
        <v>8</v>
      </c>
    </row>
    <row r="464" hidden="1" outlineLevel="1">
      <c r="A464" s="2" t="s">
        <v>9</v>
      </c>
      <c r="B464" s="17">
        <v>40.0</v>
      </c>
      <c r="C464" s="18"/>
      <c r="D464" s="2" t="s">
        <v>9</v>
      </c>
      <c r="E464" s="17">
        <v>21.06</v>
      </c>
      <c r="F464" s="18"/>
      <c r="G464" s="2" t="s">
        <v>9</v>
      </c>
      <c r="H464" s="17">
        <v>0.65</v>
      </c>
      <c r="I464" s="18"/>
      <c r="J464" s="6" t="s">
        <v>9</v>
      </c>
      <c r="K464" s="17">
        <v>1.71</v>
      </c>
      <c r="L464" s="18"/>
      <c r="M464" s="6" t="s">
        <v>9</v>
      </c>
      <c r="N464" s="17">
        <v>1.48</v>
      </c>
      <c r="O464" s="18"/>
      <c r="P464" s="2" t="s">
        <v>9</v>
      </c>
      <c r="Q464" s="17">
        <v>7.59</v>
      </c>
      <c r="R464" s="18"/>
    </row>
    <row r="465" hidden="1" outlineLevel="1">
      <c r="A465" s="2" t="s">
        <v>10</v>
      </c>
      <c r="B465" s="17">
        <v>22.78</v>
      </c>
      <c r="C465" s="18"/>
      <c r="D465" s="2" t="s">
        <v>10</v>
      </c>
      <c r="E465" s="17">
        <v>5.69</v>
      </c>
      <c r="F465" s="18"/>
      <c r="G465" s="2" t="s">
        <v>10</v>
      </c>
      <c r="H465" s="17">
        <v>37.27</v>
      </c>
      <c r="I465" s="18"/>
      <c r="J465" s="6" t="s">
        <v>10</v>
      </c>
      <c r="K465" s="17">
        <v>15.74</v>
      </c>
      <c r="L465" s="18"/>
      <c r="M465" s="6" t="s">
        <v>10</v>
      </c>
      <c r="N465" s="17">
        <v>12.41</v>
      </c>
      <c r="O465" s="18"/>
      <c r="P465" s="2" t="s">
        <v>10</v>
      </c>
      <c r="Q465" s="17">
        <v>29.91</v>
      </c>
      <c r="R465" s="18"/>
    </row>
    <row r="466" hidden="1" outlineLevel="1">
      <c r="A466" s="2" t="s">
        <v>11</v>
      </c>
      <c r="B466" s="17">
        <v>18.33</v>
      </c>
      <c r="C466" s="18"/>
      <c r="D466" s="2" t="s">
        <v>11</v>
      </c>
      <c r="E466" s="17">
        <v>19.68</v>
      </c>
      <c r="F466" s="18"/>
      <c r="G466" s="2" t="s">
        <v>11</v>
      </c>
      <c r="H466" s="17">
        <v>16.39</v>
      </c>
      <c r="I466" s="18"/>
      <c r="J466" s="6" t="s">
        <v>11</v>
      </c>
      <c r="K466" s="17">
        <v>17.18</v>
      </c>
      <c r="L466" s="18"/>
      <c r="M466" s="6" t="s">
        <v>11</v>
      </c>
      <c r="N466" s="17">
        <v>17.69</v>
      </c>
      <c r="O466" s="18"/>
      <c r="P466" s="2" t="s">
        <v>11</v>
      </c>
      <c r="Q466" s="17">
        <v>16.34</v>
      </c>
      <c r="R466" s="18"/>
    </row>
    <row r="467" hidden="1" outlineLevel="1">
      <c r="A467" s="2" t="s">
        <v>12</v>
      </c>
      <c r="B467" s="17">
        <v>25.46</v>
      </c>
      <c r="C467" s="18"/>
      <c r="D467" s="2" t="s">
        <v>12</v>
      </c>
      <c r="E467" s="17">
        <v>3.8</v>
      </c>
      <c r="F467" s="18"/>
      <c r="G467" s="2" t="s">
        <v>12</v>
      </c>
      <c r="H467" s="17">
        <v>4.49</v>
      </c>
      <c r="I467" s="18"/>
      <c r="J467" s="6" t="s">
        <v>12</v>
      </c>
      <c r="K467" s="17">
        <v>10.28</v>
      </c>
      <c r="L467" s="18"/>
      <c r="M467" s="6" t="s">
        <v>12</v>
      </c>
      <c r="N467" s="17">
        <v>8.75</v>
      </c>
      <c r="O467" s="18"/>
      <c r="P467" s="2" t="s">
        <v>12</v>
      </c>
      <c r="Q467" s="17">
        <v>5.42</v>
      </c>
      <c r="R467" s="18"/>
    </row>
    <row r="468" hidden="1" outlineLevel="1">
      <c r="A468" s="2" t="s">
        <v>13</v>
      </c>
      <c r="B468" s="17">
        <v>22.78</v>
      </c>
      <c r="C468" s="18"/>
      <c r="D468" s="2" t="s">
        <v>13</v>
      </c>
      <c r="E468" s="17">
        <v>5.69</v>
      </c>
      <c r="F468" s="18"/>
      <c r="G468" s="2" t="s">
        <v>13</v>
      </c>
      <c r="H468" s="17">
        <v>37.27</v>
      </c>
      <c r="I468" s="18"/>
      <c r="J468" s="6" t="s">
        <v>13</v>
      </c>
      <c r="K468" s="17">
        <v>15.74</v>
      </c>
      <c r="L468" s="18"/>
      <c r="M468" s="6" t="s">
        <v>13</v>
      </c>
      <c r="N468" s="17">
        <v>12.41</v>
      </c>
      <c r="O468" s="18"/>
      <c r="P468" s="2" t="s">
        <v>13</v>
      </c>
      <c r="Q468" s="17">
        <v>29.91</v>
      </c>
      <c r="R468" s="18"/>
    </row>
    <row r="469" hidden="1" outlineLevel="1">
      <c r="A469" s="2" t="s">
        <v>14</v>
      </c>
      <c r="B469" s="17">
        <v>10.88</v>
      </c>
      <c r="C469" s="18"/>
      <c r="D469" s="2" t="s">
        <v>14</v>
      </c>
      <c r="E469" s="17">
        <v>13.89</v>
      </c>
      <c r="F469" s="18"/>
      <c r="G469" s="2" t="s">
        <v>14</v>
      </c>
      <c r="H469" s="17">
        <v>9.03</v>
      </c>
      <c r="I469" s="18"/>
      <c r="J469" s="6" t="s">
        <v>14</v>
      </c>
      <c r="K469" s="17">
        <v>8.1</v>
      </c>
      <c r="L469" s="18"/>
      <c r="M469" s="6" t="s">
        <v>14</v>
      </c>
      <c r="N469" s="17">
        <v>9.26</v>
      </c>
      <c r="O469" s="18"/>
      <c r="P469" s="2" t="s">
        <v>14</v>
      </c>
      <c r="Q469" s="17">
        <v>1.76</v>
      </c>
      <c r="R469" s="18"/>
    </row>
    <row r="470" hidden="1" outlineLevel="1">
      <c r="A470" s="2" t="s">
        <v>15</v>
      </c>
      <c r="B470" s="17">
        <v>30.37</v>
      </c>
      <c r="C470" s="18"/>
      <c r="D470" s="2" t="s">
        <v>15</v>
      </c>
      <c r="E470" s="17">
        <v>10.51</v>
      </c>
      <c r="F470" s="18"/>
      <c r="G470" s="2" t="s">
        <v>15</v>
      </c>
      <c r="H470" s="17">
        <v>46.44</v>
      </c>
      <c r="I470" s="18"/>
      <c r="J470" s="6" t="s">
        <v>15</v>
      </c>
      <c r="K470" s="17">
        <v>23.52</v>
      </c>
      <c r="L470" s="18"/>
      <c r="M470" s="6" t="s">
        <v>15</v>
      </c>
      <c r="N470" s="17">
        <v>31.62</v>
      </c>
      <c r="O470" s="18"/>
      <c r="P470" s="2" t="s">
        <v>15</v>
      </c>
      <c r="Q470" s="17">
        <v>13.7</v>
      </c>
      <c r="R470" s="18"/>
    </row>
    <row r="471" hidden="1" outlineLevel="1">
      <c r="A471" s="2" t="s">
        <v>16</v>
      </c>
      <c r="B471" s="17">
        <v>28.33</v>
      </c>
      <c r="C471" s="18"/>
      <c r="D471" s="2" t="s">
        <v>16</v>
      </c>
      <c r="E471" s="17">
        <v>20.14</v>
      </c>
      <c r="F471" s="18"/>
      <c r="G471" s="2" t="s">
        <v>16</v>
      </c>
      <c r="H471" s="17">
        <v>14.07</v>
      </c>
      <c r="I471" s="18"/>
      <c r="J471" s="6" t="s">
        <v>16</v>
      </c>
      <c r="K471" s="17">
        <v>7.55</v>
      </c>
      <c r="L471" s="18"/>
      <c r="M471" s="6" t="s">
        <v>16</v>
      </c>
      <c r="N471" s="17">
        <v>15.42</v>
      </c>
      <c r="O471" s="18"/>
      <c r="P471" s="2" t="s">
        <v>16</v>
      </c>
      <c r="Q471" s="17">
        <v>21.39</v>
      </c>
      <c r="R471" s="18"/>
    </row>
    <row r="472" hidden="1" outlineLevel="1">
      <c r="A472" s="2" t="s">
        <v>17</v>
      </c>
      <c r="B472" s="17">
        <v>15.09</v>
      </c>
      <c r="C472" s="20">
        <f>(SUM(B464:B472)/9)/100</f>
        <v>0.2378</v>
      </c>
      <c r="D472" s="2" t="s">
        <v>17</v>
      </c>
      <c r="E472" s="17">
        <v>6.2</v>
      </c>
      <c r="F472" s="20">
        <f>(SUM(E464:E472)/9)/100</f>
        <v>0.1185111111</v>
      </c>
      <c r="G472" s="2" t="s">
        <v>17</v>
      </c>
      <c r="H472" s="17">
        <v>1.71</v>
      </c>
      <c r="I472" s="20">
        <f>(SUM(H464:H472)/9)/100</f>
        <v>0.1859111111</v>
      </c>
      <c r="J472" s="6" t="s">
        <v>17</v>
      </c>
      <c r="K472" s="17">
        <v>1.76</v>
      </c>
      <c r="L472" s="20">
        <f>(SUM(K464:K472)/9)/100</f>
        <v>0.1128666667</v>
      </c>
      <c r="M472" s="6" t="s">
        <v>17</v>
      </c>
      <c r="N472" s="17">
        <v>3.8</v>
      </c>
      <c r="O472" s="20">
        <f>(SUM(N464:N472)/9)/100</f>
        <v>0.1253777778</v>
      </c>
      <c r="P472" s="2" t="s">
        <v>17</v>
      </c>
      <c r="Q472" s="17">
        <v>3.15</v>
      </c>
      <c r="R472" s="20">
        <f>(SUM(Q464:Q472)/9)/100</f>
        <v>0.1435222222</v>
      </c>
    </row>
    <row r="473" hidden="1" outlineLevel="1">
      <c r="A473" s="3" t="s">
        <v>18</v>
      </c>
      <c r="B473" s="17">
        <v>40.0</v>
      </c>
      <c r="C473" s="18"/>
      <c r="D473" s="3" t="s">
        <v>18</v>
      </c>
      <c r="E473" s="17">
        <v>21.06</v>
      </c>
      <c r="F473" s="18"/>
      <c r="G473" s="3" t="s">
        <v>18</v>
      </c>
      <c r="H473" s="17">
        <v>0.65</v>
      </c>
      <c r="I473" s="18"/>
      <c r="J473" s="6" t="s">
        <v>18</v>
      </c>
      <c r="K473" s="17">
        <v>1.71</v>
      </c>
      <c r="L473" s="18"/>
      <c r="M473" s="6" t="s">
        <v>18</v>
      </c>
      <c r="N473" s="17">
        <v>1.48</v>
      </c>
      <c r="O473" s="18"/>
      <c r="P473" s="3" t="s">
        <v>18</v>
      </c>
      <c r="Q473" s="17">
        <v>7.59</v>
      </c>
      <c r="R473" s="18"/>
    </row>
    <row r="474" hidden="1" outlineLevel="1">
      <c r="A474" s="3" t="s">
        <v>19</v>
      </c>
      <c r="B474" s="17">
        <v>31.53</v>
      </c>
      <c r="C474" s="18"/>
      <c r="D474" s="3" t="s">
        <v>19</v>
      </c>
      <c r="E474" s="17">
        <v>43.8</v>
      </c>
      <c r="F474" s="18"/>
      <c r="G474" s="3" t="s">
        <v>19</v>
      </c>
      <c r="H474" s="17">
        <v>26.85</v>
      </c>
      <c r="I474" s="18"/>
      <c r="J474" s="6" t="s">
        <v>19</v>
      </c>
      <c r="K474" s="17">
        <v>14.77</v>
      </c>
      <c r="L474" s="18"/>
      <c r="M474" s="6" t="s">
        <v>19</v>
      </c>
      <c r="N474" s="17">
        <v>21.81</v>
      </c>
      <c r="O474" s="18"/>
      <c r="P474" s="3" t="s">
        <v>19</v>
      </c>
      <c r="Q474" s="17">
        <v>7.45</v>
      </c>
      <c r="R474" s="18"/>
    </row>
    <row r="475" hidden="1" outlineLevel="1">
      <c r="A475" s="3" t="s">
        <v>20</v>
      </c>
      <c r="B475" s="17">
        <v>22.78</v>
      </c>
      <c r="C475" s="18"/>
      <c r="D475" s="3" t="s">
        <v>20</v>
      </c>
      <c r="E475" s="17">
        <v>5.69</v>
      </c>
      <c r="F475" s="18"/>
      <c r="G475" s="3" t="s">
        <v>20</v>
      </c>
      <c r="H475" s="17">
        <v>37.27</v>
      </c>
      <c r="I475" s="18"/>
      <c r="J475" s="6" t="s">
        <v>20</v>
      </c>
      <c r="K475" s="17">
        <v>15.74</v>
      </c>
      <c r="L475" s="18"/>
      <c r="M475" s="6" t="s">
        <v>20</v>
      </c>
      <c r="N475" s="17">
        <v>12.41</v>
      </c>
      <c r="O475" s="18"/>
      <c r="P475" s="3" t="s">
        <v>20</v>
      </c>
      <c r="Q475" s="17">
        <v>29.91</v>
      </c>
      <c r="R475" s="18"/>
    </row>
    <row r="476" hidden="1" outlineLevel="1">
      <c r="A476" s="21">
        <v>44066.0</v>
      </c>
      <c r="B476" s="17">
        <v>22.78</v>
      </c>
      <c r="C476" s="20">
        <f>(SUM(B473:B476)/4)/100</f>
        <v>0.292725</v>
      </c>
      <c r="D476" s="21">
        <v>44066.0</v>
      </c>
      <c r="E476" s="17">
        <v>5.69</v>
      </c>
      <c r="F476" s="20">
        <f>(SUM(E473:E476)/4)/100</f>
        <v>0.1906</v>
      </c>
      <c r="G476" s="21">
        <v>44066.0</v>
      </c>
      <c r="H476" s="17">
        <v>37.27</v>
      </c>
      <c r="I476" s="20">
        <f>(SUM(H473:H476)/4)/100</f>
        <v>0.2551</v>
      </c>
      <c r="J476" s="22">
        <v>44066.0</v>
      </c>
      <c r="K476" s="17">
        <v>15.74</v>
      </c>
      <c r="L476" s="20">
        <f>(SUM(K473:K476)/4)/100</f>
        <v>0.1199</v>
      </c>
      <c r="M476" s="22">
        <v>44066.0</v>
      </c>
      <c r="N476" s="17">
        <v>12.41</v>
      </c>
      <c r="O476" s="20">
        <f>(SUM(N473:N476)/4)/100</f>
        <v>0.120275</v>
      </c>
      <c r="P476" s="21">
        <v>44066.0</v>
      </c>
      <c r="Q476" s="17">
        <v>29.91</v>
      </c>
      <c r="R476" s="20">
        <f>(SUM(Q473:Q476)/4)/100</f>
        <v>0.18715</v>
      </c>
    </row>
    <row r="477" hidden="1" outlineLevel="1">
      <c r="A477" s="4" t="s">
        <v>21</v>
      </c>
      <c r="B477" s="17">
        <v>40.0</v>
      </c>
      <c r="C477" s="18"/>
      <c r="D477" s="4" t="s">
        <v>21</v>
      </c>
      <c r="E477" s="17">
        <v>21.06</v>
      </c>
      <c r="F477" s="18"/>
      <c r="G477" s="4" t="s">
        <v>21</v>
      </c>
      <c r="H477" s="17">
        <v>0.65</v>
      </c>
      <c r="I477" s="18"/>
      <c r="J477" s="6" t="s">
        <v>21</v>
      </c>
      <c r="K477" s="17">
        <v>1.71</v>
      </c>
      <c r="L477" s="18"/>
      <c r="M477" s="6" t="s">
        <v>21</v>
      </c>
      <c r="N477" s="17">
        <v>1.48</v>
      </c>
      <c r="O477" s="18"/>
      <c r="P477" s="4" t="s">
        <v>21</v>
      </c>
      <c r="Q477" s="17">
        <v>7.59</v>
      </c>
      <c r="R477" s="18"/>
    </row>
    <row r="478" hidden="1" outlineLevel="1">
      <c r="A478" s="4" t="s">
        <v>22</v>
      </c>
      <c r="B478" s="17">
        <v>31.53</v>
      </c>
      <c r="C478" s="18"/>
      <c r="D478" s="4" t="s">
        <v>22</v>
      </c>
      <c r="E478" s="17">
        <v>43.8</v>
      </c>
      <c r="F478" s="18"/>
      <c r="G478" s="4" t="s">
        <v>22</v>
      </c>
      <c r="H478" s="17">
        <v>26.85</v>
      </c>
      <c r="I478" s="18"/>
      <c r="J478" s="6" t="s">
        <v>22</v>
      </c>
      <c r="K478" s="17">
        <v>14.77</v>
      </c>
      <c r="L478" s="18"/>
      <c r="M478" s="6" t="s">
        <v>22</v>
      </c>
      <c r="N478" s="17">
        <v>21.81</v>
      </c>
      <c r="O478" s="18"/>
      <c r="P478" s="4" t="s">
        <v>22</v>
      </c>
      <c r="Q478" s="17">
        <v>7.45</v>
      </c>
      <c r="R478" s="18"/>
    </row>
    <row r="479" hidden="1" outlineLevel="1">
      <c r="A479" s="4" t="s">
        <v>23</v>
      </c>
      <c r="B479" s="17">
        <v>27.64</v>
      </c>
      <c r="C479" s="20">
        <f>(SUM(B477:B479)/3)/100</f>
        <v>0.3305666667</v>
      </c>
      <c r="D479" s="4" t="s">
        <v>23</v>
      </c>
      <c r="E479" s="17">
        <v>21.3</v>
      </c>
      <c r="F479" s="20">
        <f>(SUM(E477:E479)/3)/100</f>
        <v>0.2872</v>
      </c>
      <c r="G479" s="4" t="s">
        <v>23</v>
      </c>
      <c r="H479" s="17">
        <v>15.05</v>
      </c>
      <c r="I479" s="20">
        <f>(SUM(H477:H479)/3)/100</f>
        <v>0.1418333333</v>
      </c>
      <c r="J479" s="6" t="s">
        <v>23</v>
      </c>
      <c r="K479" s="17">
        <v>9.54</v>
      </c>
      <c r="L479" s="20">
        <f>(SUM(K477:K479)/3)/100</f>
        <v>0.08673333333</v>
      </c>
      <c r="M479" s="6" t="s">
        <v>23</v>
      </c>
      <c r="N479" s="17">
        <v>29.77</v>
      </c>
      <c r="O479" s="20">
        <f>(SUM(N477:N479)/3)/100</f>
        <v>0.1768666667</v>
      </c>
      <c r="P479" s="4" t="s">
        <v>23</v>
      </c>
      <c r="Q479" s="17">
        <v>8.56</v>
      </c>
      <c r="R479" s="20">
        <f>(SUM(Q477:Q479)/3)/100</f>
        <v>0.07866666667</v>
      </c>
    </row>
    <row r="480" hidden="1" outlineLevel="1">
      <c r="A480" s="5" t="s">
        <v>24</v>
      </c>
      <c r="B480" s="17">
        <v>39.12</v>
      </c>
      <c r="C480" s="18"/>
      <c r="D480" s="5" t="s">
        <v>24</v>
      </c>
      <c r="E480" s="17">
        <v>23.89</v>
      </c>
      <c r="F480" s="18"/>
      <c r="G480" s="5" t="s">
        <v>24</v>
      </c>
      <c r="H480" s="17">
        <v>10.42</v>
      </c>
      <c r="I480" s="18"/>
      <c r="J480" s="6" t="s">
        <v>24</v>
      </c>
      <c r="K480" s="17">
        <v>4.17</v>
      </c>
      <c r="L480" s="18"/>
      <c r="M480" s="6" t="s">
        <v>24</v>
      </c>
      <c r="N480" s="17">
        <v>12.13</v>
      </c>
      <c r="O480" s="18"/>
      <c r="P480" s="5" t="s">
        <v>24</v>
      </c>
      <c r="Q480" s="17">
        <v>22.87</v>
      </c>
      <c r="R480" s="18"/>
    </row>
    <row r="481" hidden="1" outlineLevel="1">
      <c r="A481" s="5" t="s">
        <v>25</v>
      </c>
      <c r="B481" s="17">
        <v>22.78</v>
      </c>
      <c r="C481" s="20">
        <f>(SUM(B480:B481)/2)/100</f>
        <v>0.3095</v>
      </c>
      <c r="D481" s="5" t="s">
        <v>25</v>
      </c>
      <c r="E481" s="17">
        <v>5.69</v>
      </c>
      <c r="F481" s="20">
        <f>(SUM(E480:E481)/2)/100</f>
        <v>0.1479</v>
      </c>
      <c r="G481" s="5" t="s">
        <v>25</v>
      </c>
      <c r="H481" s="17">
        <v>37.27</v>
      </c>
      <c r="I481" s="20">
        <f>(SUM(H480:H481)/2)/100</f>
        <v>0.23845</v>
      </c>
      <c r="J481" s="6" t="s">
        <v>25</v>
      </c>
      <c r="K481" s="17">
        <v>15.74</v>
      </c>
      <c r="L481" s="20">
        <f>(SUM(K480:K481)/2)/100</f>
        <v>0.09955</v>
      </c>
      <c r="M481" s="6" t="s">
        <v>25</v>
      </c>
      <c r="N481" s="17">
        <v>12.41</v>
      </c>
      <c r="O481" s="20">
        <f>(SUM(N480:N481)/2)/100</f>
        <v>0.1227</v>
      </c>
      <c r="P481" s="5" t="s">
        <v>25</v>
      </c>
      <c r="Q481" s="17">
        <v>29.91</v>
      </c>
      <c r="R481" s="20">
        <f>(SUM(Q480:Q481)/2)/100</f>
        <v>0.2639</v>
      </c>
    </row>
    <row r="482">
      <c r="A482" s="29"/>
      <c r="B482" s="29"/>
      <c r="C482" s="29"/>
      <c r="D482" s="29"/>
      <c r="E482" s="29"/>
      <c r="F482" s="2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>
      <c r="A483" s="29"/>
      <c r="B483" s="29"/>
      <c r="C483" s="29"/>
      <c r="D483" s="29"/>
      <c r="E483" s="29"/>
      <c r="F483" s="2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collapsed="1">
      <c r="A484" s="1" t="s">
        <v>46</v>
      </c>
      <c r="C484" s="2" t="str">
        <f t="array" ref="C484">INDEX(A485:P485, 1, MATCH(MIN(C495,F495,I495,L495,O495,R495), C495:R495, 0))</f>
        <v>GFS</v>
      </c>
      <c r="D484" s="3" t="str">
        <f t="array" ref="D484">INDEX(A485:P485, 1, (MATCH(MIN(C499,F499,I499,L499,O499,R499), C499:R499, 0)))</f>
        <v>GFS</v>
      </c>
      <c r="E484" s="4" t="str">
        <f t="array" ref="E484">INDEX(A485:P485, 1, MATCH(MIN(F502,I502,L502,O502,R502,C502),C502:R502,0))</f>
        <v>SPIRE</v>
      </c>
      <c r="F484" s="5" t="str">
        <f t="array" ref="F484">INDEX(A485:P485, 1, MATCH(MIN(F504,I504,L504,O504,R504,C504),C504:R504,0))</f>
        <v>GFS</v>
      </c>
      <c r="G484" s="6"/>
      <c r="H484" s="28"/>
      <c r="J484" s="6"/>
      <c r="K484" s="6"/>
      <c r="L484" s="6"/>
      <c r="M484" s="6"/>
      <c r="N484" s="6"/>
      <c r="O484" s="6"/>
      <c r="P484" s="6"/>
      <c r="Q484" s="6"/>
    </row>
    <row r="485" hidden="1" outlineLevel="1">
      <c r="A485" s="7" t="s">
        <v>1</v>
      </c>
      <c r="B485" s="8" t="s">
        <v>2</v>
      </c>
      <c r="C485" s="9"/>
      <c r="D485" s="10" t="s">
        <v>3</v>
      </c>
      <c r="E485" s="11" t="s">
        <v>2</v>
      </c>
      <c r="F485" s="9"/>
      <c r="G485" s="12" t="s">
        <v>4</v>
      </c>
      <c r="H485" s="8" t="s">
        <v>2</v>
      </c>
      <c r="I485" s="9"/>
      <c r="J485" s="12" t="s">
        <v>5</v>
      </c>
      <c r="K485" s="8" t="s">
        <v>2</v>
      </c>
      <c r="L485" s="9"/>
      <c r="M485" s="12" t="s">
        <v>6</v>
      </c>
      <c r="N485" s="8" t="s">
        <v>2</v>
      </c>
      <c r="O485" s="9"/>
      <c r="P485" s="12" t="s">
        <v>7</v>
      </c>
      <c r="Q485" s="8" t="s">
        <v>2</v>
      </c>
    </row>
    <row r="486" hidden="1" outlineLevel="1">
      <c r="A486" s="13" t="s">
        <v>8</v>
      </c>
      <c r="C486" s="14"/>
      <c r="D486" s="6" t="s">
        <v>8</v>
      </c>
      <c r="F486" s="14"/>
      <c r="G486" s="13" t="s">
        <v>8</v>
      </c>
      <c r="I486" s="15"/>
      <c r="J486" s="13" t="s">
        <v>8</v>
      </c>
      <c r="L486" s="15"/>
      <c r="M486" s="13" t="s">
        <v>8</v>
      </c>
      <c r="O486" s="15"/>
      <c r="P486" s="13" t="s">
        <v>8</v>
      </c>
    </row>
    <row r="487" hidden="1" outlineLevel="1">
      <c r="A487" s="2" t="s">
        <v>9</v>
      </c>
      <c r="B487" s="17">
        <v>37.45</v>
      </c>
      <c r="C487" s="18"/>
      <c r="D487" s="2" t="s">
        <v>9</v>
      </c>
      <c r="E487" s="17">
        <v>36.25</v>
      </c>
      <c r="F487" s="18"/>
      <c r="G487" s="2" t="s">
        <v>9</v>
      </c>
      <c r="H487" s="17">
        <v>3.47</v>
      </c>
      <c r="I487" s="18"/>
      <c r="J487" s="6" t="s">
        <v>9</v>
      </c>
      <c r="K487" s="17">
        <v>7.18</v>
      </c>
      <c r="L487" s="18"/>
      <c r="M487" s="6" t="s">
        <v>9</v>
      </c>
      <c r="N487" s="17">
        <v>1.94</v>
      </c>
      <c r="O487" s="18"/>
      <c r="P487" s="2" t="s">
        <v>9</v>
      </c>
      <c r="Q487" s="32">
        <v>11.48</v>
      </c>
      <c r="R487" s="18"/>
    </row>
    <row r="488" hidden="1" outlineLevel="1">
      <c r="A488" s="2" t="s">
        <v>10</v>
      </c>
      <c r="B488" s="17">
        <v>12.55</v>
      </c>
      <c r="C488" s="18"/>
      <c r="D488" s="2" t="s">
        <v>10</v>
      </c>
      <c r="E488" s="17">
        <v>2.78</v>
      </c>
      <c r="F488" s="18"/>
      <c r="G488" s="2" t="s">
        <v>10</v>
      </c>
      <c r="H488" s="17">
        <v>22.31</v>
      </c>
      <c r="I488" s="18"/>
      <c r="J488" s="6" t="s">
        <v>10</v>
      </c>
      <c r="K488" s="17">
        <v>8.38</v>
      </c>
      <c r="L488" s="18"/>
      <c r="M488" s="6" t="s">
        <v>10</v>
      </c>
      <c r="N488" s="17">
        <v>20.56</v>
      </c>
      <c r="O488" s="18"/>
      <c r="P488" s="2" t="s">
        <v>10</v>
      </c>
      <c r="Q488" s="32">
        <v>43.06</v>
      </c>
      <c r="R488" s="18"/>
    </row>
    <row r="489" hidden="1" outlineLevel="1">
      <c r="A489" s="2" t="s">
        <v>11</v>
      </c>
      <c r="B489" s="17">
        <v>32.18</v>
      </c>
      <c r="C489" s="18"/>
      <c r="D489" s="2" t="s">
        <v>11</v>
      </c>
      <c r="E489" s="17">
        <v>18.75</v>
      </c>
      <c r="F489" s="18"/>
      <c r="G489" s="2" t="s">
        <v>11</v>
      </c>
      <c r="H489" s="17">
        <v>17.31</v>
      </c>
      <c r="I489" s="18"/>
      <c r="J489" s="6" t="s">
        <v>11</v>
      </c>
      <c r="K489" s="17">
        <v>15.56</v>
      </c>
      <c r="L489" s="18"/>
      <c r="M489" s="6" t="s">
        <v>11</v>
      </c>
      <c r="N489" s="17">
        <v>16.02</v>
      </c>
      <c r="O489" s="18"/>
      <c r="P489" s="2" t="s">
        <v>11</v>
      </c>
      <c r="Q489" s="32">
        <v>12.13</v>
      </c>
      <c r="R489" s="18"/>
    </row>
    <row r="490" hidden="1" outlineLevel="1">
      <c r="A490" s="2" t="s">
        <v>12</v>
      </c>
      <c r="B490" s="17">
        <v>22.5</v>
      </c>
      <c r="C490" s="18"/>
      <c r="D490" s="2" t="s">
        <v>12</v>
      </c>
      <c r="E490" s="17">
        <v>3.06</v>
      </c>
      <c r="F490" s="18"/>
      <c r="G490" s="2" t="s">
        <v>12</v>
      </c>
      <c r="H490" s="17">
        <v>4.44</v>
      </c>
      <c r="I490" s="18"/>
      <c r="J490" s="6" t="s">
        <v>12</v>
      </c>
      <c r="K490" s="17">
        <v>4.21</v>
      </c>
      <c r="L490" s="18"/>
      <c r="M490" s="6" t="s">
        <v>12</v>
      </c>
      <c r="N490" s="17">
        <v>6.67</v>
      </c>
      <c r="O490" s="18"/>
      <c r="P490" s="2" t="s">
        <v>12</v>
      </c>
      <c r="Q490" s="32">
        <v>3.84</v>
      </c>
      <c r="R490" s="18"/>
    </row>
    <row r="491" hidden="1" outlineLevel="1">
      <c r="A491" s="2" t="s">
        <v>13</v>
      </c>
      <c r="B491" s="17">
        <v>25.0</v>
      </c>
      <c r="C491" s="18"/>
      <c r="D491" s="2" t="s">
        <v>13</v>
      </c>
      <c r="E491" s="17">
        <v>2.78</v>
      </c>
      <c r="F491" s="18"/>
      <c r="G491" s="2" t="s">
        <v>13</v>
      </c>
      <c r="H491" s="17">
        <v>22.31</v>
      </c>
      <c r="I491" s="18"/>
      <c r="J491" s="6" t="s">
        <v>13</v>
      </c>
      <c r="K491" s="17">
        <v>8.38</v>
      </c>
      <c r="L491" s="18"/>
      <c r="M491" s="6" t="s">
        <v>13</v>
      </c>
      <c r="N491" s="17">
        <v>20.56</v>
      </c>
      <c r="O491" s="18"/>
      <c r="P491" s="2" t="s">
        <v>13</v>
      </c>
      <c r="Q491" s="32">
        <v>43.06</v>
      </c>
      <c r="R491" s="18"/>
    </row>
    <row r="492" hidden="1" outlineLevel="1">
      <c r="A492" s="2" t="s">
        <v>14</v>
      </c>
      <c r="B492" s="17">
        <v>39.17</v>
      </c>
      <c r="C492" s="18"/>
      <c r="D492" s="2" t="s">
        <v>14</v>
      </c>
      <c r="E492" s="17">
        <v>25.42</v>
      </c>
      <c r="F492" s="18"/>
      <c r="G492" s="2" t="s">
        <v>14</v>
      </c>
      <c r="H492" s="17">
        <v>24.4</v>
      </c>
      <c r="I492" s="18"/>
      <c r="J492" s="6" t="s">
        <v>14</v>
      </c>
      <c r="K492" s="17">
        <v>22.27</v>
      </c>
      <c r="L492" s="18"/>
      <c r="M492" s="6" t="s">
        <v>14</v>
      </c>
      <c r="N492" s="17">
        <v>36.94</v>
      </c>
      <c r="O492" s="18"/>
      <c r="P492" s="2" t="s">
        <v>14</v>
      </c>
      <c r="Q492" s="32">
        <v>21.02</v>
      </c>
      <c r="R492" s="18"/>
    </row>
    <row r="493" hidden="1" outlineLevel="1">
      <c r="A493" s="2" t="s">
        <v>15</v>
      </c>
      <c r="B493" s="17">
        <v>9.03</v>
      </c>
      <c r="C493" s="18"/>
      <c r="D493" s="2" t="s">
        <v>15</v>
      </c>
      <c r="E493" s="17">
        <v>13.1</v>
      </c>
      <c r="F493" s="18"/>
      <c r="G493" s="2" t="s">
        <v>15</v>
      </c>
      <c r="H493" s="17">
        <v>37.55</v>
      </c>
      <c r="I493" s="18"/>
      <c r="J493" s="6" t="s">
        <v>15</v>
      </c>
      <c r="K493" s="17">
        <v>15.51</v>
      </c>
      <c r="L493" s="18"/>
      <c r="M493" s="6" t="s">
        <v>15</v>
      </c>
      <c r="N493" s="17">
        <v>38.94</v>
      </c>
      <c r="O493" s="18"/>
      <c r="P493" s="2" t="s">
        <v>15</v>
      </c>
      <c r="Q493" s="32">
        <v>11.9</v>
      </c>
      <c r="R493" s="18"/>
    </row>
    <row r="494" hidden="1" outlineLevel="1">
      <c r="A494" s="2" t="s">
        <v>16</v>
      </c>
      <c r="B494" s="17">
        <v>37.45</v>
      </c>
      <c r="C494" s="18"/>
      <c r="D494" s="2" t="s">
        <v>16</v>
      </c>
      <c r="E494" s="17">
        <v>40.42</v>
      </c>
      <c r="F494" s="18"/>
      <c r="G494" s="2" t="s">
        <v>16</v>
      </c>
      <c r="H494" s="17">
        <v>10.97</v>
      </c>
      <c r="I494" s="18"/>
      <c r="J494" s="6" t="s">
        <v>16</v>
      </c>
      <c r="K494" s="17">
        <v>3.06</v>
      </c>
      <c r="L494" s="18"/>
      <c r="M494" s="6" t="s">
        <v>16</v>
      </c>
      <c r="N494" s="17">
        <v>6.81</v>
      </c>
      <c r="O494" s="18"/>
      <c r="P494" s="2" t="s">
        <v>16</v>
      </c>
      <c r="Q494" s="32">
        <v>9.81</v>
      </c>
      <c r="R494" s="18"/>
    </row>
    <row r="495" hidden="1" outlineLevel="1">
      <c r="A495" s="2" t="s">
        <v>17</v>
      </c>
      <c r="B495" s="17">
        <v>42.13</v>
      </c>
      <c r="C495" s="31">
        <f>(SUM(B487:B495)/9)</f>
        <v>28.60666667</v>
      </c>
      <c r="D495" s="33" t="s">
        <v>17</v>
      </c>
      <c r="E495" s="32">
        <v>1.11</v>
      </c>
      <c r="F495" s="31">
        <f>(SUM(E487:E495)/9)</f>
        <v>15.96333333</v>
      </c>
      <c r="G495" s="33" t="s">
        <v>17</v>
      </c>
      <c r="H495" s="32">
        <v>1.16</v>
      </c>
      <c r="I495" s="31">
        <f>(SUM(H487:H495)/9)</f>
        <v>15.99111111</v>
      </c>
      <c r="J495" s="34" t="s">
        <v>17</v>
      </c>
      <c r="K495" s="32">
        <v>1.53</v>
      </c>
      <c r="L495" s="31">
        <f>(SUM(K487:K495)/9)</f>
        <v>9.564444444</v>
      </c>
      <c r="M495" s="34" t="s">
        <v>17</v>
      </c>
      <c r="N495" s="32">
        <v>1.2</v>
      </c>
      <c r="O495" s="31">
        <f>(SUM(N487:N495)/9)</f>
        <v>16.62666667</v>
      </c>
      <c r="P495" s="33" t="s">
        <v>17</v>
      </c>
      <c r="Q495" s="32">
        <v>0.74</v>
      </c>
      <c r="R495" s="31">
        <f>(SUM(Q487:Q495)/9)</f>
        <v>17.44888889</v>
      </c>
    </row>
    <row r="496" hidden="1" outlineLevel="1">
      <c r="A496" s="3" t="s">
        <v>18</v>
      </c>
      <c r="B496" s="17">
        <v>37.45</v>
      </c>
      <c r="C496" s="31"/>
      <c r="D496" s="35" t="s">
        <v>18</v>
      </c>
      <c r="E496" s="32">
        <v>36.25</v>
      </c>
      <c r="F496" s="31"/>
      <c r="G496" s="35" t="s">
        <v>18</v>
      </c>
      <c r="H496" s="32">
        <v>3.47</v>
      </c>
      <c r="I496" s="31"/>
      <c r="J496" s="34" t="s">
        <v>18</v>
      </c>
      <c r="K496" s="32">
        <v>7.18</v>
      </c>
      <c r="L496" s="31"/>
      <c r="M496" s="34" t="s">
        <v>18</v>
      </c>
      <c r="N496" s="32">
        <v>1.94</v>
      </c>
      <c r="O496" s="31"/>
      <c r="P496" s="35" t="s">
        <v>18</v>
      </c>
      <c r="Q496" s="32">
        <v>11.48</v>
      </c>
      <c r="R496" s="31"/>
    </row>
    <row r="497" hidden="1" outlineLevel="1">
      <c r="A497" s="3" t="s">
        <v>19</v>
      </c>
      <c r="B497" s="17">
        <v>42.13</v>
      </c>
      <c r="C497" s="31"/>
      <c r="D497" s="35" t="s">
        <v>19</v>
      </c>
      <c r="E497" s="32">
        <v>42.78</v>
      </c>
      <c r="F497" s="31"/>
      <c r="G497" s="35" t="s">
        <v>19</v>
      </c>
      <c r="H497" s="32">
        <v>41.25</v>
      </c>
      <c r="I497" s="31"/>
      <c r="J497" s="34" t="s">
        <v>19</v>
      </c>
      <c r="K497" s="32">
        <v>30.69</v>
      </c>
      <c r="L497" s="31"/>
      <c r="M497" s="34" t="s">
        <v>19</v>
      </c>
      <c r="N497" s="32">
        <v>25.23</v>
      </c>
      <c r="O497" s="31"/>
      <c r="P497" s="35" t="s">
        <v>19</v>
      </c>
      <c r="Q497" s="32">
        <v>18.56</v>
      </c>
      <c r="R497" s="31"/>
    </row>
    <row r="498" hidden="1" outlineLevel="1">
      <c r="A498" s="3" t="s">
        <v>20</v>
      </c>
      <c r="B498" s="17">
        <v>29.81</v>
      </c>
      <c r="C498" s="31"/>
      <c r="D498" s="35" t="s">
        <v>20</v>
      </c>
      <c r="E498" s="32">
        <v>2.78</v>
      </c>
      <c r="F498" s="31"/>
      <c r="G498" s="35" t="s">
        <v>20</v>
      </c>
      <c r="H498" s="32">
        <v>22.31</v>
      </c>
      <c r="I498" s="31"/>
      <c r="J498" s="34" t="s">
        <v>20</v>
      </c>
      <c r="K498" s="32">
        <v>8.38</v>
      </c>
      <c r="L498" s="31"/>
      <c r="M498" s="34" t="s">
        <v>20</v>
      </c>
      <c r="N498" s="32">
        <v>20.56</v>
      </c>
      <c r="O498" s="31"/>
      <c r="P498" s="35" t="s">
        <v>20</v>
      </c>
      <c r="Q498" s="32">
        <v>43.06</v>
      </c>
      <c r="R498" s="31"/>
    </row>
    <row r="499" hidden="1" outlineLevel="1">
      <c r="A499" s="21">
        <v>44066.0</v>
      </c>
      <c r="B499" s="17">
        <v>28.56</v>
      </c>
      <c r="C499" s="31">
        <f>(SUM(B496:B499)/4)</f>
        <v>34.4875</v>
      </c>
      <c r="D499" s="36">
        <v>44066.0</v>
      </c>
      <c r="E499" s="32">
        <v>2.78</v>
      </c>
      <c r="F499" s="31">
        <f>(SUM(E496:E499)/4)</f>
        <v>21.1475</v>
      </c>
      <c r="G499" s="36">
        <v>44066.0</v>
      </c>
      <c r="H499" s="32">
        <v>22.31</v>
      </c>
      <c r="I499" s="31">
        <f>(SUM(H496:H499)/4)</f>
        <v>22.335</v>
      </c>
      <c r="J499" s="37">
        <v>44066.0</v>
      </c>
      <c r="K499" s="32">
        <v>8.38</v>
      </c>
      <c r="L499" s="31">
        <f>(SUM(K496:K499)/4)</f>
        <v>13.6575</v>
      </c>
      <c r="M499" s="37">
        <v>44066.0</v>
      </c>
      <c r="N499" s="32">
        <v>20.56</v>
      </c>
      <c r="O499" s="31">
        <f>(SUM(N496:N499)/4)</f>
        <v>17.0725</v>
      </c>
      <c r="P499" s="36">
        <v>44066.0</v>
      </c>
      <c r="Q499" s="32">
        <v>43.06</v>
      </c>
      <c r="R499" s="31">
        <f>(SUM(Q496:Q499)/4)</f>
        <v>29.04</v>
      </c>
    </row>
    <row r="500" hidden="1" outlineLevel="1">
      <c r="A500" s="4" t="s">
        <v>21</v>
      </c>
      <c r="B500" s="17">
        <v>100.0</v>
      </c>
      <c r="C500" s="31"/>
      <c r="D500" s="38" t="s">
        <v>21</v>
      </c>
      <c r="E500" s="32">
        <v>36.25</v>
      </c>
      <c r="F500" s="31"/>
      <c r="G500" s="38" t="s">
        <v>21</v>
      </c>
      <c r="H500" s="32">
        <v>3.47</v>
      </c>
      <c r="I500" s="31"/>
      <c r="J500" s="34" t="s">
        <v>21</v>
      </c>
      <c r="K500" s="32">
        <v>7.18</v>
      </c>
      <c r="L500" s="31"/>
      <c r="M500" s="34" t="s">
        <v>21</v>
      </c>
      <c r="N500" s="32">
        <v>1.94</v>
      </c>
      <c r="O500" s="31"/>
      <c r="P500" s="38" t="s">
        <v>21</v>
      </c>
      <c r="Q500" s="32">
        <v>11.48</v>
      </c>
      <c r="R500" s="31"/>
    </row>
    <row r="501" hidden="1" outlineLevel="1">
      <c r="A501" s="4" t="s">
        <v>22</v>
      </c>
      <c r="B501" s="17">
        <v>100.0</v>
      </c>
      <c r="C501" s="31"/>
      <c r="D501" s="38" t="s">
        <v>22</v>
      </c>
      <c r="E501" s="32">
        <v>42.78</v>
      </c>
      <c r="F501" s="31"/>
      <c r="G501" s="38" t="s">
        <v>22</v>
      </c>
      <c r="H501" s="32">
        <v>41.25</v>
      </c>
      <c r="I501" s="31"/>
      <c r="J501" s="34" t="s">
        <v>22</v>
      </c>
      <c r="K501" s="32">
        <v>30.69</v>
      </c>
      <c r="L501" s="31"/>
      <c r="M501" s="34" t="s">
        <v>22</v>
      </c>
      <c r="N501" s="32">
        <v>25.23</v>
      </c>
      <c r="O501" s="31"/>
      <c r="P501" s="38" t="s">
        <v>22</v>
      </c>
      <c r="Q501" s="32">
        <v>18.56</v>
      </c>
      <c r="R501" s="31"/>
    </row>
    <row r="502" hidden="1" outlineLevel="1">
      <c r="A502" s="4" t="s">
        <v>23</v>
      </c>
      <c r="B502" s="17">
        <v>100.0</v>
      </c>
      <c r="C502" s="31">
        <f>(SUM(B500:B502)/3)</f>
        <v>100</v>
      </c>
      <c r="D502" s="38" t="s">
        <v>23</v>
      </c>
      <c r="E502" s="32">
        <v>33.56</v>
      </c>
      <c r="F502" s="31">
        <f>(SUM(E500:E502)/3)</f>
        <v>37.53</v>
      </c>
      <c r="G502" s="38" t="s">
        <v>23</v>
      </c>
      <c r="H502" s="32">
        <v>30.65</v>
      </c>
      <c r="I502" s="31">
        <f>(SUM(H500:H502)/3)</f>
        <v>25.12333333</v>
      </c>
      <c r="J502" s="34" t="s">
        <v>23</v>
      </c>
      <c r="K502" s="32">
        <v>30.19</v>
      </c>
      <c r="L502" s="31">
        <f>(SUM(K500:K502)/3)</f>
        <v>22.68666667</v>
      </c>
      <c r="M502" s="34" t="s">
        <v>23</v>
      </c>
      <c r="N502" s="32">
        <v>35.05</v>
      </c>
      <c r="O502" s="31">
        <f>(SUM(N500:N502)/3)</f>
        <v>20.74</v>
      </c>
      <c r="P502" s="38" t="s">
        <v>23</v>
      </c>
      <c r="Q502" s="32">
        <v>33.29</v>
      </c>
      <c r="R502" s="31">
        <f>(SUM(Q500:Q502)/3)</f>
        <v>21.11</v>
      </c>
    </row>
    <row r="503" hidden="1" outlineLevel="1">
      <c r="A503" s="5" t="s">
        <v>24</v>
      </c>
      <c r="B503" s="17">
        <v>100.0</v>
      </c>
      <c r="C503" s="31"/>
      <c r="D503" s="39" t="s">
        <v>24</v>
      </c>
      <c r="E503" s="32">
        <v>32.69</v>
      </c>
      <c r="F503" s="31"/>
      <c r="G503" s="39" t="s">
        <v>24</v>
      </c>
      <c r="H503" s="32">
        <v>2.69</v>
      </c>
      <c r="I503" s="31"/>
      <c r="J503" s="34" t="s">
        <v>24</v>
      </c>
      <c r="K503" s="32">
        <v>8.94</v>
      </c>
      <c r="L503" s="31"/>
      <c r="M503" s="34" t="s">
        <v>24</v>
      </c>
      <c r="N503" s="32">
        <v>1.39</v>
      </c>
      <c r="O503" s="31"/>
      <c r="P503" s="39" t="s">
        <v>24</v>
      </c>
      <c r="Q503" s="32">
        <v>9.58</v>
      </c>
      <c r="R503" s="31"/>
    </row>
    <row r="504" hidden="1" outlineLevel="1">
      <c r="A504" s="5" t="s">
        <v>25</v>
      </c>
      <c r="B504" s="17">
        <v>100.0</v>
      </c>
      <c r="C504" s="31">
        <f>(SUM(B503:B504)/2)</f>
        <v>100</v>
      </c>
      <c r="D504" s="39" t="s">
        <v>25</v>
      </c>
      <c r="E504" s="32">
        <v>2.78</v>
      </c>
      <c r="F504" s="31">
        <f>(SUM(E503:E504)/2)</f>
        <v>17.735</v>
      </c>
      <c r="G504" s="39" t="s">
        <v>25</v>
      </c>
      <c r="H504" s="32">
        <v>22.31</v>
      </c>
      <c r="I504" s="31">
        <f>(SUM(H503:H504)/2)</f>
        <v>12.5</v>
      </c>
      <c r="J504" s="34" t="s">
        <v>25</v>
      </c>
      <c r="K504" s="32">
        <v>8.38</v>
      </c>
      <c r="L504" s="31">
        <f>(SUM(K503:K504)/2)</f>
        <v>8.66</v>
      </c>
      <c r="M504" s="34" t="s">
        <v>25</v>
      </c>
      <c r="N504" s="32">
        <v>20.56</v>
      </c>
      <c r="O504" s="31">
        <f>(SUM(N503:N504)/2)</f>
        <v>10.975</v>
      </c>
      <c r="P504" s="39" t="s">
        <v>25</v>
      </c>
      <c r="Q504" s="32">
        <v>43.06</v>
      </c>
      <c r="R504" s="31">
        <f>(SUM(Q503:Q504)/2)</f>
        <v>26.32</v>
      </c>
    </row>
    <row r="505">
      <c r="A505" s="29"/>
      <c r="B505" s="29"/>
      <c r="C505" s="29"/>
      <c r="D505" s="29"/>
      <c r="E505" s="29"/>
      <c r="F505" s="2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>
      <c r="A506" s="29"/>
      <c r="B506" s="29"/>
      <c r="C506" s="29"/>
      <c r="D506" s="29"/>
      <c r="E506" s="29"/>
      <c r="F506" s="2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collapsed="1">
      <c r="A507" s="1" t="s">
        <v>47</v>
      </c>
      <c r="C507" s="2" t="str">
        <f t="array" ref="C507">INDEX(A508:P508, 1, MATCH(MIN(C518,F518,I518,L518,O518,R518), C518:R518, 0))</f>
        <v>GFS</v>
      </c>
      <c r="D507" s="3" t="str">
        <f t="array" ref="D507">INDEX(A508:P508, 1, (MATCH(MIN(C522,F522,I522,L522,O522,R522), C522:R522, 0)))</f>
        <v>GFS</v>
      </c>
      <c r="E507" s="4" t="str">
        <f t="array" ref="E507">INDEX(A508:P508, 1, MATCH(MIN(F525,I525,L525,O525,R525,C525),C525:R525,0))</f>
        <v>UKMO</v>
      </c>
      <c r="F507" s="5" t="str">
        <f t="array" ref="F507">INDEX(A508:P508, 1, MATCH(MIN(F527,I527,L527,O527,R527,C527),C527:R527,0))</f>
        <v>GFS</v>
      </c>
      <c r="G507" s="6"/>
      <c r="H507" s="28"/>
      <c r="J507" s="6"/>
      <c r="K507" s="6"/>
      <c r="L507" s="6"/>
      <c r="M507" s="6"/>
      <c r="N507" s="6"/>
      <c r="O507" s="6"/>
      <c r="P507" s="6"/>
      <c r="Q507" s="6"/>
    </row>
    <row r="508" hidden="1" outlineLevel="1">
      <c r="A508" s="7" t="s">
        <v>1</v>
      </c>
      <c r="B508" s="8" t="s">
        <v>2</v>
      </c>
      <c r="C508" s="9"/>
      <c r="D508" s="10" t="s">
        <v>3</v>
      </c>
      <c r="E508" s="11" t="s">
        <v>2</v>
      </c>
      <c r="F508" s="9"/>
      <c r="G508" s="12" t="s">
        <v>4</v>
      </c>
      <c r="H508" s="8" t="s">
        <v>2</v>
      </c>
      <c r="I508" s="9"/>
      <c r="J508" s="12" t="s">
        <v>5</v>
      </c>
      <c r="K508" s="8" t="s">
        <v>2</v>
      </c>
      <c r="L508" s="9"/>
      <c r="M508" s="12" t="s">
        <v>6</v>
      </c>
      <c r="N508" s="8" t="s">
        <v>2</v>
      </c>
      <c r="O508" s="9"/>
      <c r="P508" s="12" t="s">
        <v>7</v>
      </c>
      <c r="Q508" s="8" t="s">
        <v>2</v>
      </c>
    </row>
    <row r="509" hidden="1" outlineLevel="1">
      <c r="A509" s="13" t="s">
        <v>8</v>
      </c>
      <c r="C509" s="14"/>
      <c r="D509" s="6" t="s">
        <v>8</v>
      </c>
      <c r="F509" s="14"/>
      <c r="G509" s="13" t="s">
        <v>8</v>
      </c>
      <c r="I509" s="15"/>
      <c r="J509" s="13" t="s">
        <v>8</v>
      </c>
      <c r="L509" s="15"/>
      <c r="M509" s="13" t="s">
        <v>8</v>
      </c>
      <c r="O509" s="15"/>
      <c r="P509" s="13" t="s">
        <v>8</v>
      </c>
    </row>
    <row r="510" hidden="1" outlineLevel="1">
      <c r="A510" s="2" t="s">
        <v>9</v>
      </c>
      <c r="B510" s="17">
        <v>37.87</v>
      </c>
      <c r="C510" s="18"/>
      <c r="D510" s="2" t="s">
        <v>9</v>
      </c>
      <c r="E510" s="17">
        <v>25.0</v>
      </c>
      <c r="F510" s="18"/>
      <c r="G510" s="2" t="s">
        <v>9</v>
      </c>
      <c r="H510" s="17">
        <v>4.35</v>
      </c>
      <c r="I510" s="18"/>
      <c r="J510" s="6" t="s">
        <v>9</v>
      </c>
      <c r="K510" s="17">
        <v>2.36</v>
      </c>
      <c r="L510" s="18"/>
      <c r="M510" s="6" t="s">
        <v>9</v>
      </c>
      <c r="N510" s="17">
        <v>1.62</v>
      </c>
      <c r="O510" s="18"/>
      <c r="P510" s="2" t="s">
        <v>9</v>
      </c>
      <c r="Q510" s="32">
        <v>5.88</v>
      </c>
      <c r="R510" s="18"/>
    </row>
    <row r="511" hidden="1" outlineLevel="1">
      <c r="A511" s="2" t="s">
        <v>10</v>
      </c>
      <c r="B511" s="17">
        <v>41.71</v>
      </c>
      <c r="C511" s="18"/>
      <c r="D511" s="2" t="s">
        <v>10</v>
      </c>
      <c r="E511" s="17">
        <v>6.62</v>
      </c>
      <c r="F511" s="18"/>
      <c r="G511" s="2" t="s">
        <v>10</v>
      </c>
      <c r="H511" s="17">
        <v>17.59</v>
      </c>
      <c r="I511" s="18"/>
      <c r="J511" s="6" t="s">
        <v>10</v>
      </c>
      <c r="K511" s="17">
        <v>8.43</v>
      </c>
      <c r="L511" s="18"/>
      <c r="M511" s="6" t="s">
        <v>10</v>
      </c>
      <c r="N511" s="17">
        <v>38.94</v>
      </c>
      <c r="O511" s="18"/>
      <c r="P511" s="2" t="s">
        <v>10</v>
      </c>
      <c r="Q511" s="32">
        <v>37.5</v>
      </c>
      <c r="R511" s="18"/>
    </row>
    <row r="512" hidden="1" outlineLevel="1">
      <c r="A512" s="2" t="s">
        <v>11</v>
      </c>
      <c r="B512" s="17">
        <v>12.45</v>
      </c>
      <c r="C512" s="18"/>
      <c r="D512" s="2" t="s">
        <v>11</v>
      </c>
      <c r="E512" s="17">
        <v>17.92</v>
      </c>
      <c r="F512" s="18"/>
      <c r="G512" s="2" t="s">
        <v>11</v>
      </c>
      <c r="H512" s="17">
        <v>16.67</v>
      </c>
      <c r="I512" s="18"/>
      <c r="J512" s="6" t="s">
        <v>11</v>
      </c>
      <c r="K512" s="17">
        <v>15.6</v>
      </c>
      <c r="L512" s="18"/>
      <c r="M512" s="6" t="s">
        <v>11</v>
      </c>
      <c r="N512" s="17">
        <v>17.08</v>
      </c>
      <c r="O512" s="18"/>
      <c r="P512" s="2" t="s">
        <v>11</v>
      </c>
      <c r="Q512" s="32">
        <v>13.8</v>
      </c>
      <c r="R512" s="18"/>
    </row>
    <row r="513" hidden="1" outlineLevel="1">
      <c r="A513" s="2" t="s">
        <v>12</v>
      </c>
      <c r="B513" s="17">
        <v>22.87</v>
      </c>
      <c r="C513" s="18"/>
      <c r="D513" s="2" t="s">
        <v>12</v>
      </c>
      <c r="E513" s="17">
        <v>5.23</v>
      </c>
      <c r="F513" s="18"/>
      <c r="G513" s="2" t="s">
        <v>12</v>
      </c>
      <c r="H513" s="17">
        <v>6.67</v>
      </c>
      <c r="I513" s="18"/>
      <c r="J513" s="6" t="s">
        <v>12</v>
      </c>
      <c r="K513" s="17">
        <v>4.91</v>
      </c>
      <c r="L513" s="18"/>
      <c r="M513" s="6" t="s">
        <v>12</v>
      </c>
      <c r="N513" s="17">
        <v>8.06</v>
      </c>
      <c r="O513" s="18"/>
      <c r="P513" s="2" t="s">
        <v>12</v>
      </c>
      <c r="Q513" s="32">
        <v>6.11</v>
      </c>
      <c r="R513" s="18"/>
    </row>
    <row r="514" hidden="1" outlineLevel="1">
      <c r="A514" s="2" t="s">
        <v>13</v>
      </c>
      <c r="B514" s="17">
        <v>41.71</v>
      </c>
      <c r="C514" s="18"/>
      <c r="D514" s="2" t="s">
        <v>13</v>
      </c>
      <c r="E514" s="17">
        <v>6.62</v>
      </c>
      <c r="F514" s="18"/>
      <c r="G514" s="2" t="s">
        <v>13</v>
      </c>
      <c r="H514" s="17">
        <v>17.59</v>
      </c>
      <c r="I514" s="18"/>
      <c r="J514" s="6" t="s">
        <v>13</v>
      </c>
      <c r="K514" s="17">
        <v>8.43</v>
      </c>
      <c r="L514" s="18"/>
      <c r="M514" s="6" t="s">
        <v>13</v>
      </c>
      <c r="N514" s="17">
        <v>38.94</v>
      </c>
      <c r="O514" s="18"/>
      <c r="P514" s="2" t="s">
        <v>13</v>
      </c>
      <c r="Q514" s="32">
        <v>37.5</v>
      </c>
      <c r="R514" s="18"/>
    </row>
    <row r="515" hidden="1" outlineLevel="1">
      <c r="A515" s="2" t="s">
        <v>14</v>
      </c>
      <c r="B515" s="17">
        <v>20.51</v>
      </c>
      <c r="C515" s="18"/>
      <c r="D515" s="2" t="s">
        <v>14</v>
      </c>
      <c r="E515" s="17">
        <v>28.7</v>
      </c>
      <c r="F515" s="18"/>
      <c r="G515" s="2" t="s">
        <v>14</v>
      </c>
      <c r="H515" s="17">
        <v>26.02</v>
      </c>
      <c r="I515" s="18"/>
      <c r="J515" s="6" t="s">
        <v>14</v>
      </c>
      <c r="K515" s="17">
        <v>25.46</v>
      </c>
      <c r="L515" s="18"/>
      <c r="M515" s="6" t="s">
        <v>14</v>
      </c>
      <c r="N515" s="17">
        <v>33.52</v>
      </c>
      <c r="O515" s="18"/>
      <c r="P515" s="2" t="s">
        <v>14</v>
      </c>
      <c r="Q515" s="32">
        <v>15.69</v>
      </c>
      <c r="R515" s="18"/>
    </row>
    <row r="516" hidden="1" outlineLevel="1">
      <c r="A516" s="2" t="s">
        <v>15</v>
      </c>
      <c r="B516" s="17">
        <v>26.44</v>
      </c>
      <c r="C516" s="18"/>
      <c r="D516" s="2" t="s">
        <v>15</v>
      </c>
      <c r="E516" s="17">
        <v>11.3</v>
      </c>
      <c r="F516" s="18"/>
      <c r="G516" s="2" t="s">
        <v>15</v>
      </c>
      <c r="H516" s="17">
        <v>37.31</v>
      </c>
      <c r="I516" s="18"/>
      <c r="J516" s="6" t="s">
        <v>15</v>
      </c>
      <c r="K516" s="17">
        <v>14.07</v>
      </c>
      <c r="L516" s="18"/>
      <c r="M516" s="6" t="s">
        <v>15</v>
      </c>
      <c r="N516" s="17">
        <v>38.24</v>
      </c>
      <c r="O516" s="18"/>
      <c r="P516" s="2" t="s">
        <v>15</v>
      </c>
      <c r="Q516" s="32">
        <v>11.16</v>
      </c>
      <c r="R516" s="18"/>
    </row>
    <row r="517" hidden="1" outlineLevel="1">
      <c r="A517" s="2" t="s">
        <v>16</v>
      </c>
      <c r="B517" s="17">
        <v>45.09</v>
      </c>
      <c r="C517" s="18"/>
      <c r="D517" s="2" t="s">
        <v>16</v>
      </c>
      <c r="E517" s="17">
        <v>21.57</v>
      </c>
      <c r="F517" s="18"/>
      <c r="G517" s="2" t="s">
        <v>16</v>
      </c>
      <c r="H517" s="17">
        <v>14.68</v>
      </c>
      <c r="I517" s="18"/>
      <c r="J517" s="6" t="s">
        <v>16</v>
      </c>
      <c r="K517" s="17">
        <v>6.76</v>
      </c>
      <c r="L517" s="18"/>
      <c r="M517" s="6" t="s">
        <v>16</v>
      </c>
      <c r="N517" s="17">
        <v>12.64</v>
      </c>
      <c r="O517" s="18"/>
      <c r="P517" s="2" t="s">
        <v>16</v>
      </c>
      <c r="Q517" s="32">
        <v>20.09</v>
      </c>
      <c r="R517" s="18"/>
    </row>
    <row r="518" hidden="1" outlineLevel="1">
      <c r="A518" s="2" t="s">
        <v>17</v>
      </c>
      <c r="B518" s="17">
        <v>7.55</v>
      </c>
      <c r="C518" s="31">
        <f>(SUM(B510:B518)/9)</f>
        <v>28.46666667</v>
      </c>
      <c r="D518" s="33" t="s">
        <v>17</v>
      </c>
      <c r="E518" s="32">
        <v>6.71</v>
      </c>
      <c r="F518" s="31">
        <f>(SUM(E510:E518)/9)</f>
        <v>14.40777778</v>
      </c>
      <c r="G518" s="33" t="s">
        <v>17</v>
      </c>
      <c r="H518" s="32">
        <v>0.83</v>
      </c>
      <c r="I518" s="31">
        <f>(SUM(H510:H518)/9)</f>
        <v>15.74555556</v>
      </c>
      <c r="J518" s="34" t="s">
        <v>17</v>
      </c>
      <c r="K518" s="32">
        <v>1.02</v>
      </c>
      <c r="L518" s="31">
        <f>(SUM(K510:K518)/9)</f>
        <v>9.671111111</v>
      </c>
      <c r="M518" s="34" t="s">
        <v>17</v>
      </c>
      <c r="N518" s="32">
        <v>2.22</v>
      </c>
      <c r="O518" s="31">
        <f>(SUM(N510:N518)/9)</f>
        <v>21.25111111</v>
      </c>
      <c r="P518" s="33" t="s">
        <v>17</v>
      </c>
      <c r="Q518" s="32">
        <v>3.43</v>
      </c>
      <c r="R518" s="31">
        <f>(SUM(Q510:Q518)/9)</f>
        <v>16.79555556</v>
      </c>
    </row>
    <row r="519" hidden="1" outlineLevel="1">
      <c r="A519" s="3" t="s">
        <v>18</v>
      </c>
      <c r="B519" s="17">
        <v>37.87</v>
      </c>
      <c r="C519" s="31"/>
      <c r="D519" s="35" t="s">
        <v>18</v>
      </c>
      <c r="E519" s="32">
        <v>25.0</v>
      </c>
      <c r="F519" s="31"/>
      <c r="G519" s="35" t="s">
        <v>18</v>
      </c>
      <c r="H519" s="32">
        <v>4.35</v>
      </c>
      <c r="I519" s="31"/>
      <c r="J519" s="34" t="s">
        <v>18</v>
      </c>
      <c r="K519" s="32">
        <v>2.36</v>
      </c>
      <c r="L519" s="31"/>
      <c r="M519" s="34" t="s">
        <v>18</v>
      </c>
      <c r="N519" s="32">
        <v>1.62</v>
      </c>
      <c r="O519" s="31"/>
      <c r="P519" s="35" t="s">
        <v>18</v>
      </c>
      <c r="Q519" s="32">
        <v>5.88</v>
      </c>
      <c r="R519" s="31"/>
    </row>
    <row r="520" hidden="1" outlineLevel="1">
      <c r="A520" s="3" t="s">
        <v>19</v>
      </c>
      <c r="B520" s="17">
        <v>11.71</v>
      </c>
      <c r="C520" s="31"/>
      <c r="D520" s="35" t="s">
        <v>19</v>
      </c>
      <c r="E520" s="32">
        <v>45.74</v>
      </c>
      <c r="F520" s="31"/>
      <c r="G520" s="35" t="s">
        <v>19</v>
      </c>
      <c r="H520" s="32">
        <v>31.94</v>
      </c>
      <c r="I520" s="31"/>
      <c r="J520" s="34" t="s">
        <v>19</v>
      </c>
      <c r="K520" s="32">
        <v>17.96</v>
      </c>
      <c r="L520" s="31"/>
      <c r="M520" s="34" t="s">
        <v>19</v>
      </c>
      <c r="N520" s="32">
        <v>33.29</v>
      </c>
      <c r="O520" s="31"/>
      <c r="P520" s="35" t="s">
        <v>19</v>
      </c>
      <c r="Q520" s="32">
        <v>1.16</v>
      </c>
      <c r="R520" s="31"/>
    </row>
    <row r="521" hidden="1" outlineLevel="1">
      <c r="A521" s="3" t="s">
        <v>20</v>
      </c>
      <c r="B521" s="17">
        <v>41.71</v>
      </c>
      <c r="C521" s="31"/>
      <c r="D521" s="35" t="s">
        <v>20</v>
      </c>
      <c r="E521" s="32">
        <v>6.62</v>
      </c>
      <c r="F521" s="31"/>
      <c r="G521" s="35" t="s">
        <v>20</v>
      </c>
      <c r="H521" s="32">
        <v>17.59</v>
      </c>
      <c r="I521" s="31"/>
      <c r="J521" s="34" t="s">
        <v>20</v>
      </c>
      <c r="K521" s="32">
        <v>8.43</v>
      </c>
      <c r="L521" s="31"/>
      <c r="M521" s="34" t="s">
        <v>20</v>
      </c>
      <c r="N521" s="32">
        <v>38.94</v>
      </c>
      <c r="O521" s="31"/>
      <c r="P521" s="35" t="s">
        <v>20</v>
      </c>
      <c r="Q521" s="32">
        <v>37.5</v>
      </c>
      <c r="R521" s="31"/>
    </row>
    <row r="522" hidden="1" outlineLevel="1">
      <c r="A522" s="21">
        <v>44066.0</v>
      </c>
      <c r="B522" s="17">
        <v>41.71</v>
      </c>
      <c r="C522" s="31">
        <f>(SUM(B519:B522)/4)</f>
        <v>33.25</v>
      </c>
      <c r="D522" s="36">
        <v>44066.0</v>
      </c>
      <c r="E522" s="32">
        <v>6.62</v>
      </c>
      <c r="F522" s="31">
        <f>(SUM(E519:E522)/4)</f>
        <v>20.995</v>
      </c>
      <c r="G522" s="36">
        <v>44066.0</v>
      </c>
      <c r="H522" s="32">
        <v>17.59</v>
      </c>
      <c r="I522" s="31">
        <f>(SUM(H519:H522)/4)</f>
        <v>17.8675</v>
      </c>
      <c r="J522" s="37">
        <v>44066.0</v>
      </c>
      <c r="K522" s="32">
        <v>8.43</v>
      </c>
      <c r="L522" s="31">
        <f>(SUM(K519:K522)/4)</f>
        <v>9.295</v>
      </c>
      <c r="M522" s="37">
        <v>44066.0</v>
      </c>
      <c r="N522" s="32">
        <v>38.94</v>
      </c>
      <c r="O522" s="31">
        <f>(SUM(N519:N522)/4)</f>
        <v>28.1975</v>
      </c>
      <c r="P522" s="36">
        <v>44066.0</v>
      </c>
      <c r="Q522" s="32">
        <v>37.5</v>
      </c>
      <c r="R522" s="31">
        <f>(SUM(Q519:Q522)/4)</f>
        <v>20.51</v>
      </c>
    </row>
    <row r="523" hidden="1" outlineLevel="1">
      <c r="A523" s="4" t="s">
        <v>21</v>
      </c>
      <c r="B523" s="17">
        <v>37.87</v>
      </c>
      <c r="C523" s="31"/>
      <c r="D523" s="38" t="s">
        <v>21</v>
      </c>
      <c r="E523" s="32">
        <v>25.0</v>
      </c>
      <c r="F523" s="31"/>
      <c r="G523" s="38" t="s">
        <v>21</v>
      </c>
      <c r="H523" s="32">
        <v>4.35</v>
      </c>
      <c r="I523" s="31"/>
      <c r="J523" s="34" t="s">
        <v>21</v>
      </c>
      <c r="K523" s="32">
        <v>2.36</v>
      </c>
      <c r="L523" s="31"/>
      <c r="M523" s="34" t="s">
        <v>21</v>
      </c>
      <c r="N523" s="32">
        <v>1.62</v>
      </c>
      <c r="O523" s="31"/>
      <c r="P523" s="38" t="s">
        <v>21</v>
      </c>
      <c r="Q523" s="32">
        <v>5.88</v>
      </c>
      <c r="R523" s="31"/>
    </row>
    <row r="524" hidden="1" outlineLevel="1">
      <c r="A524" s="4" t="s">
        <v>22</v>
      </c>
      <c r="B524" s="17">
        <v>11.71</v>
      </c>
      <c r="C524" s="31"/>
      <c r="D524" s="38" t="s">
        <v>22</v>
      </c>
      <c r="E524" s="32">
        <v>45.74</v>
      </c>
      <c r="F524" s="31"/>
      <c r="G524" s="38" t="s">
        <v>22</v>
      </c>
      <c r="H524" s="32">
        <v>31.94</v>
      </c>
      <c r="I524" s="31"/>
      <c r="J524" s="34" t="s">
        <v>22</v>
      </c>
      <c r="K524" s="32">
        <v>17.96</v>
      </c>
      <c r="L524" s="31"/>
      <c r="M524" s="34" t="s">
        <v>22</v>
      </c>
      <c r="N524" s="32">
        <v>33.29</v>
      </c>
      <c r="O524" s="31"/>
      <c r="P524" s="38" t="s">
        <v>22</v>
      </c>
      <c r="Q524" s="32">
        <v>1.16</v>
      </c>
      <c r="R524" s="31"/>
    </row>
    <row r="525" hidden="1" outlineLevel="1">
      <c r="A525" s="4" t="s">
        <v>23</v>
      </c>
      <c r="B525" s="17">
        <v>27.92</v>
      </c>
      <c r="C525" s="31">
        <f>(SUM(B523:B525)/3)</f>
        <v>25.83333333</v>
      </c>
      <c r="D525" s="38" t="s">
        <v>23</v>
      </c>
      <c r="E525" s="32">
        <v>36.25</v>
      </c>
      <c r="F525" s="31">
        <f>(SUM(E523:E525)/3)</f>
        <v>35.66333333</v>
      </c>
      <c r="G525" s="38" t="s">
        <v>23</v>
      </c>
      <c r="H525" s="32">
        <v>33.8</v>
      </c>
      <c r="I525" s="31">
        <f>(SUM(H523:H525)/3)</f>
        <v>23.36333333</v>
      </c>
      <c r="J525" s="34" t="s">
        <v>23</v>
      </c>
      <c r="K525" s="32">
        <v>33.52</v>
      </c>
      <c r="L525" s="31">
        <f>(SUM(K523:K525)/3)</f>
        <v>17.94666667</v>
      </c>
      <c r="M525" s="34" t="s">
        <v>23</v>
      </c>
      <c r="N525" s="32">
        <v>34.81</v>
      </c>
      <c r="O525" s="31">
        <f>(SUM(N523:N525)/3)</f>
        <v>23.24</v>
      </c>
      <c r="P525" s="38" t="s">
        <v>23</v>
      </c>
      <c r="Q525" s="32">
        <v>33.56</v>
      </c>
      <c r="R525" s="31">
        <f>(SUM(Q523:Q525)/3)</f>
        <v>13.53333333</v>
      </c>
    </row>
    <row r="526" hidden="1" outlineLevel="1">
      <c r="A526" s="5" t="s">
        <v>24</v>
      </c>
      <c r="B526" s="17">
        <v>23.1</v>
      </c>
      <c r="C526" s="31"/>
      <c r="D526" s="39" t="s">
        <v>24</v>
      </c>
      <c r="E526" s="32">
        <v>25.0</v>
      </c>
      <c r="F526" s="31"/>
      <c r="G526" s="39" t="s">
        <v>24</v>
      </c>
      <c r="H526" s="32">
        <v>12.64</v>
      </c>
      <c r="I526" s="31"/>
      <c r="J526" s="34" t="s">
        <v>24</v>
      </c>
      <c r="K526" s="32">
        <v>2.5</v>
      </c>
      <c r="L526" s="31"/>
      <c r="M526" s="34" t="s">
        <v>24</v>
      </c>
      <c r="N526" s="32">
        <v>8.38</v>
      </c>
      <c r="O526" s="31"/>
      <c r="P526" s="39" t="s">
        <v>24</v>
      </c>
      <c r="Q526" s="32">
        <v>8.52</v>
      </c>
      <c r="R526" s="31"/>
    </row>
    <row r="527" hidden="1" outlineLevel="1">
      <c r="A527" s="5" t="s">
        <v>25</v>
      </c>
      <c r="B527" s="17">
        <v>41.71</v>
      </c>
      <c r="C527" s="31">
        <f>(SUM(B526:B527)/2)</f>
        <v>32.405</v>
      </c>
      <c r="D527" s="39" t="s">
        <v>25</v>
      </c>
      <c r="E527" s="32">
        <v>6.62</v>
      </c>
      <c r="F527" s="31">
        <f>(SUM(E526:E527)/2)</f>
        <v>15.81</v>
      </c>
      <c r="G527" s="39" t="s">
        <v>25</v>
      </c>
      <c r="H527" s="32">
        <v>17.59</v>
      </c>
      <c r="I527" s="31">
        <f>(SUM(H526:H527)/2)</f>
        <v>15.115</v>
      </c>
      <c r="J527" s="34" t="s">
        <v>25</v>
      </c>
      <c r="K527" s="32">
        <v>8.43</v>
      </c>
      <c r="L527" s="31">
        <f>(SUM(K526:K527)/2)</f>
        <v>5.465</v>
      </c>
      <c r="M527" s="34" t="s">
        <v>25</v>
      </c>
      <c r="N527" s="32">
        <v>38.94</v>
      </c>
      <c r="O527" s="31">
        <f>(SUM(N526:N527)/2)</f>
        <v>23.66</v>
      </c>
      <c r="P527" s="39" t="s">
        <v>25</v>
      </c>
      <c r="Q527" s="32">
        <v>37.5</v>
      </c>
      <c r="R527" s="31">
        <f>(SUM(Q526:Q527)/2)</f>
        <v>23.01</v>
      </c>
    </row>
    <row r="528">
      <c r="A528" s="29"/>
      <c r="B528" s="29"/>
      <c r="C528" s="29"/>
      <c r="D528" s="29"/>
      <c r="E528" s="29"/>
      <c r="F528" s="2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>
      <c r="A529" s="29"/>
      <c r="B529" s="29"/>
      <c r="C529" s="29"/>
      <c r="D529" s="29"/>
      <c r="E529" s="29"/>
      <c r="F529" s="2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collapsed="1">
      <c r="A530" s="1" t="s">
        <v>59</v>
      </c>
      <c r="C530" s="2" t="str">
        <f t="array" ref="C530">INDEX(A531:P531, 1, MATCH(MIN(C541,F541,I541,L541,O541,R541), C541:R541, 0))</f>
        <v>GFS</v>
      </c>
      <c r="D530" s="3" t="str">
        <f t="array" ref="D530">INDEX(A531:P531, 1, (MATCH(MIN(C545,F545,I545,L545,O545,R545), C545:R545, 0)))</f>
        <v>GFS</v>
      </c>
      <c r="E530" s="4" t="str">
        <f t="array" ref="E530">INDEX(A531:P531, 1, MATCH(MIN(F548,I548,L548,O548,R548,C548),C548:R548,0))</f>
        <v>GFS</v>
      </c>
      <c r="F530" s="5" t="str">
        <f t="array" ref="F530">INDEX(A531:P531, 1, MATCH(MIN(F550,I550,L550,O550,R550,C550),C550:R550,0))</f>
        <v>GFS</v>
      </c>
      <c r="G530" s="6"/>
      <c r="H530" s="28"/>
      <c r="J530" s="6"/>
      <c r="K530" s="6"/>
      <c r="L530" s="6"/>
      <c r="M530" s="6"/>
      <c r="N530" s="6"/>
      <c r="O530" s="6"/>
      <c r="P530" s="6"/>
      <c r="Q530" s="6"/>
    </row>
    <row r="531" hidden="1" outlineLevel="1">
      <c r="A531" s="7" t="s">
        <v>1</v>
      </c>
      <c r="B531" s="8" t="s">
        <v>2</v>
      </c>
      <c r="C531" s="9"/>
      <c r="D531" s="10" t="s">
        <v>3</v>
      </c>
      <c r="E531" s="11" t="s">
        <v>2</v>
      </c>
      <c r="F531" s="9"/>
      <c r="G531" s="12" t="s">
        <v>4</v>
      </c>
      <c r="H531" s="8" t="s">
        <v>2</v>
      </c>
      <c r="I531" s="9"/>
      <c r="J531" s="12" t="s">
        <v>5</v>
      </c>
      <c r="K531" s="8" t="s">
        <v>2</v>
      </c>
      <c r="L531" s="9"/>
      <c r="M531" s="12" t="s">
        <v>6</v>
      </c>
      <c r="N531" s="8" t="s">
        <v>2</v>
      </c>
      <c r="O531" s="9"/>
      <c r="P531" s="12" t="s">
        <v>7</v>
      </c>
      <c r="Q531" s="8" t="s">
        <v>2</v>
      </c>
    </row>
    <row r="532" hidden="1" outlineLevel="1">
      <c r="A532" s="13" t="s">
        <v>8</v>
      </c>
      <c r="C532" s="14"/>
      <c r="D532" s="6" t="s">
        <v>8</v>
      </c>
      <c r="F532" s="14"/>
      <c r="G532" s="13" t="s">
        <v>8</v>
      </c>
      <c r="I532" s="15"/>
      <c r="J532" s="13" t="s">
        <v>8</v>
      </c>
      <c r="L532" s="15"/>
      <c r="M532" s="13" t="s">
        <v>8</v>
      </c>
      <c r="O532" s="15"/>
      <c r="P532" s="13" t="s">
        <v>8</v>
      </c>
    </row>
    <row r="533" hidden="1" outlineLevel="1">
      <c r="A533" s="2" t="s">
        <v>9</v>
      </c>
      <c r="B533" s="17">
        <v>39.91</v>
      </c>
      <c r="C533" s="18"/>
      <c r="D533" s="2" t="s">
        <v>9</v>
      </c>
      <c r="E533" s="17">
        <v>37.92</v>
      </c>
      <c r="F533" s="18"/>
      <c r="G533" s="2" t="s">
        <v>9</v>
      </c>
      <c r="H533" s="17">
        <v>33.66</v>
      </c>
      <c r="I533" s="18"/>
      <c r="J533" s="6" t="s">
        <v>9</v>
      </c>
      <c r="K533" s="17">
        <v>2.69</v>
      </c>
      <c r="L533" s="18"/>
      <c r="M533" s="6" t="s">
        <v>9</v>
      </c>
      <c r="N533" s="17">
        <v>38.1</v>
      </c>
      <c r="O533" s="18"/>
      <c r="P533" s="2" t="s">
        <v>9</v>
      </c>
      <c r="Q533" s="32">
        <v>9.86</v>
      </c>
      <c r="R533" s="18"/>
    </row>
    <row r="534" hidden="1" outlineLevel="1">
      <c r="A534" s="2" t="s">
        <v>10</v>
      </c>
      <c r="B534" s="17">
        <v>41.53</v>
      </c>
      <c r="C534" s="18"/>
      <c r="D534" s="2" t="s">
        <v>10</v>
      </c>
      <c r="E534" s="17">
        <v>4.49</v>
      </c>
      <c r="F534" s="18"/>
      <c r="G534" s="2" t="s">
        <v>10</v>
      </c>
      <c r="H534" s="17">
        <v>42.31</v>
      </c>
      <c r="I534" s="18"/>
      <c r="J534" s="6" t="s">
        <v>10</v>
      </c>
      <c r="K534" s="17">
        <v>12.87</v>
      </c>
      <c r="L534" s="18"/>
      <c r="M534" s="6" t="s">
        <v>10</v>
      </c>
      <c r="N534" s="17">
        <v>32.92</v>
      </c>
      <c r="O534" s="18"/>
      <c r="P534" s="2" t="s">
        <v>10</v>
      </c>
      <c r="Q534" s="32">
        <v>40.09</v>
      </c>
      <c r="R534" s="18"/>
    </row>
    <row r="535" hidden="1" outlineLevel="1">
      <c r="A535" s="2" t="s">
        <v>11</v>
      </c>
      <c r="B535" s="17">
        <v>16.48</v>
      </c>
      <c r="C535" s="18"/>
      <c r="D535" s="2" t="s">
        <v>11</v>
      </c>
      <c r="E535" s="17">
        <v>28.75</v>
      </c>
      <c r="F535" s="18"/>
      <c r="G535" s="2" t="s">
        <v>11</v>
      </c>
      <c r="H535" s="17">
        <v>31.11</v>
      </c>
      <c r="I535" s="18"/>
      <c r="J535" s="6" t="s">
        <v>11</v>
      </c>
      <c r="K535" s="17">
        <v>30.69</v>
      </c>
      <c r="L535" s="18"/>
      <c r="M535" s="6" t="s">
        <v>11</v>
      </c>
      <c r="N535" s="17">
        <v>7.31</v>
      </c>
      <c r="O535" s="18"/>
      <c r="P535" s="2" t="s">
        <v>11</v>
      </c>
      <c r="Q535" s="32">
        <v>30.23</v>
      </c>
      <c r="R535" s="18"/>
    </row>
    <row r="536" hidden="1" outlineLevel="1">
      <c r="A536" s="2" t="s">
        <v>12</v>
      </c>
      <c r="B536" s="17">
        <v>25.56</v>
      </c>
      <c r="C536" s="18"/>
      <c r="D536" s="2" t="s">
        <v>12</v>
      </c>
      <c r="E536" s="17">
        <v>8.7</v>
      </c>
      <c r="F536" s="18"/>
      <c r="G536" s="2" t="s">
        <v>12</v>
      </c>
      <c r="H536" s="17">
        <v>6.3</v>
      </c>
      <c r="I536" s="18"/>
      <c r="J536" s="6" t="s">
        <v>12</v>
      </c>
      <c r="K536" s="17">
        <v>5.14</v>
      </c>
      <c r="L536" s="18"/>
      <c r="M536" s="6" t="s">
        <v>12</v>
      </c>
      <c r="N536" s="17">
        <v>31.9</v>
      </c>
      <c r="O536" s="18"/>
      <c r="P536" s="2" t="s">
        <v>12</v>
      </c>
      <c r="Q536" s="32">
        <v>2.5</v>
      </c>
      <c r="R536" s="18"/>
    </row>
    <row r="537" hidden="1" outlineLevel="1">
      <c r="A537" s="2" t="s">
        <v>13</v>
      </c>
      <c r="B537" s="17">
        <v>41.53</v>
      </c>
      <c r="C537" s="18"/>
      <c r="D537" s="2" t="s">
        <v>13</v>
      </c>
      <c r="E537" s="17">
        <v>4.49</v>
      </c>
      <c r="F537" s="18"/>
      <c r="G537" s="2" t="s">
        <v>13</v>
      </c>
      <c r="H537" s="17">
        <v>42.31</v>
      </c>
      <c r="I537" s="18"/>
      <c r="J537" s="6" t="s">
        <v>13</v>
      </c>
      <c r="K537" s="17">
        <v>12.87</v>
      </c>
      <c r="L537" s="18"/>
      <c r="M537" s="6" t="s">
        <v>13</v>
      </c>
      <c r="N537" s="17">
        <v>6.11</v>
      </c>
      <c r="O537" s="18"/>
      <c r="P537" s="2" t="s">
        <v>13</v>
      </c>
      <c r="Q537" s="32">
        <v>40.09</v>
      </c>
      <c r="R537" s="18"/>
    </row>
    <row r="538" hidden="1" outlineLevel="1">
      <c r="A538" s="2" t="s">
        <v>14</v>
      </c>
      <c r="B538" s="17">
        <v>21.34</v>
      </c>
      <c r="C538" s="18"/>
      <c r="D538" s="2" t="s">
        <v>14</v>
      </c>
      <c r="E538" s="17">
        <v>24.95</v>
      </c>
      <c r="F538" s="18"/>
      <c r="G538" s="2" t="s">
        <v>14</v>
      </c>
      <c r="H538" s="17">
        <v>33.33</v>
      </c>
      <c r="I538" s="18"/>
      <c r="J538" s="6" t="s">
        <v>14</v>
      </c>
      <c r="K538" s="17">
        <v>30.09</v>
      </c>
      <c r="L538" s="18"/>
      <c r="M538" s="6" t="s">
        <v>14</v>
      </c>
      <c r="N538" s="17">
        <v>16.62</v>
      </c>
      <c r="O538" s="18"/>
      <c r="P538" s="2" t="s">
        <v>14</v>
      </c>
      <c r="Q538" s="32">
        <v>40.88</v>
      </c>
      <c r="R538" s="18"/>
    </row>
    <row r="539" hidden="1" outlineLevel="1">
      <c r="A539" s="2" t="s">
        <v>15</v>
      </c>
      <c r="B539" s="17">
        <v>37.78</v>
      </c>
      <c r="C539" s="18"/>
      <c r="D539" s="2" t="s">
        <v>15</v>
      </c>
      <c r="E539" s="17">
        <v>40.37</v>
      </c>
      <c r="F539" s="18"/>
      <c r="G539" s="2" t="s">
        <v>15</v>
      </c>
      <c r="H539" s="17">
        <v>15.23</v>
      </c>
      <c r="I539" s="18"/>
      <c r="J539" s="6" t="s">
        <v>15</v>
      </c>
      <c r="K539" s="17">
        <v>36.02</v>
      </c>
      <c r="L539" s="18"/>
      <c r="M539" s="6" t="s">
        <v>15</v>
      </c>
      <c r="N539" s="17">
        <v>5.32</v>
      </c>
      <c r="O539" s="18"/>
      <c r="P539" s="2" t="s">
        <v>15</v>
      </c>
      <c r="Q539" s="32">
        <v>31.44</v>
      </c>
      <c r="R539" s="18"/>
    </row>
    <row r="540" hidden="1" outlineLevel="1">
      <c r="A540" s="2" t="s">
        <v>16</v>
      </c>
      <c r="B540" s="17">
        <v>37.96</v>
      </c>
      <c r="C540" s="18"/>
      <c r="D540" s="2" t="s">
        <v>16</v>
      </c>
      <c r="E540" s="17">
        <v>31.62</v>
      </c>
      <c r="F540" s="18"/>
      <c r="G540" s="2" t="s">
        <v>16</v>
      </c>
      <c r="H540" s="17">
        <v>23.43</v>
      </c>
      <c r="I540" s="18"/>
      <c r="J540" s="6" t="s">
        <v>16</v>
      </c>
      <c r="K540" s="17">
        <v>3.98</v>
      </c>
      <c r="L540" s="18"/>
      <c r="M540" s="6" t="s">
        <v>16</v>
      </c>
      <c r="N540" s="17">
        <v>38.1</v>
      </c>
      <c r="O540" s="18"/>
      <c r="P540" s="2" t="s">
        <v>16</v>
      </c>
      <c r="Q540" s="32">
        <v>6.99</v>
      </c>
      <c r="R540" s="18"/>
    </row>
    <row r="541" hidden="1" outlineLevel="1">
      <c r="A541" s="2" t="s">
        <v>17</v>
      </c>
      <c r="B541" s="17">
        <v>13.89</v>
      </c>
      <c r="C541" s="31">
        <f>(SUM(B533:B541)/9)</f>
        <v>30.66444444</v>
      </c>
      <c r="D541" s="33" t="s">
        <v>17</v>
      </c>
      <c r="E541" s="32">
        <v>8.19</v>
      </c>
      <c r="F541" s="31">
        <f>(SUM(E533:E541)/9)</f>
        <v>21.05333333</v>
      </c>
      <c r="G541" s="33" t="s">
        <v>17</v>
      </c>
      <c r="H541" s="32">
        <v>2.45</v>
      </c>
      <c r="I541" s="31">
        <f>(SUM(H533:H541)/9)</f>
        <v>25.57</v>
      </c>
      <c r="J541" s="34" t="s">
        <v>17</v>
      </c>
      <c r="K541" s="32">
        <v>1.76</v>
      </c>
      <c r="L541" s="31">
        <f>(SUM(K533:K541)/9)</f>
        <v>15.12333333</v>
      </c>
      <c r="M541" s="34" t="s">
        <v>17</v>
      </c>
      <c r="N541" s="32">
        <v>38.1</v>
      </c>
      <c r="O541" s="31">
        <f>(SUM(N533:N541)/9)</f>
        <v>23.83111111</v>
      </c>
      <c r="P541" s="33" t="s">
        <v>17</v>
      </c>
      <c r="Q541" s="32">
        <v>6.2</v>
      </c>
      <c r="R541" s="31">
        <f>(SUM(Q533:Q541)/9)</f>
        <v>23.14222222</v>
      </c>
    </row>
    <row r="542" hidden="1" outlineLevel="1">
      <c r="A542" s="3" t="s">
        <v>18</v>
      </c>
      <c r="B542" s="17">
        <v>39.91</v>
      </c>
      <c r="C542" s="31"/>
      <c r="D542" s="35" t="s">
        <v>18</v>
      </c>
      <c r="E542" s="32">
        <v>37.92</v>
      </c>
      <c r="F542" s="31"/>
      <c r="G542" s="35" t="s">
        <v>18</v>
      </c>
      <c r="H542" s="32">
        <v>33.66</v>
      </c>
      <c r="I542" s="31"/>
      <c r="J542" s="34" t="s">
        <v>18</v>
      </c>
      <c r="K542" s="32">
        <v>2.69</v>
      </c>
      <c r="L542" s="31"/>
      <c r="M542" s="34" t="s">
        <v>18</v>
      </c>
      <c r="N542" s="32">
        <v>37.92</v>
      </c>
      <c r="O542" s="31"/>
      <c r="P542" s="35" t="s">
        <v>18</v>
      </c>
      <c r="Q542" s="32">
        <v>9.86</v>
      </c>
      <c r="R542" s="31"/>
    </row>
    <row r="543" hidden="1" outlineLevel="1">
      <c r="A543" s="3" t="s">
        <v>19</v>
      </c>
      <c r="B543" s="17">
        <v>14.21</v>
      </c>
      <c r="C543" s="31"/>
      <c r="D543" s="35" t="s">
        <v>19</v>
      </c>
      <c r="E543" s="32">
        <v>45.97</v>
      </c>
      <c r="F543" s="31"/>
      <c r="G543" s="35" t="s">
        <v>19</v>
      </c>
      <c r="H543" s="32">
        <v>25.51</v>
      </c>
      <c r="I543" s="31"/>
      <c r="J543" s="34" t="s">
        <v>19</v>
      </c>
      <c r="K543" s="32">
        <v>17.13</v>
      </c>
      <c r="L543" s="31"/>
      <c r="M543" s="34" t="s">
        <v>19</v>
      </c>
      <c r="N543" s="32">
        <v>28.66</v>
      </c>
      <c r="O543" s="31"/>
      <c r="P543" s="35" t="s">
        <v>19</v>
      </c>
      <c r="Q543" s="32">
        <v>29.54</v>
      </c>
      <c r="R543" s="31"/>
    </row>
    <row r="544" hidden="1" outlineLevel="1">
      <c r="A544" s="3" t="s">
        <v>20</v>
      </c>
      <c r="B544" s="17">
        <v>41.53</v>
      </c>
      <c r="C544" s="31"/>
      <c r="D544" s="35" t="s">
        <v>20</v>
      </c>
      <c r="E544" s="32">
        <v>4.49</v>
      </c>
      <c r="F544" s="31"/>
      <c r="G544" s="35" t="s">
        <v>20</v>
      </c>
      <c r="H544" s="32">
        <v>42.31</v>
      </c>
      <c r="I544" s="31"/>
      <c r="J544" s="34" t="s">
        <v>20</v>
      </c>
      <c r="K544" s="32">
        <v>12.87</v>
      </c>
      <c r="L544" s="31"/>
      <c r="M544" s="34" t="s">
        <v>20</v>
      </c>
      <c r="N544" s="32">
        <v>13.61</v>
      </c>
      <c r="O544" s="31"/>
      <c r="P544" s="35" t="s">
        <v>20</v>
      </c>
      <c r="Q544" s="32">
        <v>40.09</v>
      </c>
      <c r="R544" s="31"/>
    </row>
    <row r="545" hidden="1" outlineLevel="1">
      <c r="A545" s="21">
        <v>44066.0</v>
      </c>
      <c r="B545" s="17">
        <v>41.53</v>
      </c>
      <c r="C545" s="31">
        <f>(SUM(B542:B545)/4)</f>
        <v>34.295</v>
      </c>
      <c r="D545" s="36">
        <v>44066.0</v>
      </c>
      <c r="E545" s="32">
        <v>4.49</v>
      </c>
      <c r="F545" s="31">
        <f>(SUM(E542:E545)/4)</f>
        <v>23.2175</v>
      </c>
      <c r="G545" s="36">
        <v>44066.0</v>
      </c>
      <c r="H545" s="32">
        <v>42.31</v>
      </c>
      <c r="I545" s="31">
        <f>(SUM(H542:H545)/4)</f>
        <v>35.9475</v>
      </c>
      <c r="J545" s="37">
        <v>44066.0</v>
      </c>
      <c r="K545" s="32">
        <v>12.87</v>
      </c>
      <c r="L545" s="31">
        <f>(SUM(K542:K545)/4)</f>
        <v>11.39</v>
      </c>
      <c r="M545" s="37">
        <v>44066.0</v>
      </c>
      <c r="N545" s="32">
        <v>13.61</v>
      </c>
      <c r="O545" s="31">
        <f>(SUM(N542:N545)/4)</f>
        <v>23.45</v>
      </c>
      <c r="P545" s="36">
        <v>44066.0</v>
      </c>
      <c r="Q545" s="32">
        <v>40.09</v>
      </c>
      <c r="R545" s="31">
        <f>(SUM(Q542:Q545)/4)</f>
        <v>29.895</v>
      </c>
    </row>
    <row r="546" hidden="1" outlineLevel="1">
      <c r="A546" s="4" t="s">
        <v>21</v>
      </c>
      <c r="B546" s="17">
        <v>39.91</v>
      </c>
      <c r="C546" s="31"/>
      <c r="D546" s="38" t="s">
        <v>21</v>
      </c>
      <c r="E546" s="32">
        <v>37.92</v>
      </c>
      <c r="F546" s="31"/>
      <c r="G546" s="38" t="s">
        <v>21</v>
      </c>
      <c r="H546" s="32">
        <v>33.66</v>
      </c>
      <c r="I546" s="31"/>
      <c r="J546" s="34" t="s">
        <v>21</v>
      </c>
      <c r="K546" s="32">
        <v>2.69</v>
      </c>
      <c r="L546" s="31"/>
      <c r="M546" s="34" t="s">
        <v>21</v>
      </c>
      <c r="N546" s="32">
        <v>34.03</v>
      </c>
      <c r="O546" s="31"/>
      <c r="P546" s="38" t="s">
        <v>21</v>
      </c>
      <c r="Q546" s="32">
        <v>9.86</v>
      </c>
      <c r="R546" s="31"/>
    </row>
    <row r="547" hidden="1" outlineLevel="1">
      <c r="A547" s="4" t="s">
        <v>22</v>
      </c>
      <c r="B547" s="17">
        <v>14.21</v>
      </c>
      <c r="C547" s="31"/>
      <c r="D547" s="38" t="s">
        <v>22</v>
      </c>
      <c r="E547" s="32">
        <v>45.97</v>
      </c>
      <c r="F547" s="31"/>
      <c r="G547" s="38" t="s">
        <v>22</v>
      </c>
      <c r="H547" s="32">
        <v>25.51</v>
      </c>
      <c r="I547" s="31"/>
      <c r="J547" s="34" t="s">
        <v>22</v>
      </c>
      <c r="K547" s="32">
        <v>17.13</v>
      </c>
      <c r="L547" s="31"/>
      <c r="M547" s="34" t="s">
        <v>22</v>
      </c>
      <c r="N547" s="32">
        <v>13.61</v>
      </c>
      <c r="O547" s="31"/>
      <c r="P547" s="38" t="s">
        <v>22</v>
      </c>
      <c r="Q547" s="32">
        <v>29.54</v>
      </c>
      <c r="R547" s="31"/>
    </row>
    <row r="548" hidden="1" outlineLevel="1">
      <c r="A548" s="4" t="s">
        <v>23</v>
      </c>
      <c r="B548" s="17">
        <v>38.47</v>
      </c>
      <c r="C548" s="31">
        <f>(SUM(B546:B548)/3)</f>
        <v>30.86333333</v>
      </c>
      <c r="D548" s="38" t="s">
        <v>23</v>
      </c>
      <c r="E548" s="32">
        <v>36.53</v>
      </c>
      <c r="F548" s="31">
        <f>(SUM(E546:E548)/3)</f>
        <v>40.14</v>
      </c>
      <c r="G548" s="38" t="s">
        <v>23</v>
      </c>
      <c r="H548" s="32">
        <v>35.0</v>
      </c>
      <c r="I548" s="31">
        <f>(SUM(H546:H548)/3)</f>
        <v>31.39</v>
      </c>
      <c r="J548" s="34" t="s">
        <v>23</v>
      </c>
      <c r="K548" s="32">
        <v>36.81</v>
      </c>
      <c r="L548" s="31">
        <f>(SUM(K546:K548)/3)</f>
        <v>18.87666667</v>
      </c>
      <c r="M548" s="34" t="s">
        <v>23</v>
      </c>
      <c r="N548" s="32">
        <v>13.61</v>
      </c>
      <c r="O548" s="31">
        <f>(SUM(N546:N548)/3)</f>
        <v>20.41666667</v>
      </c>
      <c r="P548" s="38" t="s">
        <v>23</v>
      </c>
      <c r="Q548" s="32">
        <v>38.19</v>
      </c>
      <c r="R548" s="31">
        <f>(SUM(Q546:Q548)/3)</f>
        <v>25.86333333</v>
      </c>
    </row>
    <row r="549" hidden="1" outlineLevel="1">
      <c r="A549" s="5" t="s">
        <v>24</v>
      </c>
      <c r="B549" s="17">
        <v>25.46</v>
      </c>
      <c r="C549" s="31"/>
      <c r="D549" s="39" t="s">
        <v>24</v>
      </c>
      <c r="E549" s="32">
        <v>38.52</v>
      </c>
      <c r="F549" s="31"/>
      <c r="G549" s="39" t="s">
        <v>24</v>
      </c>
      <c r="H549" s="32">
        <v>23.24</v>
      </c>
      <c r="I549" s="31"/>
      <c r="J549" s="34" t="s">
        <v>24</v>
      </c>
      <c r="K549" s="32">
        <v>1.76</v>
      </c>
      <c r="L549" s="31"/>
      <c r="M549" s="34" t="s">
        <v>24</v>
      </c>
      <c r="N549" s="32">
        <v>34.03</v>
      </c>
      <c r="O549" s="31"/>
      <c r="P549" s="39" t="s">
        <v>24</v>
      </c>
      <c r="Q549" s="32">
        <v>7.5</v>
      </c>
      <c r="R549" s="31"/>
    </row>
    <row r="550" hidden="1" outlineLevel="1">
      <c r="A550" s="5" t="s">
        <v>25</v>
      </c>
      <c r="B550" s="17">
        <v>41.53</v>
      </c>
      <c r="C550" s="31">
        <f>(SUM(B549:B550)/2)</f>
        <v>33.495</v>
      </c>
      <c r="D550" s="39" t="s">
        <v>25</v>
      </c>
      <c r="E550" s="32">
        <v>4.49</v>
      </c>
      <c r="F550" s="31">
        <f>(SUM(E549:E550)/2)</f>
        <v>21.505</v>
      </c>
      <c r="G550" s="39" t="s">
        <v>25</v>
      </c>
      <c r="H550" s="32">
        <v>42.31</v>
      </c>
      <c r="I550" s="31">
        <f>(SUM(H549:H550)/2)</f>
        <v>32.775</v>
      </c>
      <c r="J550" s="34" t="s">
        <v>25</v>
      </c>
      <c r="K550" s="32">
        <v>12.87</v>
      </c>
      <c r="L550" s="31">
        <f>(SUM(K549:K550)/2)</f>
        <v>7.315</v>
      </c>
      <c r="M550" s="34" t="s">
        <v>25</v>
      </c>
      <c r="N550" s="32">
        <v>13.61</v>
      </c>
      <c r="O550" s="31">
        <f>(SUM(N549:N550)/2)</f>
        <v>23.82</v>
      </c>
      <c r="P550" s="39" t="s">
        <v>25</v>
      </c>
      <c r="Q550" s="32">
        <v>40.09</v>
      </c>
      <c r="R550" s="31">
        <f>(SUM(Q549:Q550)/2)</f>
        <v>23.795</v>
      </c>
    </row>
    <row r="551">
      <c r="A551" s="29"/>
      <c r="B551" s="29"/>
      <c r="C551" s="29"/>
      <c r="D551" s="29"/>
      <c r="E551" s="29"/>
      <c r="F551" s="2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>
      <c r="A552" s="29"/>
      <c r="B552" s="29"/>
      <c r="C552" s="29"/>
      <c r="D552" s="29"/>
      <c r="E552" s="29"/>
      <c r="F552" s="2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5">
      <c r="B555" s="49" t="s">
        <v>49</v>
      </c>
      <c r="C555" s="26">
        <f>SUM(C557:C562)</f>
        <v>24</v>
      </c>
      <c r="D555" s="49" t="s">
        <v>49</v>
      </c>
      <c r="E555" s="26">
        <f>SUM(E557:E562)</f>
        <v>24</v>
      </c>
    </row>
    <row r="556">
      <c r="B556" s="50" t="s">
        <v>50</v>
      </c>
      <c r="C556" s="51"/>
      <c r="D556" s="50" t="s">
        <v>51</v>
      </c>
      <c r="E556" s="51"/>
    </row>
    <row r="557">
      <c r="B557" s="52" t="s">
        <v>1</v>
      </c>
      <c r="C557" s="53">
        <f>COUNTIF(C1:C530, "PWG")</f>
        <v>1</v>
      </c>
      <c r="D557" s="54" t="s">
        <v>1</v>
      </c>
      <c r="E557" s="53">
        <f>COUNTIF(E1:E530, "PWG")</f>
        <v>1</v>
      </c>
    </row>
    <row r="558">
      <c r="B558" s="52" t="s">
        <v>3</v>
      </c>
      <c r="C558" s="55">
        <f>COUNTIF(C1:C530, "PWE")</f>
        <v>2</v>
      </c>
      <c r="D558" s="54" t="s">
        <v>3</v>
      </c>
      <c r="E558" s="55">
        <f>COUNTIF(E1:E530, "PWE")</f>
        <v>3</v>
      </c>
    </row>
    <row r="559">
      <c r="B559" s="52" t="s">
        <v>4</v>
      </c>
      <c r="C559" s="72">
        <f>COUNTIF(C1:C530, "ECMWF")</f>
        <v>2</v>
      </c>
      <c r="D559" s="54" t="s">
        <v>4</v>
      </c>
      <c r="E559" s="72">
        <f>COUNTIF(E1:E530, "ECMWF")</f>
        <v>1</v>
      </c>
    </row>
    <row r="560">
      <c r="B560" s="52" t="s">
        <v>5</v>
      </c>
      <c r="C560" s="56">
        <f>COUNTIF(C1:C530, "GFS")</f>
        <v>7</v>
      </c>
      <c r="D560" s="54" t="s">
        <v>5</v>
      </c>
      <c r="E560" s="56">
        <f>COUNTIF(E1:E530, "GFS")</f>
        <v>6</v>
      </c>
    </row>
    <row r="561">
      <c r="B561" s="52" t="s">
        <v>6</v>
      </c>
      <c r="C561" s="72">
        <f>COUNTIF(C1:C530, "SPIRE")</f>
        <v>4</v>
      </c>
      <c r="D561" s="54" t="s">
        <v>6</v>
      </c>
      <c r="E561" s="57">
        <f>COUNTIF(E1:E530, "SPIRE")</f>
        <v>7</v>
      </c>
    </row>
    <row r="562">
      <c r="B562" s="52" t="s">
        <v>7</v>
      </c>
      <c r="C562" s="57">
        <f>COUNTIF(C1:C530, "UKMO")</f>
        <v>8</v>
      </c>
      <c r="D562" s="54" t="s">
        <v>7</v>
      </c>
      <c r="E562" s="56">
        <f>COUNTIF(E1:E530, "UKMO")</f>
        <v>6</v>
      </c>
    </row>
    <row r="563">
      <c r="C563" s="58" t="s">
        <v>49</v>
      </c>
      <c r="D563" s="26">
        <f>SUM(D565:D570)</f>
        <v>24</v>
      </c>
      <c r="E563" s="49" t="s">
        <v>49</v>
      </c>
      <c r="F563" s="26">
        <f>SUM(F565:F570)</f>
        <v>24</v>
      </c>
    </row>
    <row r="564">
      <c r="C564" s="50" t="s">
        <v>52</v>
      </c>
      <c r="D564" s="51"/>
      <c r="E564" s="50" t="s">
        <v>53</v>
      </c>
      <c r="F564" s="51"/>
    </row>
    <row r="565">
      <c r="C565" s="59" t="s">
        <v>1</v>
      </c>
      <c r="D565" s="53">
        <f>COUNTIF(D1:D538, "PWG")</f>
        <v>0</v>
      </c>
      <c r="E565" s="60" t="s">
        <v>1</v>
      </c>
      <c r="F565" s="53">
        <f>COUNTIF(F1:F538, "PWG")</f>
        <v>1</v>
      </c>
    </row>
    <row r="566">
      <c r="C566" s="59" t="s">
        <v>3</v>
      </c>
      <c r="D566" s="55">
        <f>COUNTIF(D1:D538, "PWE")-24</f>
        <v>3</v>
      </c>
      <c r="E566" s="60" t="s">
        <v>3</v>
      </c>
      <c r="F566" s="56">
        <f>COUNTIF(F1:F538, "PWE")</f>
        <v>4</v>
      </c>
    </row>
    <row r="567">
      <c r="C567" s="59" t="s">
        <v>4</v>
      </c>
      <c r="D567" s="72">
        <f>COUNTIF(D1:D538, "ECMWF")</f>
        <v>2</v>
      </c>
      <c r="E567" s="60" t="s">
        <v>4</v>
      </c>
      <c r="F567" s="72">
        <f>COUNTIF(F1:F538, "ECMWF")</f>
        <v>2</v>
      </c>
    </row>
    <row r="568">
      <c r="C568" s="59" t="s">
        <v>5</v>
      </c>
      <c r="D568" s="57">
        <f>COUNTIF(D9:D538, "GFS")</f>
        <v>9</v>
      </c>
      <c r="E568" s="60" t="s">
        <v>5</v>
      </c>
      <c r="F568" s="57">
        <f>COUNTIF(F9:F538, "GFS")</f>
        <v>8</v>
      </c>
    </row>
    <row r="569">
      <c r="C569" s="59" t="s">
        <v>6</v>
      </c>
      <c r="D569" s="72">
        <f>COUNTIF(D1:D538, "SPIRE")</f>
        <v>2</v>
      </c>
      <c r="E569" s="60" t="s">
        <v>6</v>
      </c>
      <c r="F569" s="72">
        <f>COUNTIF(F1:F538, "SPIRE")</f>
        <v>1</v>
      </c>
    </row>
    <row r="570">
      <c r="C570" s="59" t="s">
        <v>7</v>
      </c>
      <c r="D570" s="56">
        <f>COUNTIF(D1:D538, "UKMO")</f>
        <v>8</v>
      </c>
      <c r="E570" s="60" t="s">
        <v>7</v>
      </c>
      <c r="F570" s="57">
        <f>COUNTIF(F1:F538, "UKMO")</f>
        <v>8</v>
      </c>
    </row>
    <row r="573">
      <c r="A573" s="26"/>
      <c r="B573" s="26"/>
      <c r="C573" s="26"/>
      <c r="D573" s="26"/>
      <c r="E573" s="26"/>
      <c r="F573" s="26"/>
    </row>
    <row r="574" collapsed="1">
      <c r="A574" s="62" t="s">
        <v>54</v>
      </c>
      <c r="C574" s="2" t="str">
        <f t="array" ref="C574">INDEX(A575:P575, 1, MATCH(MIN(C585,F585,I585,L585,O585,R585), C585:R585, 0))</f>
        <v>SPIRE</v>
      </c>
      <c r="D574" s="3" t="str">
        <f t="array" ref="D574">INDEX(A575:P575, 1, (MATCH(MIN(C589,F589,I589,L589,O589,R589), C589:R589, 0)))</f>
        <v>PWG</v>
      </c>
      <c r="E574" s="4" t="str">
        <f t="array" ref="E574">INDEX(A575:P575, 1, MATCH(MIN(F592,I592,L592,O592,R592,C592),C592:R592,0))</f>
        <v>PWG</v>
      </c>
      <c r="F574" s="5" t="str">
        <f t="array" ref="F574">INDEX(A575:P575, 1, MATCH(MIN(F594,I594,L594,O594,R594,C594),C594:R594,0))</f>
        <v>SPIRE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hidden="1" outlineLevel="1">
      <c r="A575" s="7" t="s">
        <v>1</v>
      </c>
      <c r="B575" s="16" t="s">
        <v>2</v>
      </c>
      <c r="C575" s="6"/>
      <c r="D575" s="63" t="s">
        <v>3</v>
      </c>
      <c r="E575" s="18" t="s">
        <v>2</v>
      </c>
      <c r="F575" s="6"/>
      <c r="G575" s="7" t="s">
        <v>4</v>
      </c>
      <c r="H575" s="16" t="s">
        <v>2</v>
      </c>
      <c r="I575" s="6"/>
      <c r="J575" s="7" t="s">
        <v>5</v>
      </c>
      <c r="K575" s="16" t="s">
        <v>2</v>
      </c>
      <c r="L575" s="6"/>
      <c r="M575" s="7" t="s">
        <v>6</v>
      </c>
      <c r="N575" s="16" t="s">
        <v>2</v>
      </c>
      <c r="O575" s="6"/>
      <c r="P575" s="7" t="s">
        <v>7</v>
      </c>
      <c r="Q575" s="16" t="s">
        <v>2</v>
      </c>
      <c r="R575" s="6"/>
    </row>
    <row r="576" hidden="1" outlineLevel="1">
      <c r="A576" s="13" t="s">
        <v>8</v>
      </c>
      <c r="C576" s="64"/>
      <c r="D576" s="6" t="s">
        <v>8</v>
      </c>
      <c r="F576" s="64"/>
      <c r="G576" s="13" t="s">
        <v>8</v>
      </c>
      <c r="I576" s="64"/>
      <c r="J576" s="13" t="s">
        <v>8</v>
      </c>
      <c r="L576" s="64"/>
      <c r="M576" s="13" t="s">
        <v>8</v>
      </c>
      <c r="O576" s="64"/>
      <c r="P576" s="13" t="s">
        <v>8</v>
      </c>
      <c r="R576" s="64"/>
    </row>
    <row r="577" hidden="1" outlineLevel="1">
      <c r="A577" s="2" t="s">
        <v>9</v>
      </c>
      <c r="B577" s="69">
        <v>13.01</v>
      </c>
      <c r="C577" s="6"/>
      <c r="D577" s="2" t="s">
        <v>9</v>
      </c>
      <c r="E577" s="69">
        <v>37.13</v>
      </c>
      <c r="F577" s="6"/>
      <c r="G577" s="2" t="s">
        <v>9</v>
      </c>
      <c r="H577" s="69">
        <v>39.07</v>
      </c>
      <c r="I577" s="6"/>
      <c r="J577" s="2" t="s">
        <v>9</v>
      </c>
      <c r="K577" s="69">
        <v>41.9</v>
      </c>
      <c r="L577" s="6"/>
      <c r="M577" s="2" t="s">
        <v>9</v>
      </c>
      <c r="N577" s="69">
        <v>47.04</v>
      </c>
      <c r="O577" s="6"/>
      <c r="P577" s="2" t="s">
        <v>9</v>
      </c>
      <c r="Q577" s="69">
        <v>44.21</v>
      </c>
      <c r="R577" s="6"/>
    </row>
    <row r="578" hidden="1" outlineLevel="1">
      <c r="A578" s="2" t="s">
        <v>10</v>
      </c>
      <c r="B578" s="69">
        <v>24.63</v>
      </c>
      <c r="C578" s="6"/>
      <c r="D578" s="2" t="s">
        <v>10</v>
      </c>
      <c r="E578" s="69">
        <v>31.76</v>
      </c>
      <c r="F578" s="6"/>
      <c r="G578" s="2" t="s">
        <v>10</v>
      </c>
      <c r="H578" s="69">
        <v>39.44</v>
      </c>
      <c r="I578" s="6"/>
      <c r="J578" s="2" t="s">
        <v>10</v>
      </c>
      <c r="K578" s="69">
        <v>23.8</v>
      </c>
      <c r="L578" s="6"/>
      <c r="M578" s="2" t="s">
        <v>10</v>
      </c>
      <c r="N578" s="69">
        <v>4.44</v>
      </c>
      <c r="O578" s="6"/>
      <c r="P578" s="2" t="s">
        <v>10</v>
      </c>
      <c r="Q578" s="69">
        <v>29.68</v>
      </c>
      <c r="R578" s="6"/>
    </row>
    <row r="579" hidden="1" outlineLevel="1">
      <c r="A579" s="2" t="s">
        <v>11</v>
      </c>
      <c r="B579" s="69">
        <v>13.8</v>
      </c>
      <c r="C579" s="6"/>
      <c r="D579" s="2" t="s">
        <v>11</v>
      </c>
      <c r="E579" s="69">
        <v>8.19</v>
      </c>
      <c r="F579" s="6"/>
      <c r="G579" s="2" t="s">
        <v>11</v>
      </c>
      <c r="H579" s="69">
        <v>1.9</v>
      </c>
      <c r="I579" s="6"/>
      <c r="J579" s="2" t="s">
        <v>11</v>
      </c>
      <c r="K579" s="69">
        <v>4.81</v>
      </c>
      <c r="L579" s="6"/>
      <c r="M579" s="2" t="s">
        <v>11</v>
      </c>
      <c r="N579" s="69">
        <v>1.94</v>
      </c>
      <c r="O579" s="6"/>
      <c r="P579" s="2" t="s">
        <v>11</v>
      </c>
      <c r="Q579" s="69">
        <v>1.76</v>
      </c>
      <c r="R579" s="6"/>
    </row>
    <row r="580" hidden="1" outlineLevel="1">
      <c r="A580" s="2" t="s">
        <v>12</v>
      </c>
      <c r="B580" s="69">
        <v>1.02</v>
      </c>
      <c r="C580" s="6"/>
      <c r="D580" s="2" t="s">
        <v>12</v>
      </c>
      <c r="E580" s="69">
        <v>3.15</v>
      </c>
      <c r="F580" s="6"/>
      <c r="G580" s="2" t="s">
        <v>12</v>
      </c>
      <c r="H580" s="69">
        <v>2.13</v>
      </c>
      <c r="I580" s="6"/>
      <c r="J580" s="2" t="s">
        <v>12</v>
      </c>
      <c r="K580" s="69">
        <v>3.1</v>
      </c>
      <c r="L580" s="6"/>
      <c r="M580" s="2" t="s">
        <v>12</v>
      </c>
      <c r="N580" s="69">
        <v>1.02</v>
      </c>
      <c r="O580" s="6"/>
      <c r="P580" s="2" t="s">
        <v>12</v>
      </c>
      <c r="Q580" s="69">
        <v>1.57</v>
      </c>
      <c r="R580" s="6"/>
    </row>
    <row r="581" hidden="1" outlineLevel="1">
      <c r="A581" s="2" t="s">
        <v>13</v>
      </c>
      <c r="B581" s="69">
        <v>24.63</v>
      </c>
      <c r="C581" s="6"/>
      <c r="D581" s="2" t="s">
        <v>13</v>
      </c>
      <c r="E581" s="69">
        <v>31.76</v>
      </c>
      <c r="F581" s="6"/>
      <c r="G581" s="2" t="s">
        <v>13</v>
      </c>
      <c r="H581" s="69">
        <v>39.44</v>
      </c>
      <c r="I581" s="6"/>
      <c r="J581" s="2" t="s">
        <v>13</v>
      </c>
      <c r="K581" s="69">
        <v>23.8</v>
      </c>
      <c r="L581" s="6"/>
      <c r="M581" s="2" t="s">
        <v>13</v>
      </c>
      <c r="N581" s="69">
        <v>4.44</v>
      </c>
      <c r="O581" s="6"/>
      <c r="P581" s="2" t="s">
        <v>13</v>
      </c>
      <c r="Q581" s="69">
        <v>29.68</v>
      </c>
      <c r="R581" s="6"/>
    </row>
    <row r="582" hidden="1" outlineLevel="1">
      <c r="A582" s="2" t="s">
        <v>14</v>
      </c>
      <c r="B582" s="69">
        <v>27.59</v>
      </c>
      <c r="C582" s="6"/>
      <c r="D582" s="2" t="s">
        <v>14</v>
      </c>
      <c r="E582" s="69">
        <v>31.44</v>
      </c>
      <c r="F582" s="6"/>
      <c r="G582" s="2" t="s">
        <v>14</v>
      </c>
      <c r="H582" s="69">
        <v>29.63</v>
      </c>
      <c r="I582" s="6"/>
      <c r="J582" s="2" t="s">
        <v>14</v>
      </c>
      <c r="K582" s="69">
        <v>3.33</v>
      </c>
      <c r="L582" s="6"/>
      <c r="M582" s="2" t="s">
        <v>14</v>
      </c>
      <c r="N582" s="69">
        <v>17.78</v>
      </c>
      <c r="O582" s="6"/>
      <c r="P582" s="2" t="s">
        <v>14</v>
      </c>
      <c r="Q582" s="69">
        <v>5.83</v>
      </c>
      <c r="R582" s="6"/>
    </row>
    <row r="583" hidden="1" outlineLevel="1">
      <c r="A583" s="2" t="s">
        <v>15</v>
      </c>
      <c r="B583" s="69">
        <v>30.14</v>
      </c>
      <c r="C583" s="6"/>
      <c r="D583" s="2" t="s">
        <v>15</v>
      </c>
      <c r="E583" s="69">
        <v>13.1</v>
      </c>
      <c r="F583" s="6"/>
      <c r="G583" s="2" t="s">
        <v>15</v>
      </c>
      <c r="H583" s="69">
        <v>17.87</v>
      </c>
      <c r="I583" s="6"/>
      <c r="J583" s="2" t="s">
        <v>15</v>
      </c>
      <c r="K583" s="69">
        <v>9.91</v>
      </c>
      <c r="L583" s="6"/>
      <c r="M583" s="2" t="s">
        <v>15</v>
      </c>
      <c r="N583" s="69">
        <v>22.18</v>
      </c>
      <c r="O583" s="6"/>
      <c r="P583" s="2" t="s">
        <v>15</v>
      </c>
      <c r="Q583" s="69">
        <v>10.97</v>
      </c>
      <c r="R583" s="6"/>
    </row>
    <row r="584" hidden="1" outlineLevel="1">
      <c r="A584" s="2" t="s">
        <v>16</v>
      </c>
      <c r="B584" s="69">
        <v>5.65</v>
      </c>
      <c r="C584" s="6"/>
      <c r="D584" s="2" t="s">
        <v>16</v>
      </c>
      <c r="E584" s="69">
        <v>17.22</v>
      </c>
      <c r="F584" s="6"/>
      <c r="G584" s="2" t="s">
        <v>16</v>
      </c>
      <c r="H584" s="69">
        <v>10.19</v>
      </c>
      <c r="I584" s="6"/>
      <c r="J584" s="2" t="s">
        <v>16</v>
      </c>
      <c r="K584" s="69">
        <v>1.85</v>
      </c>
      <c r="L584" s="6"/>
      <c r="M584" s="2" t="s">
        <v>16</v>
      </c>
      <c r="N584" s="69">
        <v>1.06</v>
      </c>
      <c r="O584" s="6"/>
      <c r="P584" s="2" t="s">
        <v>16</v>
      </c>
      <c r="Q584" s="69">
        <v>40.69</v>
      </c>
      <c r="R584" s="6"/>
    </row>
    <row r="585" hidden="1" outlineLevel="1">
      <c r="A585" s="2" t="s">
        <v>17</v>
      </c>
      <c r="B585" s="69">
        <v>6.2</v>
      </c>
      <c r="C585" s="20">
        <f>(SUM(B577:B585)/9)/100</f>
        <v>0.1629666667</v>
      </c>
      <c r="D585" s="2" t="s">
        <v>17</v>
      </c>
      <c r="E585" s="69">
        <v>7.78</v>
      </c>
      <c r="F585" s="20">
        <f>(SUM(E577:E585)/9)/100</f>
        <v>0.2017</v>
      </c>
      <c r="G585" s="2" t="s">
        <v>17</v>
      </c>
      <c r="H585" s="69">
        <v>4.03</v>
      </c>
      <c r="I585" s="20">
        <f>(SUM(H577:H585)/9)/100</f>
        <v>0.2041111111</v>
      </c>
      <c r="J585" s="2" t="s">
        <v>17</v>
      </c>
      <c r="K585" s="69">
        <v>5.51</v>
      </c>
      <c r="L585" s="20">
        <f>(SUM(K577:K585)/9)/100</f>
        <v>0.1311222222</v>
      </c>
      <c r="M585" s="2" t="s">
        <v>17</v>
      </c>
      <c r="N585" s="69">
        <v>3.38</v>
      </c>
      <c r="O585" s="20">
        <f>(SUM(N577:N585)/9)/100</f>
        <v>0.1147555556</v>
      </c>
      <c r="P585" s="2" t="s">
        <v>17</v>
      </c>
      <c r="Q585" s="69">
        <v>6.02</v>
      </c>
      <c r="R585" s="20">
        <f>(SUM(Q577:Q585)/9)/100</f>
        <v>0.1893444444</v>
      </c>
    </row>
    <row r="586" hidden="1" outlineLevel="1">
      <c r="A586" s="3" t="s">
        <v>18</v>
      </c>
      <c r="B586" s="69">
        <v>13.01</v>
      </c>
      <c r="C586" s="6"/>
      <c r="D586" s="3" t="s">
        <v>18</v>
      </c>
      <c r="E586" s="69">
        <v>37.13</v>
      </c>
      <c r="F586" s="6"/>
      <c r="G586" s="3" t="s">
        <v>18</v>
      </c>
      <c r="H586" s="69">
        <v>39.07</v>
      </c>
      <c r="I586" s="6"/>
      <c r="J586" s="3" t="s">
        <v>18</v>
      </c>
      <c r="K586" s="69">
        <v>41.9</v>
      </c>
      <c r="L586" s="6"/>
      <c r="M586" s="3" t="s">
        <v>18</v>
      </c>
      <c r="N586" s="69">
        <v>47.04</v>
      </c>
      <c r="O586" s="6"/>
      <c r="P586" s="3" t="s">
        <v>18</v>
      </c>
      <c r="Q586" s="69">
        <v>44.21</v>
      </c>
      <c r="R586" s="6"/>
    </row>
    <row r="587" hidden="1" outlineLevel="1">
      <c r="A587" s="3" t="s">
        <v>19</v>
      </c>
      <c r="B587" s="69">
        <v>29.26</v>
      </c>
      <c r="C587" s="6"/>
      <c r="D587" s="3" t="s">
        <v>19</v>
      </c>
      <c r="E587" s="69">
        <v>22.18</v>
      </c>
      <c r="F587" s="6"/>
      <c r="G587" s="3" t="s">
        <v>19</v>
      </c>
      <c r="H587" s="69">
        <v>28.66</v>
      </c>
      <c r="I587" s="6"/>
      <c r="J587" s="3" t="s">
        <v>19</v>
      </c>
      <c r="K587" s="69">
        <v>39.68</v>
      </c>
      <c r="L587" s="6"/>
      <c r="M587" s="3" t="s">
        <v>19</v>
      </c>
      <c r="N587" s="69">
        <v>48.19</v>
      </c>
      <c r="O587" s="6"/>
      <c r="P587" s="3" t="s">
        <v>19</v>
      </c>
      <c r="Q587" s="69">
        <v>34.81</v>
      </c>
      <c r="R587" s="6"/>
    </row>
    <row r="588" hidden="1" outlineLevel="1">
      <c r="A588" s="3" t="s">
        <v>20</v>
      </c>
      <c r="B588" s="69">
        <v>24.63</v>
      </c>
      <c r="C588" s="6"/>
      <c r="D588" s="3" t="s">
        <v>20</v>
      </c>
      <c r="E588" s="69">
        <v>31.76</v>
      </c>
      <c r="F588" s="6"/>
      <c r="G588" s="3" t="s">
        <v>20</v>
      </c>
      <c r="H588" s="69">
        <v>39.44</v>
      </c>
      <c r="I588" s="6"/>
      <c r="J588" s="3" t="s">
        <v>20</v>
      </c>
      <c r="K588" s="69">
        <v>23.8</v>
      </c>
      <c r="L588" s="6"/>
      <c r="M588" s="3" t="s">
        <v>20</v>
      </c>
      <c r="N588" s="69">
        <v>4.44</v>
      </c>
      <c r="O588" s="6"/>
      <c r="P588" s="3" t="s">
        <v>20</v>
      </c>
      <c r="Q588" s="69">
        <v>29.68</v>
      </c>
      <c r="R588" s="6"/>
    </row>
    <row r="589" hidden="1" outlineLevel="1">
      <c r="A589" s="66">
        <v>44066.0</v>
      </c>
      <c r="B589" s="69">
        <v>24.63</v>
      </c>
      <c r="C589" s="20">
        <f>(SUM(B586:B589)/4)/100</f>
        <v>0.228825</v>
      </c>
      <c r="D589" s="66">
        <v>44066.0</v>
      </c>
      <c r="E589" s="69">
        <v>31.76</v>
      </c>
      <c r="F589" s="20">
        <f>(SUM(E586:E589)/4)/100</f>
        <v>0.307075</v>
      </c>
      <c r="G589" s="66">
        <v>44066.0</v>
      </c>
      <c r="H589" s="69">
        <v>39.44</v>
      </c>
      <c r="I589" s="20">
        <f>(SUM(H586:H589)/4)/100</f>
        <v>0.366525</v>
      </c>
      <c r="J589" s="66">
        <v>44066.0</v>
      </c>
      <c r="K589" s="69">
        <v>23.8</v>
      </c>
      <c r="L589" s="20">
        <f>(SUM(K586:K589)/4)/100</f>
        <v>0.32295</v>
      </c>
      <c r="M589" s="66">
        <v>44066.0</v>
      </c>
      <c r="N589" s="69">
        <v>4.44</v>
      </c>
      <c r="O589" s="20">
        <f>(SUM(N586:N589)/4)/100</f>
        <v>0.260275</v>
      </c>
      <c r="P589" s="66">
        <v>44066.0</v>
      </c>
      <c r="Q589" s="69">
        <v>29.68</v>
      </c>
      <c r="R589" s="20">
        <f>(SUM(Q586:Q589)/4)/100</f>
        <v>0.34595</v>
      </c>
    </row>
    <row r="590" hidden="1" outlineLevel="1">
      <c r="A590" s="4" t="s">
        <v>21</v>
      </c>
      <c r="B590" s="69">
        <v>13.01</v>
      </c>
      <c r="C590" s="6"/>
      <c r="D590" s="4" t="s">
        <v>21</v>
      </c>
      <c r="E590" s="69">
        <v>37.13</v>
      </c>
      <c r="F590" s="6"/>
      <c r="G590" s="4" t="s">
        <v>21</v>
      </c>
      <c r="H590" s="69">
        <v>39.07</v>
      </c>
      <c r="I590" s="6"/>
      <c r="J590" s="4" t="s">
        <v>21</v>
      </c>
      <c r="K590" s="69">
        <v>41.9</v>
      </c>
      <c r="L590" s="6"/>
      <c r="M590" s="4" t="s">
        <v>21</v>
      </c>
      <c r="N590" s="69">
        <v>47.04</v>
      </c>
      <c r="O590" s="6"/>
      <c r="P590" s="4" t="s">
        <v>21</v>
      </c>
      <c r="Q590" s="69">
        <v>44.21</v>
      </c>
      <c r="R590" s="6"/>
    </row>
    <row r="591" hidden="1" outlineLevel="1">
      <c r="A591" s="4" t="s">
        <v>22</v>
      </c>
      <c r="B591" s="69">
        <v>29.26</v>
      </c>
      <c r="C591" s="6"/>
      <c r="D591" s="4" t="s">
        <v>22</v>
      </c>
      <c r="E591" s="69">
        <v>22.18</v>
      </c>
      <c r="F591" s="6"/>
      <c r="G591" s="4" t="s">
        <v>22</v>
      </c>
      <c r="H591" s="69">
        <v>28.66</v>
      </c>
      <c r="I591" s="6"/>
      <c r="J591" s="4" t="s">
        <v>22</v>
      </c>
      <c r="K591" s="69">
        <v>39.68</v>
      </c>
      <c r="L591" s="6"/>
      <c r="M591" s="4" t="s">
        <v>22</v>
      </c>
      <c r="N591" s="69">
        <v>48.19</v>
      </c>
      <c r="O591" s="6"/>
      <c r="P591" s="4" t="s">
        <v>22</v>
      </c>
      <c r="Q591" s="69">
        <v>34.81</v>
      </c>
      <c r="R591" s="6"/>
    </row>
    <row r="592" hidden="1" outlineLevel="1">
      <c r="A592" s="4" t="s">
        <v>23</v>
      </c>
      <c r="B592" s="69">
        <v>11.34</v>
      </c>
      <c r="C592" s="20">
        <f>(SUM(B590:B592)/3)/100</f>
        <v>0.1787</v>
      </c>
      <c r="D592" s="4" t="s">
        <v>23</v>
      </c>
      <c r="E592" s="69">
        <v>20.23</v>
      </c>
      <c r="F592" s="20">
        <f>(SUM(E590:E592)/3)/100</f>
        <v>0.2651333333</v>
      </c>
      <c r="G592" s="4" t="s">
        <v>23</v>
      </c>
      <c r="H592" s="69">
        <v>2.78</v>
      </c>
      <c r="I592" s="20">
        <f>(SUM(H590:H592)/3)/100</f>
        <v>0.2350333333</v>
      </c>
      <c r="J592" s="4" t="s">
        <v>23</v>
      </c>
      <c r="K592" s="69">
        <v>1.67</v>
      </c>
      <c r="L592" s="20">
        <f>(SUM(K590:K592)/3)/100</f>
        <v>0.2775</v>
      </c>
      <c r="M592" s="4" t="s">
        <v>23</v>
      </c>
      <c r="N592" s="69">
        <v>3.84</v>
      </c>
      <c r="O592" s="20">
        <f>(SUM(N590:N592)/3)/100</f>
        <v>0.3302333333</v>
      </c>
      <c r="P592" s="4" t="s">
        <v>23</v>
      </c>
      <c r="Q592" s="69">
        <v>1.9</v>
      </c>
      <c r="R592" s="20">
        <f>(SUM(Q590:Q592)/3)/100</f>
        <v>0.2697333333</v>
      </c>
    </row>
    <row r="593" hidden="1" outlineLevel="1">
      <c r="A593" s="5" t="s">
        <v>24</v>
      </c>
      <c r="B593" s="69">
        <v>23.11</v>
      </c>
      <c r="C593" s="6"/>
      <c r="D593" s="5" t="s">
        <v>24</v>
      </c>
      <c r="E593" s="69">
        <v>19.72</v>
      </c>
      <c r="F593" s="6"/>
      <c r="G593" s="5" t="s">
        <v>24</v>
      </c>
      <c r="H593" s="69">
        <v>30.23</v>
      </c>
      <c r="I593" s="6"/>
      <c r="J593" s="5" t="s">
        <v>24</v>
      </c>
      <c r="K593" s="69">
        <v>32.64</v>
      </c>
      <c r="L593" s="6"/>
      <c r="M593" s="5" t="s">
        <v>24</v>
      </c>
      <c r="N593" s="69">
        <v>20.23</v>
      </c>
      <c r="O593" s="6"/>
      <c r="P593" s="5" t="s">
        <v>24</v>
      </c>
      <c r="Q593" s="69">
        <v>36.71</v>
      </c>
      <c r="R593" s="6"/>
    </row>
    <row r="594" hidden="1" outlineLevel="1">
      <c r="A594" s="5" t="s">
        <v>25</v>
      </c>
      <c r="B594" s="69">
        <v>24.63</v>
      </c>
      <c r="C594" s="20">
        <f>(SUM(B593:B594)/2)/100</f>
        <v>0.2387</v>
      </c>
      <c r="D594" s="5" t="s">
        <v>25</v>
      </c>
      <c r="E594" s="69">
        <v>31.76</v>
      </c>
      <c r="F594" s="20">
        <f>(SUM(E593:E594)/2)/100</f>
        <v>0.2574</v>
      </c>
      <c r="G594" s="5" t="s">
        <v>25</v>
      </c>
      <c r="H594" s="69">
        <v>39.44</v>
      </c>
      <c r="I594" s="20">
        <f>(SUM(H593:H594)/2)/100</f>
        <v>0.34835</v>
      </c>
      <c r="J594" s="5" t="s">
        <v>25</v>
      </c>
      <c r="K594" s="69">
        <v>23.8</v>
      </c>
      <c r="L594" s="20">
        <f>(SUM(K593:K594)/2)/100</f>
        <v>0.2822</v>
      </c>
      <c r="M594" s="5" t="s">
        <v>25</v>
      </c>
      <c r="N594" s="69">
        <v>4.44</v>
      </c>
      <c r="O594" s="20">
        <f>(SUM(N593:N594)/2)/100</f>
        <v>0.12335</v>
      </c>
      <c r="P594" s="5" t="s">
        <v>25</v>
      </c>
      <c r="Q594" s="69">
        <v>29.68</v>
      </c>
      <c r="R594" s="20">
        <f>(SUM(Q593:Q594)/2)/100</f>
        <v>0.33195</v>
      </c>
    </row>
    <row r="595">
      <c r="A595" s="29"/>
      <c r="B595" s="29"/>
      <c r="C595" s="29"/>
      <c r="D595" s="29"/>
      <c r="E595" s="29"/>
      <c r="F595" s="2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>
      <c r="A596" s="29"/>
      <c r="B596" s="29"/>
      <c r="C596" s="67"/>
      <c r="D596" s="68"/>
      <c r="E596" s="67"/>
      <c r="F596" s="6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collapsed="1">
      <c r="A597" s="62" t="s">
        <v>55</v>
      </c>
      <c r="C597" s="2" t="str">
        <f t="array" ref="C597">INDEX(A598:P598, 1, MATCH(MIN(C608,F608,I608,L608,O608,R608), C608:R608, 0))</f>
        <v>GFS</v>
      </c>
      <c r="D597" s="3" t="str">
        <f t="array" ref="D597">INDEX(A598:P598, 1, (MATCH(MIN(C612,F612,I612,L612,O612,R612), C612:R612, 0)))</f>
        <v>GFS</v>
      </c>
      <c r="E597" s="4" t="str">
        <f t="array" ref="E597">INDEX(A598:P598, 1, MATCH(MIN(F615,I615,L615,O615,R615,C615),C615:R615,0))</f>
        <v>GFS</v>
      </c>
      <c r="F597" s="5" t="str">
        <f t="array" ref="F597">INDEX(A598:P598, 1, MATCH(MIN(F617,I617,L617,O617,R617,C617),C617:R617,0))</f>
        <v>GFS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hidden="1" outlineLevel="1">
      <c r="A598" s="7" t="s">
        <v>1</v>
      </c>
      <c r="B598" s="16" t="s">
        <v>2</v>
      </c>
      <c r="C598" s="6"/>
      <c r="D598" s="63" t="s">
        <v>3</v>
      </c>
      <c r="E598" s="18" t="s">
        <v>2</v>
      </c>
      <c r="F598" s="6"/>
      <c r="G598" s="7" t="s">
        <v>4</v>
      </c>
      <c r="H598" s="16" t="s">
        <v>2</v>
      </c>
      <c r="I598" s="6"/>
      <c r="J598" s="7" t="s">
        <v>5</v>
      </c>
      <c r="K598" s="16" t="s">
        <v>2</v>
      </c>
      <c r="L598" s="6"/>
      <c r="M598" s="7" t="s">
        <v>6</v>
      </c>
      <c r="N598" s="16" t="s">
        <v>2</v>
      </c>
      <c r="O598" s="6"/>
      <c r="P598" s="7" t="s">
        <v>7</v>
      </c>
      <c r="Q598" s="16" t="s">
        <v>2</v>
      </c>
      <c r="R598" s="6"/>
    </row>
    <row r="599" hidden="1" outlineLevel="1">
      <c r="A599" s="13" t="s">
        <v>8</v>
      </c>
      <c r="C599" s="64"/>
      <c r="D599" s="6" t="s">
        <v>8</v>
      </c>
      <c r="F599" s="64"/>
      <c r="G599" s="13" t="s">
        <v>8</v>
      </c>
      <c r="I599" s="64"/>
      <c r="J599" s="13" t="s">
        <v>8</v>
      </c>
      <c r="L599" s="64"/>
      <c r="M599" s="13" t="s">
        <v>8</v>
      </c>
      <c r="O599" s="64"/>
      <c r="P599" s="13" t="s">
        <v>8</v>
      </c>
      <c r="R599" s="64"/>
    </row>
    <row r="600" hidden="1" outlineLevel="1">
      <c r="A600" s="2" t="s">
        <v>9</v>
      </c>
      <c r="B600" s="69">
        <v>40.09</v>
      </c>
      <c r="C600" s="6"/>
      <c r="D600" s="2" t="s">
        <v>9</v>
      </c>
      <c r="E600" s="69">
        <v>8.38</v>
      </c>
      <c r="F600" s="6"/>
      <c r="G600" s="2" t="s">
        <v>9</v>
      </c>
      <c r="H600" s="69">
        <v>41.2</v>
      </c>
      <c r="I600" s="6"/>
      <c r="J600" s="2" t="s">
        <v>9</v>
      </c>
      <c r="K600" s="69">
        <v>6.53</v>
      </c>
      <c r="L600" s="6"/>
      <c r="M600" s="2" t="s">
        <v>9</v>
      </c>
      <c r="N600" s="69">
        <v>43.29</v>
      </c>
      <c r="O600" s="6"/>
      <c r="P600" s="2" t="s">
        <v>9</v>
      </c>
      <c r="Q600" s="69">
        <v>34.86</v>
      </c>
      <c r="R600" s="6"/>
    </row>
    <row r="601" hidden="1" outlineLevel="1">
      <c r="A601" s="2" t="s">
        <v>10</v>
      </c>
      <c r="B601" s="69">
        <v>15.05</v>
      </c>
      <c r="C601" s="6"/>
      <c r="D601" s="2" t="s">
        <v>10</v>
      </c>
      <c r="E601" s="69">
        <v>24.54</v>
      </c>
      <c r="F601" s="6"/>
      <c r="G601" s="2" t="s">
        <v>10</v>
      </c>
      <c r="H601" s="69">
        <v>25.83</v>
      </c>
      <c r="I601" s="6"/>
      <c r="J601" s="2" t="s">
        <v>10</v>
      </c>
      <c r="K601" s="69">
        <v>7.36</v>
      </c>
      <c r="L601" s="6"/>
      <c r="M601" s="2" t="s">
        <v>10</v>
      </c>
      <c r="N601" s="69">
        <v>5.93</v>
      </c>
      <c r="O601" s="6"/>
      <c r="P601" s="2" t="s">
        <v>10</v>
      </c>
      <c r="Q601" s="69">
        <v>23.56</v>
      </c>
      <c r="R601" s="6"/>
    </row>
    <row r="602" hidden="1" outlineLevel="1">
      <c r="A602" s="2" t="s">
        <v>11</v>
      </c>
      <c r="B602" s="69">
        <v>4.54</v>
      </c>
      <c r="C602" s="6"/>
      <c r="D602" s="2" t="s">
        <v>11</v>
      </c>
      <c r="E602" s="69">
        <v>4.07</v>
      </c>
      <c r="F602" s="6"/>
      <c r="G602" s="2" t="s">
        <v>11</v>
      </c>
      <c r="H602" s="69">
        <v>1.34</v>
      </c>
      <c r="I602" s="6"/>
      <c r="J602" s="2" t="s">
        <v>11</v>
      </c>
      <c r="K602" s="69">
        <v>4.54</v>
      </c>
      <c r="L602" s="6"/>
      <c r="M602" s="2" t="s">
        <v>11</v>
      </c>
      <c r="N602" s="69">
        <v>2.04</v>
      </c>
      <c r="O602" s="6"/>
      <c r="P602" s="2" t="s">
        <v>11</v>
      </c>
      <c r="Q602" s="69">
        <v>2.18</v>
      </c>
      <c r="R602" s="6"/>
    </row>
    <row r="603" hidden="1" outlineLevel="1">
      <c r="A603" s="2" t="s">
        <v>12</v>
      </c>
      <c r="B603" s="69">
        <v>1.11</v>
      </c>
      <c r="C603" s="6"/>
      <c r="D603" s="2" t="s">
        <v>12</v>
      </c>
      <c r="E603" s="69">
        <v>9.21</v>
      </c>
      <c r="F603" s="6"/>
      <c r="G603" s="2" t="s">
        <v>12</v>
      </c>
      <c r="H603" s="69">
        <v>1.34</v>
      </c>
      <c r="I603" s="6"/>
      <c r="J603" s="2" t="s">
        <v>12</v>
      </c>
      <c r="K603" s="69">
        <v>0.79</v>
      </c>
      <c r="L603" s="6"/>
      <c r="M603" s="2" t="s">
        <v>12</v>
      </c>
      <c r="N603" s="69">
        <v>1.9</v>
      </c>
      <c r="O603" s="6"/>
      <c r="P603" s="2" t="s">
        <v>12</v>
      </c>
      <c r="Q603" s="69">
        <v>3.15</v>
      </c>
      <c r="R603" s="6"/>
    </row>
    <row r="604" hidden="1" outlineLevel="1">
      <c r="A604" s="2" t="s">
        <v>13</v>
      </c>
      <c r="B604" s="69">
        <v>15.05</v>
      </c>
      <c r="C604" s="6"/>
      <c r="D604" s="2" t="s">
        <v>13</v>
      </c>
      <c r="E604" s="69">
        <v>24.54</v>
      </c>
      <c r="F604" s="6"/>
      <c r="G604" s="2" t="s">
        <v>13</v>
      </c>
      <c r="H604" s="69">
        <v>25.83</v>
      </c>
      <c r="I604" s="6"/>
      <c r="J604" s="2" t="s">
        <v>13</v>
      </c>
      <c r="K604" s="69">
        <v>7.36</v>
      </c>
      <c r="L604" s="6"/>
      <c r="M604" s="2" t="s">
        <v>13</v>
      </c>
      <c r="N604" s="69">
        <v>5.93</v>
      </c>
      <c r="O604" s="6"/>
      <c r="P604" s="2" t="s">
        <v>13</v>
      </c>
      <c r="Q604" s="69">
        <v>23.56</v>
      </c>
      <c r="R604" s="6"/>
    </row>
    <row r="605" hidden="1" outlineLevel="1">
      <c r="A605" s="2" t="s">
        <v>14</v>
      </c>
      <c r="B605" s="69">
        <v>9.86</v>
      </c>
      <c r="C605" s="6"/>
      <c r="D605" s="2" t="s">
        <v>14</v>
      </c>
      <c r="E605" s="69">
        <v>11.62</v>
      </c>
      <c r="F605" s="6"/>
      <c r="G605" s="2" t="s">
        <v>14</v>
      </c>
      <c r="H605" s="69">
        <v>23.89</v>
      </c>
      <c r="I605" s="6"/>
      <c r="J605" s="2" t="s">
        <v>14</v>
      </c>
      <c r="K605" s="69">
        <v>6.99</v>
      </c>
      <c r="L605" s="6"/>
      <c r="M605" s="2" t="s">
        <v>14</v>
      </c>
      <c r="N605" s="69">
        <v>14.35</v>
      </c>
      <c r="O605" s="6"/>
      <c r="P605" s="2" t="s">
        <v>14</v>
      </c>
      <c r="Q605" s="69">
        <v>11.62</v>
      </c>
      <c r="R605" s="6"/>
    </row>
    <row r="606" hidden="1" outlineLevel="1">
      <c r="A606" s="2" t="s">
        <v>15</v>
      </c>
      <c r="B606" s="69">
        <v>7.27</v>
      </c>
      <c r="C606" s="6"/>
      <c r="D606" s="2" t="s">
        <v>15</v>
      </c>
      <c r="E606" s="69">
        <v>13.33</v>
      </c>
      <c r="F606" s="6"/>
      <c r="G606" s="2" t="s">
        <v>15</v>
      </c>
      <c r="H606" s="69">
        <v>10.74</v>
      </c>
      <c r="I606" s="6"/>
      <c r="J606" s="2" t="s">
        <v>15</v>
      </c>
      <c r="K606" s="69">
        <v>6.85</v>
      </c>
      <c r="L606" s="6"/>
      <c r="M606" s="2" t="s">
        <v>15</v>
      </c>
      <c r="N606" s="69">
        <v>18.47</v>
      </c>
      <c r="O606" s="6"/>
      <c r="P606" s="2" t="s">
        <v>15</v>
      </c>
      <c r="Q606" s="69">
        <v>14.91</v>
      </c>
      <c r="R606" s="6"/>
    </row>
    <row r="607" hidden="1" outlineLevel="1">
      <c r="A607" s="2" t="s">
        <v>16</v>
      </c>
      <c r="B607" s="69">
        <v>21.02</v>
      </c>
      <c r="C607" s="6"/>
      <c r="D607" s="2" t="s">
        <v>16</v>
      </c>
      <c r="E607" s="69">
        <v>23.66</v>
      </c>
      <c r="F607" s="6"/>
      <c r="G607" s="2" t="s">
        <v>16</v>
      </c>
      <c r="H607" s="69">
        <v>4.91</v>
      </c>
      <c r="I607" s="6"/>
      <c r="J607" s="2" t="s">
        <v>16</v>
      </c>
      <c r="K607" s="69">
        <v>5.6</v>
      </c>
      <c r="L607" s="6"/>
      <c r="M607" s="2" t="s">
        <v>16</v>
      </c>
      <c r="N607" s="69">
        <v>3.15</v>
      </c>
      <c r="O607" s="6"/>
      <c r="P607" s="2" t="s">
        <v>16</v>
      </c>
      <c r="Q607" s="69">
        <v>28.24</v>
      </c>
      <c r="R607" s="6"/>
    </row>
    <row r="608" hidden="1" outlineLevel="1">
      <c r="A608" s="2" t="s">
        <v>17</v>
      </c>
      <c r="B608" s="69">
        <v>7.31</v>
      </c>
      <c r="C608" s="20">
        <f>(SUM(B600:B608)/9)/100</f>
        <v>0.1347777778</v>
      </c>
      <c r="D608" s="2" t="s">
        <v>17</v>
      </c>
      <c r="E608" s="69">
        <v>4.68</v>
      </c>
      <c r="F608" s="20">
        <f>(SUM(E600:E608)/9)/100</f>
        <v>0.1378111111</v>
      </c>
      <c r="G608" s="2" t="s">
        <v>17</v>
      </c>
      <c r="H608" s="69">
        <v>2.22</v>
      </c>
      <c r="I608" s="20">
        <f>(SUM(H600:H608)/9)/100</f>
        <v>0.1525555556</v>
      </c>
      <c r="J608" s="2" t="s">
        <v>17</v>
      </c>
      <c r="K608" s="69">
        <v>1.39</v>
      </c>
      <c r="L608" s="20">
        <f>(SUM(K600:K608)/9)/100</f>
        <v>0.05267777778</v>
      </c>
      <c r="M608" s="2" t="s">
        <v>17</v>
      </c>
      <c r="N608" s="69">
        <v>3.19</v>
      </c>
      <c r="O608" s="20">
        <f>(SUM(N600:N608)/9)/100</f>
        <v>0.1091666667</v>
      </c>
      <c r="P608" s="2" t="s">
        <v>17</v>
      </c>
      <c r="Q608" s="69">
        <v>2.64</v>
      </c>
      <c r="R608" s="20">
        <f>(SUM(Q600:Q608)/9)/100</f>
        <v>0.1608</v>
      </c>
    </row>
    <row r="609" hidden="1" outlineLevel="1">
      <c r="A609" s="3" t="s">
        <v>18</v>
      </c>
      <c r="B609" s="69">
        <v>40.09</v>
      </c>
      <c r="C609" s="6"/>
      <c r="D609" s="3" t="s">
        <v>18</v>
      </c>
      <c r="E609" s="69">
        <v>8.38</v>
      </c>
      <c r="F609" s="6"/>
      <c r="G609" s="3" t="s">
        <v>18</v>
      </c>
      <c r="H609" s="69">
        <v>41.2</v>
      </c>
      <c r="I609" s="6"/>
      <c r="J609" s="3" t="s">
        <v>18</v>
      </c>
      <c r="K609" s="69">
        <v>6.53</v>
      </c>
      <c r="L609" s="6"/>
      <c r="M609" s="3" t="s">
        <v>18</v>
      </c>
      <c r="N609" s="69">
        <v>43.29</v>
      </c>
      <c r="O609" s="6"/>
      <c r="P609" s="3" t="s">
        <v>18</v>
      </c>
      <c r="Q609" s="69">
        <v>34.86</v>
      </c>
      <c r="R609" s="6"/>
    </row>
    <row r="610" hidden="1" outlineLevel="1">
      <c r="A610" s="3" t="s">
        <v>19</v>
      </c>
      <c r="B610" s="69">
        <v>17.78</v>
      </c>
      <c r="C610" s="6"/>
      <c r="D610" s="3" t="s">
        <v>19</v>
      </c>
      <c r="E610" s="69">
        <v>27.82</v>
      </c>
      <c r="F610" s="6"/>
      <c r="G610" s="3" t="s">
        <v>19</v>
      </c>
      <c r="H610" s="69">
        <v>41.02</v>
      </c>
      <c r="I610" s="6"/>
      <c r="J610" s="3" t="s">
        <v>19</v>
      </c>
      <c r="K610" s="69">
        <v>15.14</v>
      </c>
      <c r="L610" s="6"/>
      <c r="M610" s="3" t="s">
        <v>19</v>
      </c>
      <c r="N610" s="69">
        <v>7.73</v>
      </c>
      <c r="O610" s="6"/>
      <c r="P610" s="3" t="s">
        <v>19</v>
      </c>
      <c r="Q610" s="69">
        <v>2.08</v>
      </c>
      <c r="R610" s="6"/>
    </row>
    <row r="611" hidden="1" outlineLevel="1">
      <c r="A611" s="3" t="s">
        <v>20</v>
      </c>
      <c r="B611" s="69">
        <v>15.05</v>
      </c>
      <c r="C611" s="6"/>
      <c r="D611" s="3" t="s">
        <v>20</v>
      </c>
      <c r="E611" s="69">
        <v>24.54</v>
      </c>
      <c r="F611" s="6"/>
      <c r="G611" s="3" t="s">
        <v>20</v>
      </c>
      <c r="H611" s="69">
        <v>25.83</v>
      </c>
      <c r="I611" s="6"/>
      <c r="J611" s="3" t="s">
        <v>20</v>
      </c>
      <c r="K611" s="69">
        <v>7.36</v>
      </c>
      <c r="L611" s="6"/>
      <c r="M611" s="3" t="s">
        <v>20</v>
      </c>
      <c r="N611" s="69">
        <v>5.93</v>
      </c>
      <c r="O611" s="6"/>
      <c r="P611" s="3" t="s">
        <v>20</v>
      </c>
      <c r="Q611" s="69">
        <v>23.56</v>
      </c>
      <c r="R611" s="6"/>
    </row>
    <row r="612" hidden="1" outlineLevel="1">
      <c r="A612" s="66">
        <v>44066.0</v>
      </c>
      <c r="B612" s="69">
        <v>15.05</v>
      </c>
      <c r="C612" s="20">
        <f>(SUM(B609:B612)/4)/100</f>
        <v>0.219925</v>
      </c>
      <c r="D612" s="66">
        <v>44066.0</v>
      </c>
      <c r="E612" s="69">
        <v>24.54</v>
      </c>
      <c r="F612" s="20">
        <f>(SUM(E609:E612)/4)/100</f>
        <v>0.2132</v>
      </c>
      <c r="G612" s="66">
        <v>44066.0</v>
      </c>
      <c r="H612" s="69">
        <v>25.83</v>
      </c>
      <c r="I612" s="20">
        <f>(SUM(H609:H612)/4)/100</f>
        <v>0.3347</v>
      </c>
      <c r="J612" s="66">
        <v>44066.0</v>
      </c>
      <c r="K612" s="69">
        <v>7.36</v>
      </c>
      <c r="L612" s="20">
        <f>(SUM(K609:K612)/4)/100</f>
        <v>0.090975</v>
      </c>
      <c r="M612" s="66">
        <v>44066.0</v>
      </c>
      <c r="N612" s="69">
        <v>5.93</v>
      </c>
      <c r="O612" s="20">
        <f>(SUM(N609:N612)/4)/100</f>
        <v>0.1572</v>
      </c>
      <c r="P612" s="66">
        <v>44066.0</v>
      </c>
      <c r="Q612" s="69">
        <v>23.56</v>
      </c>
      <c r="R612" s="20">
        <f>(SUM(Q609:Q612)/4)/100</f>
        <v>0.21015</v>
      </c>
    </row>
    <row r="613" hidden="1" outlineLevel="1">
      <c r="A613" s="4" t="s">
        <v>21</v>
      </c>
      <c r="B613" s="69">
        <v>40.09</v>
      </c>
      <c r="C613" s="6"/>
      <c r="D613" s="4" t="s">
        <v>21</v>
      </c>
      <c r="E613" s="69">
        <v>8.38</v>
      </c>
      <c r="F613" s="6"/>
      <c r="G613" s="4" t="s">
        <v>21</v>
      </c>
      <c r="H613" s="69">
        <v>41.2</v>
      </c>
      <c r="I613" s="6"/>
      <c r="J613" s="4" t="s">
        <v>21</v>
      </c>
      <c r="K613" s="69">
        <v>6.53</v>
      </c>
      <c r="L613" s="6"/>
      <c r="M613" s="4" t="s">
        <v>21</v>
      </c>
      <c r="N613" s="69">
        <v>43.29</v>
      </c>
      <c r="O613" s="6"/>
      <c r="P613" s="4" t="s">
        <v>21</v>
      </c>
      <c r="Q613" s="69">
        <v>34.86</v>
      </c>
      <c r="R613" s="6"/>
    </row>
    <row r="614" hidden="1" outlineLevel="1">
      <c r="A614" s="4" t="s">
        <v>22</v>
      </c>
      <c r="B614" s="69">
        <v>17.78</v>
      </c>
      <c r="C614" s="6"/>
      <c r="D614" s="4" t="s">
        <v>22</v>
      </c>
      <c r="E614" s="69">
        <v>27.82</v>
      </c>
      <c r="F614" s="6"/>
      <c r="G614" s="4" t="s">
        <v>22</v>
      </c>
      <c r="H614" s="69">
        <v>41.02</v>
      </c>
      <c r="I614" s="6"/>
      <c r="J614" s="4" t="s">
        <v>22</v>
      </c>
      <c r="K614" s="69">
        <v>15.14</v>
      </c>
      <c r="L614" s="6"/>
      <c r="M614" s="4" t="s">
        <v>22</v>
      </c>
      <c r="N614" s="69">
        <v>7.73</v>
      </c>
      <c r="O614" s="6"/>
      <c r="P614" s="4" t="s">
        <v>22</v>
      </c>
      <c r="Q614" s="69">
        <v>2.08</v>
      </c>
      <c r="R614" s="6"/>
    </row>
    <row r="615" hidden="1" outlineLevel="1">
      <c r="A615" s="4" t="s">
        <v>23</v>
      </c>
      <c r="B615" s="69">
        <v>3.89</v>
      </c>
      <c r="C615" s="20">
        <f>(SUM(B613:B615)/3)/100</f>
        <v>0.2058666667</v>
      </c>
      <c r="D615" s="4" t="s">
        <v>23</v>
      </c>
      <c r="E615" s="69">
        <v>9.4</v>
      </c>
      <c r="F615" s="20">
        <f>(SUM(E613:E615)/3)/100</f>
        <v>0.152</v>
      </c>
      <c r="G615" s="4" t="s">
        <v>23</v>
      </c>
      <c r="H615" s="69">
        <v>0.83</v>
      </c>
      <c r="I615" s="20">
        <f>(SUM(H613:H615)/3)/100</f>
        <v>0.2768333333</v>
      </c>
      <c r="J615" s="4" t="s">
        <v>23</v>
      </c>
      <c r="K615" s="69">
        <v>0.97</v>
      </c>
      <c r="L615" s="20">
        <f>(SUM(K613:K615)/3)/100</f>
        <v>0.07546666667</v>
      </c>
      <c r="M615" s="4" t="s">
        <v>23</v>
      </c>
      <c r="N615" s="69">
        <v>4.49</v>
      </c>
      <c r="O615" s="20">
        <f>(SUM(N613:N615)/3)/100</f>
        <v>0.1850333333</v>
      </c>
      <c r="P615" s="4" t="s">
        <v>23</v>
      </c>
      <c r="Q615" s="69">
        <v>2.69</v>
      </c>
      <c r="R615" s="20">
        <f>(SUM(Q613:Q615)/3)/100</f>
        <v>0.1321</v>
      </c>
    </row>
    <row r="616" hidden="1" outlineLevel="1">
      <c r="A616" s="5" t="s">
        <v>24</v>
      </c>
      <c r="B616" s="69">
        <v>31.61</v>
      </c>
      <c r="C616" s="6"/>
      <c r="D616" s="5" t="s">
        <v>24</v>
      </c>
      <c r="E616" s="69">
        <v>23.33</v>
      </c>
      <c r="F616" s="6"/>
      <c r="G616" s="5" t="s">
        <v>24</v>
      </c>
      <c r="H616" s="69">
        <v>41.94</v>
      </c>
      <c r="I616" s="6"/>
      <c r="J616" s="5" t="s">
        <v>24</v>
      </c>
      <c r="K616" s="69">
        <v>5.56</v>
      </c>
      <c r="L616" s="6"/>
      <c r="M616" s="5" t="s">
        <v>24</v>
      </c>
      <c r="N616" s="69">
        <v>18.38</v>
      </c>
      <c r="O616" s="6"/>
      <c r="P616" s="5" t="s">
        <v>24</v>
      </c>
      <c r="Q616" s="69">
        <v>21.53</v>
      </c>
      <c r="R616" s="6"/>
    </row>
    <row r="617" hidden="1" outlineLevel="1">
      <c r="A617" s="5" t="s">
        <v>25</v>
      </c>
      <c r="B617" s="69">
        <v>15.05</v>
      </c>
      <c r="C617" s="20">
        <f>(SUM(B616:B617)/2)/100</f>
        <v>0.2333</v>
      </c>
      <c r="D617" s="5" t="s">
        <v>25</v>
      </c>
      <c r="E617" s="69">
        <v>24.54</v>
      </c>
      <c r="F617" s="20">
        <f>(SUM(E616:E617)/2)/100</f>
        <v>0.23935</v>
      </c>
      <c r="G617" s="5" t="s">
        <v>25</v>
      </c>
      <c r="H617" s="69">
        <v>25.83</v>
      </c>
      <c r="I617" s="20">
        <f>(SUM(H616:H617)/2)/100</f>
        <v>0.33885</v>
      </c>
      <c r="J617" s="5" t="s">
        <v>25</v>
      </c>
      <c r="K617" s="69">
        <v>7.36</v>
      </c>
      <c r="L617" s="20">
        <f>(SUM(K616:K617)/2)/100</f>
        <v>0.0646</v>
      </c>
      <c r="M617" s="5" t="s">
        <v>25</v>
      </c>
      <c r="N617" s="69">
        <v>5.93</v>
      </c>
      <c r="O617" s="20">
        <f>(SUM(N616:N617)/2)/100</f>
        <v>0.12155</v>
      </c>
      <c r="P617" s="5" t="s">
        <v>25</v>
      </c>
      <c r="Q617" s="69">
        <v>23.56</v>
      </c>
      <c r="R617" s="20">
        <f>(SUM(Q616:Q617)/2)/100</f>
        <v>0.22545</v>
      </c>
    </row>
    <row r="618">
      <c r="A618" s="26"/>
      <c r="B618" s="26"/>
      <c r="C618" s="26"/>
      <c r="D618" s="26"/>
      <c r="E618" s="26"/>
      <c r="F618" s="26"/>
    </row>
    <row r="619">
      <c r="A619" s="26"/>
      <c r="B619" s="26"/>
      <c r="C619" s="26"/>
      <c r="D619" s="26"/>
      <c r="E619" s="26"/>
      <c r="F619" s="26"/>
    </row>
    <row r="621">
      <c r="A621" s="70"/>
      <c r="B621" s="70"/>
      <c r="C621" s="70"/>
      <c r="D621" s="70"/>
      <c r="E621" s="70"/>
      <c r="F621" s="70"/>
    </row>
    <row r="622">
      <c r="A622" s="26"/>
      <c r="B622" s="26"/>
      <c r="C622" s="61"/>
      <c r="D622" s="71"/>
      <c r="E622" s="61"/>
      <c r="F622" s="26"/>
    </row>
    <row r="623" collapsed="1">
      <c r="A623" s="62" t="s">
        <v>54</v>
      </c>
      <c r="C623" s="2" t="str">
        <f t="array" ref="C623">INDEX(A624:P624, 1, MATCH(MIN(C634,F634,I634,L634,O634,R634), C634:R634, 0))</f>
        <v>GFS</v>
      </c>
      <c r="D623" s="3" t="str">
        <f t="array" ref="D623">INDEX(A624:P624, 1, (MATCH(MIN(C638,F638,I638,L638,O638,R638), C638:R638, 0)))</f>
        <v>GFS</v>
      </c>
      <c r="E623" s="4" t="str">
        <f t="array" ref="E623">INDEX(A624:P624, 1, MATCH(MIN(F641,I641,L641,O641,R641,C641),C641:R641,0))</f>
        <v>GFS</v>
      </c>
      <c r="F623" s="5" t="str">
        <f t="array" ref="F623">INDEX(A624:P624, 1, MATCH(MIN(F643,I643,L643,O643,R643,C643),C643:R643,0))</f>
        <v>SPIRE</v>
      </c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hidden="1" outlineLevel="1">
      <c r="A624" s="7" t="s">
        <v>1</v>
      </c>
      <c r="B624" s="16" t="s">
        <v>2</v>
      </c>
      <c r="C624" s="6"/>
      <c r="D624" s="63" t="s">
        <v>3</v>
      </c>
      <c r="E624" s="18" t="s">
        <v>2</v>
      </c>
      <c r="F624" s="6"/>
      <c r="G624" s="7" t="s">
        <v>4</v>
      </c>
      <c r="H624" s="16" t="s">
        <v>2</v>
      </c>
      <c r="I624" s="6"/>
      <c r="J624" s="7" t="s">
        <v>5</v>
      </c>
      <c r="K624" s="16" t="s">
        <v>2</v>
      </c>
      <c r="L624" s="6"/>
      <c r="M624" s="7" t="s">
        <v>6</v>
      </c>
      <c r="N624" s="16" t="s">
        <v>2</v>
      </c>
      <c r="O624" s="6"/>
      <c r="P624" s="7" t="s">
        <v>7</v>
      </c>
      <c r="Q624" s="16" t="s">
        <v>2</v>
      </c>
      <c r="R624" s="6"/>
    </row>
    <row r="625" hidden="1" outlineLevel="1">
      <c r="A625" s="13" t="s">
        <v>8</v>
      </c>
      <c r="C625" s="64"/>
      <c r="D625" s="6" t="s">
        <v>8</v>
      </c>
      <c r="F625" s="64"/>
      <c r="G625" s="13" t="s">
        <v>8</v>
      </c>
      <c r="I625" s="64"/>
      <c r="J625" s="13" t="s">
        <v>8</v>
      </c>
      <c r="L625" s="64"/>
      <c r="M625" s="13" t="s">
        <v>8</v>
      </c>
      <c r="O625" s="64"/>
      <c r="P625" s="13" t="s">
        <v>8</v>
      </c>
      <c r="R625" s="64"/>
    </row>
    <row r="626" hidden="1" outlineLevel="1">
      <c r="A626" s="2" t="s">
        <v>9</v>
      </c>
      <c r="B626" s="17">
        <v>25.28</v>
      </c>
      <c r="C626" s="6"/>
      <c r="D626" s="2" t="s">
        <v>9</v>
      </c>
      <c r="E626" s="17">
        <v>18.52</v>
      </c>
      <c r="F626" s="6"/>
      <c r="G626" s="2" t="s">
        <v>9</v>
      </c>
      <c r="H626" s="17">
        <v>39.68</v>
      </c>
      <c r="I626" s="6"/>
      <c r="J626" s="2" t="s">
        <v>9</v>
      </c>
      <c r="K626" s="17">
        <v>10.23</v>
      </c>
      <c r="L626" s="6"/>
      <c r="M626" s="2" t="s">
        <v>9</v>
      </c>
      <c r="N626" s="17">
        <v>33.47</v>
      </c>
      <c r="O626" s="6"/>
      <c r="P626" s="2" t="s">
        <v>9</v>
      </c>
      <c r="Q626" s="17">
        <v>29.07</v>
      </c>
      <c r="R626" s="6"/>
    </row>
    <row r="627" hidden="1" outlineLevel="1">
      <c r="A627" s="2" t="s">
        <v>10</v>
      </c>
      <c r="B627" s="17">
        <v>21.48</v>
      </c>
      <c r="C627" s="6"/>
      <c r="D627" s="2" t="s">
        <v>10</v>
      </c>
      <c r="E627" s="17">
        <v>42.96</v>
      </c>
      <c r="F627" s="6"/>
      <c r="G627" s="2" t="s">
        <v>10</v>
      </c>
      <c r="H627" s="17">
        <v>25.74</v>
      </c>
      <c r="I627" s="6"/>
      <c r="J627" s="2" t="s">
        <v>10</v>
      </c>
      <c r="K627" s="17">
        <v>26.11</v>
      </c>
      <c r="L627" s="6"/>
      <c r="M627" s="2" t="s">
        <v>10</v>
      </c>
      <c r="N627" s="17">
        <v>5.51</v>
      </c>
      <c r="O627" s="6"/>
      <c r="P627" s="2" t="s">
        <v>10</v>
      </c>
      <c r="Q627" s="17">
        <v>29.81</v>
      </c>
      <c r="R627" s="6"/>
    </row>
    <row r="628" hidden="1" outlineLevel="1">
      <c r="A628" s="2" t="s">
        <v>11</v>
      </c>
      <c r="B628" s="17">
        <v>13.19</v>
      </c>
      <c r="C628" s="6"/>
      <c r="D628" s="2" t="s">
        <v>11</v>
      </c>
      <c r="E628" s="17">
        <v>12.13</v>
      </c>
      <c r="F628" s="6"/>
      <c r="G628" s="2" t="s">
        <v>11</v>
      </c>
      <c r="H628" s="17">
        <v>1.76</v>
      </c>
      <c r="I628" s="6"/>
      <c r="J628" s="2" t="s">
        <v>11</v>
      </c>
      <c r="K628" s="17">
        <v>1.81</v>
      </c>
      <c r="L628" s="6"/>
      <c r="M628" s="2" t="s">
        <v>11</v>
      </c>
      <c r="N628" s="17">
        <v>6.11</v>
      </c>
      <c r="O628" s="6"/>
      <c r="P628" s="2" t="s">
        <v>11</v>
      </c>
      <c r="Q628" s="17">
        <v>4.31</v>
      </c>
      <c r="R628" s="6"/>
    </row>
    <row r="629" hidden="1" outlineLevel="1">
      <c r="A629" s="2" t="s">
        <v>12</v>
      </c>
      <c r="B629" s="17">
        <v>2.5</v>
      </c>
      <c r="C629" s="6"/>
      <c r="D629" s="2" t="s">
        <v>12</v>
      </c>
      <c r="E629" s="17">
        <v>6.11</v>
      </c>
      <c r="F629" s="6"/>
      <c r="G629" s="2" t="s">
        <v>12</v>
      </c>
      <c r="H629" s="17">
        <v>1.57</v>
      </c>
      <c r="I629" s="6"/>
      <c r="J629" s="2" t="s">
        <v>12</v>
      </c>
      <c r="K629" s="17">
        <v>1.02</v>
      </c>
      <c r="L629" s="6"/>
      <c r="M629" s="2" t="s">
        <v>12</v>
      </c>
      <c r="N629" s="17">
        <v>1.06</v>
      </c>
      <c r="O629" s="6"/>
      <c r="P629" s="2" t="s">
        <v>12</v>
      </c>
      <c r="Q629" s="17">
        <v>3.06</v>
      </c>
      <c r="R629" s="6"/>
    </row>
    <row r="630" hidden="1" outlineLevel="1">
      <c r="A630" s="2" t="s">
        <v>13</v>
      </c>
      <c r="B630" s="17">
        <v>21.48</v>
      </c>
      <c r="C630" s="6"/>
      <c r="D630" s="2" t="s">
        <v>13</v>
      </c>
      <c r="E630" s="17">
        <v>42.96</v>
      </c>
      <c r="F630" s="6"/>
      <c r="G630" s="2" t="s">
        <v>13</v>
      </c>
      <c r="H630" s="17">
        <v>25.74</v>
      </c>
      <c r="I630" s="6"/>
      <c r="J630" s="2" t="s">
        <v>13</v>
      </c>
      <c r="K630" s="17">
        <v>26.11</v>
      </c>
      <c r="L630" s="6"/>
      <c r="M630" s="2" t="s">
        <v>13</v>
      </c>
      <c r="N630" s="17">
        <v>5.51</v>
      </c>
      <c r="O630" s="6"/>
      <c r="P630" s="2" t="s">
        <v>13</v>
      </c>
      <c r="Q630" s="17">
        <v>29.81</v>
      </c>
      <c r="R630" s="6"/>
    </row>
    <row r="631" hidden="1" outlineLevel="1">
      <c r="A631" s="2" t="s">
        <v>14</v>
      </c>
      <c r="B631" s="17">
        <v>12.31</v>
      </c>
      <c r="C631" s="6"/>
      <c r="D631" s="2" t="s">
        <v>14</v>
      </c>
      <c r="E631" s="17">
        <v>31.67</v>
      </c>
      <c r="F631" s="6"/>
      <c r="G631" s="2" t="s">
        <v>14</v>
      </c>
      <c r="H631" s="17">
        <v>21.57</v>
      </c>
      <c r="I631" s="6"/>
      <c r="J631" s="2" t="s">
        <v>14</v>
      </c>
      <c r="K631" s="17">
        <v>4.12</v>
      </c>
      <c r="L631" s="6"/>
      <c r="M631" s="2" t="s">
        <v>14</v>
      </c>
      <c r="N631" s="17">
        <v>15.28</v>
      </c>
      <c r="O631" s="6"/>
      <c r="P631" s="2" t="s">
        <v>14</v>
      </c>
      <c r="Q631" s="17">
        <v>7.96</v>
      </c>
      <c r="R631" s="6"/>
    </row>
    <row r="632" hidden="1" outlineLevel="1">
      <c r="A632" s="2" t="s">
        <v>15</v>
      </c>
      <c r="B632" s="17">
        <v>13.94</v>
      </c>
      <c r="C632" s="6"/>
      <c r="D632" s="2" t="s">
        <v>15</v>
      </c>
      <c r="E632" s="17">
        <v>18.29</v>
      </c>
      <c r="F632" s="6"/>
      <c r="G632" s="2" t="s">
        <v>15</v>
      </c>
      <c r="H632" s="17">
        <v>12.87</v>
      </c>
      <c r="I632" s="6"/>
      <c r="J632" s="2" t="s">
        <v>15</v>
      </c>
      <c r="K632" s="17">
        <v>9.26</v>
      </c>
      <c r="L632" s="6"/>
      <c r="M632" s="2" t="s">
        <v>15</v>
      </c>
      <c r="N632" s="17">
        <v>11.2</v>
      </c>
      <c r="O632" s="6"/>
      <c r="P632" s="2" t="s">
        <v>15</v>
      </c>
      <c r="Q632" s="17">
        <v>11.9</v>
      </c>
      <c r="R632" s="6"/>
    </row>
    <row r="633" hidden="1" outlineLevel="1">
      <c r="A633" s="2" t="s">
        <v>16</v>
      </c>
      <c r="B633" s="17">
        <v>4.77</v>
      </c>
      <c r="C633" s="6"/>
      <c r="D633" s="2" t="s">
        <v>16</v>
      </c>
      <c r="E633" s="17">
        <v>18.66</v>
      </c>
      <c r="F633" s="6"/>
      <c r="G633" s="2" t="s">
        <v>16</v>
      </c>
      <c r="H633" s="17">
        <v>11.53</v>
      </c>
      <c r="I633" s="6"/>
      <c r="J633" s="2" t="s">
        <v>16</v>
      </c>
      <c r="K633" s="17">
        <v>2.22</v>
      </c>
      <c r="L633" s="6"/>
      <c r="M633" s="2" t="s">
        <v>16</v>
      </c>
      <c r="N633" s="17">
        <v>1.81</v>
      </c>
      <c r="O633" s="6"/>
      <c r="P633" s="2" t="s">
        <v>16</v>
      </c>
      <c r="Q633" s="17">
        <v>12.82</v>
      </c>
      <c r="R633" s="6"/>
    </row>
    <row r="634" hidden="1" outlineLevel="1">
      <c r="A634" s="2" t="s">
        <v>17</v>
      </c>
      <c r="B634" s="17">
        <v>6.39</v>
      </c>
      <c r="C634" s="20">
        <f>(SUM(B626:B634)/9)/100</f>
        <v>0.1348222222</v>
      </c>
      <c r="D634" s="2" t="s">
        <v>17</v>
      </c>
      <c r="E634" s="17">
        <v>11.76</v>
      </c>
      <c r="F634" s="20">
        <f>(SUM(E626:E634)/9)/100</f>
        <v>0.2256222222</v>
      </c>
      <c r="G634" s="2" t="s">
        <v>17</v>
      </c>
      <c r="H634" s="17">
        <v>5.19</v>
      </c>
      <c r="I634" s="20">
        <f>(SUM(H626:H634)/9)/100</f>
        <v>0.1618333333</v>
      </c>
      <c r="J634" s="2" t="s">
        <v>17</v>
      </c>
      <c r="K634" s="17">
        <v>2.78</v>
      </c>
      <c r="L634" s="20">
        <f>(SUM(K626:K634)/9)/100</f>
        <v>0.09295555556</v>
      </c>
      <c r="M634" s="2" t="s">
        <v>17</v>
      </c>
      <c r="N634" s="17">
        <v>4.35</v>
      </c>
      <c r="O634" s="20">
        <f>(SUM(N626:N634)/9)/100</f>
        <v>0.09366666667</v>
      </c>
      <c r="P634" s="2" t="s">
        <v>17</v>
      </c>
      <c r="Q634" s="17">
        <v>2.31</v>
      </c>
      <c r="R634" s="20">
        <f>(SUM(Q626:Q634)/9)/100</f>
        <v>0.1456111111</v>
      </c>
    </row>
    <row r="635" hidden="1" outlineLevel="1">
      <c r="A635" s="3" t="s">
        <v>18</v>
      </c>
      <c r="B635" s="17">
        <v>25.28</v>
      </c>
      <c r="C635" s="6"/>
      <c r="D635" s="3" t="s">
        <v>18</v>
      </c>
      <c r="E635" s="17">
        <v>18.52</v>
      </c>
      <c r="F635" s="6"/>
      <c r="G635" s="3" t="s">
        <v>18</v>
      </c>
      <c r="H635" s="17">
        <v>39.68</v>
      </c>
      <c r="I635" s="6"/>
      <c r="J635" s="3" t="s">
        <v>18</v>
      </c>
      <c r="K635" s="17">
        <v>10.23</v>
      </c>
      <c r="L635" s="6"/>
      <c r="M635" s="3" t="s">
        <v>18</v>
      </c>
      <c r="N635" s="17">
        <v>33.47</v>
      </c>
      <c r="O635" s="6"/>
      <c r="P635" s="3" t="s">
        <v>18</v>
      </c>
      <c r="Q635" s="17">
        <v>29.07</v>
      </c>
      <c r="R635" s="6"/>
    </row>
    <row r="636" hidden="1" outlineLevel="1">
      <c r="A636" s="3" t="s">
        <v>19</v>
      </c>
      <c r="B636" s="17">
        <v>15.19</v>
      </c>
      <c r="C636" s="6"/>
      <c r="D636" s="3" t="s">
        <v>19</v>
      </c>
      <c r="E636" s="17">
        <v>29.81</v>
      </c>
      <c r="F636" s="6"/>
      <c r="G636" s="3" t="s">
        <v>19</v>
      </c>
      <c r="H636" s="17">
        <v>22.78</v>
      </c>
      <c r="I636" s="6"/>
      <c r="J636" s="3" t="s">
        <v>19</v>
      </c>
      <c r="K636" s="17">
        <v>2.78</v>
      </c>
      <c r="L636" s="6"/>
      <c r="M636" s="3" t="s">
        <v>19</v>
      </c>
      <c r="N636" s="17">
        <v>48.56</v>
      </c>
      <c r="O636" s="6"/>
      <c r="P636" s="3" t="s">
        <v>19</v>
      </c>
      <c r="Q636" s="17">
        <v>31.16</v>
      </c>
      <c r="R636" s="6"/>
    </row>
    <row r="637" hidden="1" outlineLevel="1">
      <c r="A637" s="3" t="s">
        <v>20</v>
      </c>
      <c r="B637" s="17">
        <v>21.48</v>
      </c>
      <c r="C637" s="6"/>
      <c r="D637" s="3" t="s">
        <v>20</v>
      </c>
      <c r="E637" s="17">
        <v>42.96</v>
      </c>
      <c r="F637" s="6"/>
      <c r="G637" s="3" t="s">
        <v>20</v>
      </c>
      <c r="H637" s="17">
        <v>25.74</v>
      </c>
      <c r="I637" s="6"/>
      <c r="J637" s="3" t="s">
        <v>20</v>
      </c>
      <c r="K637" s="17">
        <v>26.11</v>
      </c>
      <c r="L637" s="6"/>
      <c r="M637" s="3" t="s">
        <v>20</v>
      </c>
      <c r="N637" s="17">
        <v>5.51</v>
      </c>
      <c r="O637" s="6"/>
      <c r="P637" s="3" t="s">
        <v>20</v>
      </c>
      <c r="Q637" s="17">
        <v>29.81</v>
      </c>
      <c r="R637" s="6"/>
    </row>
    <row r="638" hidden="1" outlineLevel="1">
      <c r="A638" s="66">
        <v>44066.0</v>
      </c>
      <c r="B638" s="17">
        <v>21.48</v>
      </c>
      <c r="C638" s="20">
        <f>(SUM(B635:B638)/4)/100</f>
        <v>0.208575</v>
      </c>
      <c r="D638" s="66">
        <v>44066.0</v>
      </c>
      <c r="E638" s="17">
        <v>42.96</v>
      </c>
      <c r="F638" s="20">
        <f>(SUM(E635:E638)/4)/100</f>
        <v>0.335625</v>
      </c>
      <c r="G638" s="66">
        <v>44066.0</v>
      </c>
      <c r="H638" s="17">
        <v>25.74</v>
      </c>
      <c r="I638" s="20">
        <f>(SUM(H635:H638)/4)/100</f>
        <v>0.28485</v>
      </c>
      <c r="J638" s="66">
        <v>44066.0</v>
      </c>
      <c r="K638" s="17">
        <v>26.11</v>
      </c>
      <c r="L638" s="20">
        <f>(SUM(K635:K638)/4)/100</f>
        <v>0.163075</v>
      </c>
      <c r="M638" s="66">
        <v>44066.0</v>
      </c>
      <c r="N638" s="17">
        <v>5.51</v>
      </c>
      <c r="O638" s="20">
        <f>(SUM(N635:N638)/4)/100</f>
        <v>0.232625</v>
      </c>
      <c r="P638" s="66">
        <v>44066.0</v>
      </c>
      <c r="Q638" s="17">
        <v>29.81</v>
      </c>
      <c r="R638" s="20">
        <f>(SUM(Q635:Q638)/4)/100</f>
        <v>0.299625</v>
      </c>
    </row>
    <row r="639" hidden="1" outlineLevel="1">
      <c r="A639" s="4" t="s">
        <v>21</v>
      </c>
      <c r="B639" s="17">
        <v>25.28</v>
      </c>
      <c r="C639" s="6"/>
      <c r="D639" s="4" t="s">
        <v>21</v>
      </c>
      <c r="E639" s="17">
        <v>18.52</v>
      </c>
      <c r="F639" s="6"/>
      <c r="G639" s="4" t="s">
        <v>21</v>
      </c>
      <c r="H639" s="17">
        <v>39.68</v>
      </c>
      <c r="I639" s="6"/>
      <c r="J639" s="4" t="s">
        <v>21</v>
      </c>
      <c r="K639" s="17">
        <v>10.23</v>
      </c>
      <c r="L639" s="6"/>
      <c r="M639" s="4" t="s">
        <v>21</v>
      </c>
      <c r="N639" s="17">
        <v>33.47</v>
      </c>
      <c r="O639" s="6"/>
      <c r="P639" s="4" t="s">
        <v>21</v>
      </c>
      <c r="Q639" s="17">
        <v>29.07</v>
      </c>
      <c r="R639" s="6"/>
    </row>
    <row r="640" hidden="1" outlineLevel="1">
      <c r="A640" s="4" t="s">
        <v>22</v>
      </c>
      <c r="B640" s="17">
        <v>15.19</v>
      </c>
      <c r="C640" s="6"/>
      <c r="D640" s="4" t="s">
        <v>22</v>
      </c>
      <c r="E640" s="17">
        <v>29.81</v>
      </c>
      <c r="F640" s="6"/>
      <c r="G640" s="4" t="s">
        <v>22</v>
      </c>
      <c r="H640" s="17">
        <v>22.78</v>
      </c>
      <c r="I640" s="6"/>
      <c r="J640" s="4" t="s">
        <v>22</v>
      </c>
      <c r="K640" s="17">
        <v>2.78</v>
      </c>
      <c r="L640" s="6"/>
      <c r="M640" s="4" t="s">
        <v>22</v>
      </c>
      <c r="N640" s="17">
        <v>48.56</v>
      </c>
      <c r="O640" s="6"/>
      <c r="P640" s="4" t="s">
        <v>22</v>
      </c>
      <c r="Q640" s="17">
        <v>31.16</v>
      </c>
      <c r="R640" s="6"/>
    </row>
    <row r="641" hidden="1" outlineLevel="1">
      <c r="A641" s="4" t="s">
        <v>23</v>
      </c>
      <c r="B641" s="17">
        <v>4.35</v>
      </c>
      <c r="C641" s="20">
        <f>(SUM(B639:B641)/3)/100</f>
        <v>0.1494</v>
      </c>
      <c r="D641" s="4" t="s">
        <v>23</v>
      </c>
      <c r="E641" s="17">
        <v>20.28</v>
      </c>
      <c r="F641" s="20">
        <f>(SUM(E639:E641)/3)/100</f>
        <v>0.2287</v>
      </c>
      <c r="G641" s="4" t="s">
        <v>23</v>
      </c>
      <c r="H641" s="17">
        <v>2.5</v>
      </c>
      <c r="I641" s="20">
        <f>(SUM(H639:H641)/3)/100</f>
        <v>0.2165333333</v>
      </c>
      <c r="J641" s="4" t="s">
        <v>23</v>
      </c>
      <c r="K641" s="17">
        <v>1.85</v>
      </c>
      <c r="L641" s="20">
        <f>(SUM(K639:K641)/3)/100</f>
        <v>0.04953333333</v>
      </c>
      <c r="M641" s="4" t="s">
        <v>23</v>
      </c>
      <c r="N641" s="17">
        <v>2.27</v>
      </c>
      <c r="O641" s="20">
        <f>(SUM(N639:N641)/3)/100</f>
        <v>0.281</v>
      </c>
      <c r="P641" s="4" t="s">
        <v>23</v>
      </c>
      <c r="Q641" s="17">
        <v>1.11</v>
      </c>
      <c r="R641" s="20">
        <f>(SUM(Q639:Q641)/3)/100</f>
        <v>0.2044666667</v>
      </c>
    </row>
    <row r="642" hidden="1" outlineLevel="1">
      <c r="A642" s="5" t="s">
        <v>24</v>
      </c>
      <c r="B642" s="17">
        <v>24.68</v>
      </c>
      <c r="C642" s="6"/>
      <c r="D642" s="5" t="s">
        <v>24</v>
      </c>
      <c r="E642" s="17">
        <v>13.52</v>
      </c>
      <c r="F642" s="6"/>
      <c r="G642" s="5" t="s">
        <v>24</v>
      </c>
      <c r="H642" s="17">
        <v>13.06</v>
      </c>
      <c r="I642" s="6"/>
      <c r="J642" s="5" t="s">
        <v>24</v>
      </c>
      <c r="K642" s="17">
        <v>10.6</v>
      </c>
      <c r="L642" s="6"/>
      <c r="M642" s="5" t="s">
        <v>24</v>
      </c>
      <c r="N642" s="17">
        <v>19.12</v>
      </c>
      <c r="O642" s="6"/>
      <c r="P642" s="5" t="s">
        <v>24</v>
      </c>
      <c r="Q642" s="17">
        <v>22.27</v>
      </c>
      <c r="R642" s="6"/>
    </row>
    <row r="643" hidden="1" outlineLevel="1">
      <c r="A643" s="5" t="s">
        <v>25</v>
      </c>
      <c r="B643" s="17">
        <v>21.48</v>
      </c>
      <c r="C643" s="20">
        <f>(SUM(B642:B643)/2)/100</f>
        <v>0.2308</v>
      </c>
      <c r="D643" s="5" t="s">
        <v>25</v>
      </c>
      <c r="E643" s="17">
        <v>42.96</v>
      </c>
      <c r="F643" s="20">
        <f>(SUM(E642:E643)/2)/100</f>
        <v>0.2824</v>
      </c>
      <c r="G643" s="5" t="s">
        <v>25</v>
      </c>
      <c r="H643" s="17">
        <v>25.74</v>
      </c>
      <c r="I643" s="20">
        <f>(SUM(H642:H643)/2)/100</f>
        <v>0.194</v>
      </c>
      <c r="J643" s="5" t="s">
        <v>25</v>
      </c>
      <c r="K643" s="17">
        <v>26.11</v>
      </c>
      <c r="L643" s="20">
        <f>(SUM(K642:K643)/2)/100</f>
        <v>0.18355</v>
      </c>
      <c r="M643" s="5" t="s">
        <v>25</v>
      </c>
      <c r="N643" s="17">
        <v>5.51</v>
      </c>
      <c r="O643" s="20">
        <f>(SUM(N642:N643)/2)/100</f>
        <v>0.12315</v>
      </c>
      <c r="P643" s="5" t="s">
        <v>25</v>
      </c>
      <c r="Q643" s="17">
        <v>29.81</v>
      </c>
      <c r="R643" s="20">
        <f>(SUM(Q642:Q643)/2)/100</f>
        <v>0.2604</v>
      </c>
    </row>
    <row r="644">
      <c r="A644" s="26"/>
      <c r="B644" s="26"/>
      <c r="C644" s="26"/>
      <c r="D644" s="26"/>
      <c r="E644" s="26"/>
      <c r="F644" s="26"/>
    </row>
    <row r="645">
      <c r="A645" s="26"/>
      <c r="B645" s="26"/>
      <c r="C645" s="61"/>
      <c r="D645" s="71"/>
      <c r="F645" s="26"/>
    </row>
    <row r="646" collapsed="1">
      <c r="A646" s="1" t="s">
        <v>55</v>
      </c>
      <c r="C646" s="2" t="str">
        <f t="array" ref="C646">INDEX(A647:P647, 1, MATCH(MIN(C657,F657,I657,L657,O657,R657), C657:R657, 0))</f>
        <v>GFS</v>
      </c>
      <c r="D646" s="3" t="str">
        <f t="array" ref="D646">INDEX(A647:P647, 1, (MATCH(MIN(C661,F661,I661,L661,O661,R661), C661:R661, 0)))</f>
        <v>GFS</v>
      </c>
      <c r="E646" s="4" t="str">
        <f t="array" ref="E646">INDEX(A647:P647, 1, MATCH(MIN(F664,I664,L664,O664,R664,C664),C664:R664,0))</f>
        <v>ECMWF</v>
      </c>
      <c r="F646" s="5" t="str">
        <f t="array" ref="F646">INDEX(A647:P647, 1, MATCH(MIN(F666,I666,L666,O666,R666,C666),C666:R666,0))</f>
        <v>ECMWF</v>
      </c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hidden="1" outlineLevel="1">
      <c r="A647" s="7" t="s">
        <v>1</v>
      </c>
      <c r="B647" s="16" t="s">
        <v>2</v>
      </c>
      <c r="C647" s="6"/>
      <c r="D647" s="63" t="s">
        <v>3</v>
      </c>
      <c r="E647" s="18" t="s">
        <v>2</v>
      </c>
      <c r="F647" s="6"/>
      <c r="G647" s="7" t="s">
        <v>4</v>
      </c>
      <c r="H647" s="16" t="s">
        <v>2</v>
      </c>
      <c r="I647" s="6"/>
      <c r="J647" s="7" t="s">
        <v>5</v>
      </c>
      <c r="K647" s="16" t="s">
        <v>2</v>
      </c>
      <c r="L647" s="6"/>
      <c r="M647" s="7" t="s">
        <v>6</v>
      </c>
      <c r="N647" s="16" t="s">
        <v>2</v>
      </c>
      <c r="O647" s="6"/>
      <c r="P647" s="7" t="s">
        <v>7</v>
      </c>
      <c r="Q647" s="16" t="s">
        <v>2</v>
      </c>
      <c r="R647" s="6"/>
    </row>
    <row r="648" hidden="1" outlineLevel="1">
      <c r="A648" s="13" t="s">
        <v>8</v>
      </c>
      <c r="C648" s="64"/>
      <c r="D648" s="6" t="s">
        <v>8</v>
      </c>
      <c r="F648" s="64"/>
      <c r="G648" s="13" t="s">
        <v>8</v>
      </c>
      <c r="I648" s="64"/>
      <c r="J648" s="13" t="s">
        <v>8</v>
      </c>
      <c r="L648" s="64"/>
      <c r="M648" s="13" t="s">
        <v>8</v>
      </c>
      <c r="O648" s="64"/>
      <c r="P648" s="13" t="s">
        <v>8</v>
      </c>
      <c r="R648" s="64"/>
    </row>
    <row r="649" hidden="1" outlineLevel="1">
      <c r="A649" s="2" t="s">
        <v>9</v>
      </c>
      <c r="B649" s="17">
        <v>21.06</v>
      </c>
      <c r="C649" s="6"/>
      <c r="D649" s="2" t="s">
        <v>9</v>
      </c>
      <c r="E649" s="17">
        <v>42.73</v>
      </c>
      <c r="F649" s="6"/>
      <c r="G649" s="2" t="s">
        <v>9</v>
      </c>
      <c r="H649" s="17">
        <v>41.16</v>
      </c>
      <c r="I649" s="6"/>
      <c r="J649" s="2" t="s">
        <v>9</v>
      </c>
      <c r="K649" s="17">
        <v>31.9</v>
      </c>
      <c r="L649" s="6"/>
      <c r="M649" s="2" t="s">
        <v>9</v>
      </c>
      <c r="N649" s="17">
        <v>100.0</v>
      </c>
      <c r="O649" s="6"/>
      <c r="P649" s="2" t="s">
        <v>9</v>
      </c>
      <c r="Q649" s="17">
        <v>48.33</v>
      </c>
      <c r="R649" s="6"/>
    </row>
    <row r="650" hidden="1" outlineLevel="1">
      <c r="A650" s="2" t="s">
        <v>10</v>
      </c>
      <c r="B650" s="17">
        <v>23.38</v>
      </c>
      <c r="C650" s="6"/>
      <c r="D650" s="2" t="s">
        <v>10</v>
      </c>
      <c r="E650" s="17">
        <v>37.96</v>
      </c>
      <c r="F650" s="6"/>
      <c r="G650" s="2" t="s">
        <v>10</v>
      </c>
      <c r="H650" s="17">
        <v>35.28</v>
      </c>
      <c r="I650" s="6"/>
      <c r="J650" s="2" t="s">
        <v>10</v>
      </c>
      <c r="K650" s="17">
        <v>16.53</v>
      </c>
      <c r="L650" s="6"/>
      <c r="M650" s="2" t="s">
        <v>10</v>
      </c>
      <c r="N650" s="17">
        <v>100.0</v>
      </c>
      <c r="O650" s="6"/>
      <c r="P650" s="2" t="s">
        <v>10</v>
      </c>
      <c r="Q650" s="17">
        <v>21.02</v>
      </c>
      <c r="R650" s="6"/>
    </row>
    <row r="651" hidden="1" outlineLevel="1">
      <c r="A651" s="2" t="s">
        <v>11</v>
      </c>
      <c r="B651" s="17">
        <v>4.68</v>
      </c>
      <c r="C651" s="6"/>
      <c r="D651" s="2" t="s">
        <v>11</v>
      </c>
      <c r="E651" s="17">
        <v>5.14</v>
      </c>
      <c r="F651" s="6"/>
      <c r="G651" s="2" t="s">
        <v>11</v>
      </c>
      <c r="H651" s="17">
        <v>2.04</v>
      </c>
      <c r="I651" s="6"/>
      <c r="J651" s="2" t="s">
        <v>11</v>
      </c>
      <c r="K651" s="17">
        <v>6.53</v>
      </c>
      <c r="L651" s="6"/>
      <c r="M651" s="2" t="s">
        <v>11</v>
      </c>
      <c r="N651" s="17">
        <v>100.0</v>
      </c>
      <c r="O651" s="6"/>
      <c r="P651" s="2" t="s">
        <v>11</v>
      </c>
      <c r="Q651" s="17">
        <v>3.33</v>
      </c>
      <c r="R651" s="6"/>
    </row>
    <row r="652" hidden="1" outlineLevel="1">
      <c r="A652" s="2" t="s">
        <v>12</v>
      </c>
      <c r="B652" s="17">
        <v>2.59</v>
      </c>
      <c r="C652" s="6"/>
      <c r="D652" s="2" t="s">
        <v>12</v>
      </c>
      <c r="E652" s="17">
        <v>13.38</v>
      </c>
      <c r="F652" s="6"/>
      <c r="G652" s="2" t="s">
        <v>12</v>
      </c>
      <c r="H652" s="17">
        <v>1.9</v>
      </c>
      <c r="I652" s="6"/>
      <c r="J652" s="2" t="s">
        <v>12</v>
      </c>
      <c r="K652" s="17">
        <v>2.41</v>
      </c>
      <c r="L652" s="6"/>
      <c r="M652" s="2" t="s">
        <v>12</v>
      </c>
      <c r="N652" s="17">
        <v>100.0</v>
      </c>
      <c r="O652" s="6"/>
      <c r="P652" s="2" t="s">
        <v>12</v>
      </c>
      <c r="Q652" s="17">
        <v>0.83</v>
      </c>
      <c r="R652" s="6"/>
    </row>
    <row r="653" hidden="1" outlineLevel="1">
      <c r="A653" s="2" t="s">
        <v>13</v>
      </c>
      <c r="B653" s="17">
        <v>23.38</v>
      </c>
      <c r="C653" s="6"/>
      <c r="D653" s="2" t="s">
        <v>13</v>
      </c>
      <c r="E653" s="17">
        <v>37.96</v>
      </c>
      <c r="F653" s="6"/>
      <c r="G653" s="2" t="s">
        <v>13</v>
      </c>
      <c r="H653" s="17">
        <v>35.28</v>
      </c>
      <c r="I653" s="6"/>
      <c r="J653" s="2" t="s">
        <v>13</v>
      </c>
      <c r="K653" s="17">
        <v>16.53</v>
      </c>
      <c r="L653" s="6"/>
      <c r="M653" s="2" t="s">
        <v>13</v>
      </c>
      <c r="N653" s="17">
        <v>100.0</v>
      </c>
      <c r="O653" s="6"/>
      <c r="P653" s="2" t="s">
        <v>13</v>
      </c>
      <c r="Q653" s="17">
        <v>21.02</v>
      </c>
      <c r="R653" s="6"/>
    </row>
    <row r="654" hidden="1" outlineLevel="1">
      <c r="A654" s="2" t="s">
        <v>14</v>
      </c>
      <c r="B654" s="17">
        <v>16.99</v>
      </c>
      <c r="C654" s="6"/>
      <c r="D654" s="2" t="s">
        <v>14</v>
      </c>
      <c r="E654" s="17">
        <v>12.96</v>
      </c>
      <c r="F654" s="6"/>
      <c r="G654" s="2" t="s">
        <v>14</v>
      </c>
      <c r="H654" s="17">
        <v>16.02</v>
      </c>
      <c r="I654" s="6"/>
      <c r="J654" s="2" t="s">
        <v>14</v>
      </c>
      <c r="K654" s="17">
        <v>10.37</v>
      </c>
      <c r="L654" s="6"/>
      <c r="M654" s="2" t="s">
        <v>14</v>
      </c>
      <c r="N654" s="17">
        <v>100.0</v>
      </c>
      <c r="O654" s="6"/>
      <c r="P654" s="2" t="s">
        <v>14</v>
      </c>
      <c r="Q654" s="17">
        <v>13.01</v>
      </c>
      <c r="R654" s="6"/>
    </row>
    <row r="655" hidden="1" outlineLevel="1">
      <c r="A655" s="2" t="s">
        <v>15</v>
      </c>
      <c r="B655" s="17">
        <v>22.64</v>
      </c>
      <c r="C655" s="6"/>
      <c r="D655" s="2" t="s">
        <v>15</v>
      </c>
      <c r="E655" s="17">
        <v>11.85</v>
      </c>
      <c r="F655" s="6"/>
      <c r="G655" s="2" t="s">
        <v>15</v>
      </c>
      <c r="H655" s="17">
        <v>6.11</v>
      </c>
      <c r="I655" s="6"/>
      <c r="J655" s="2" t="s">
        <v>15</v>
      </c>
      <c r="K655" s="17">
        <v>9.54</v>
      </c>
      <c r="L655" s="6"/>
      <c r="M655" s="2" t="s">
        <v>15</v>
      </c>
      <c r="N655" s="17">
        <v>100.0</v>
      </c>
      <c r="O655" s="6"/>
      <c r="P655" s="2" t="s">
        <v>15</v>
      </c>
      <c r="Q655" s="17">
        <v>13.61</v>
      </c>
      <c r="R655" s="6"/>
    </row>
    <row r="656" hidden="1" outlineLevel="1">
      <c r="A656" s="2" t="s">
        <v>16</v>
      </c>
      <c r="B656" s="17">
        <v>13.38</v>
      </c>
      <c r="C656" s="6"/>
      <c r="D656" s="2" t="s">
        <v>16</v>
      </c>
      <c r="E656" s="17">
        <v>26.2</v>
      </c>
      <c r="F656" s="6"/>
      <c r="G656" s="2" t="s">
        <v>16</v>
      </c>
      <c r="H656" s="17">
        <v>3.56</v>
      </c>
      <c r="I656" s="6"/>
      <c r="J656" s="2" t="s">
        <v>16</v>
      </c>
      <c r="K656" s="17">
        <v>8.38</v>
      </c>
      <c r="L656" s="6"/>
      <c r="M656" s="2" t="s">
        <v>16</v>
      </c>
      <c r="N656" s="17">
        <v>100.0</v>
      </c>
      <c r="O656" s="6"/>
      <c r="P656" s="2" t="s">
        <v>16</v>
      </c>
      <c r="Q656" s="17">
        <v>5.0</v>
      </c>
      <c r="R656" s="6"/>
    </row>
    <row r="657" hidden="1" outlineLevel="1">
      <c r="A657" s="2" t="s">
        <v>17</v>
      </c>
      <c r="B657" s="17">
        <v>7.13</v>
      </c>
      <c r="C657" s="20">
        <f>(SUM(B649:B657)/9)/100</f>
        <v>0.1502555556</v>
      </c>
      <c r="D657" s="2" t="s">
        <v>17</v>
      </c>
      <c r="E657" s="17">
        <v>17.64</v>
      </c>
      <c r="F657" s="20">
        <f>(SUM(E649:E657)/9)/100</f>
        <v>0.2286888889</v>
      </c>
      <c r="G657" s="2" t="s">
        <v>17</v>
      </c>
      <c r="H657" s="17">
        <v>2.18</v>
      </c>
      <c r="I657" s="20">
        <f>(SUM(H649:H657)/9)/100</f>
        <v>0.1594777778</v>
      </c>
      <c r="J657" s="2" t="s">
        <v>17</v>
      </c>
      <c r="K657" s="17">
        <v>2.27</v>
      </c>
      <c r="L657" s="20">
        <f>(SUM(K649:K657)/9)/100</f>
        <v>0.1160666667</v>
      </c>
      <c r="M657" s="2" t="s">
        <v>17</v>
      </c>
      <c r="N657" s="17">
        <v>100.0</v>
      </c>
      <c r="O657" s="20">
        <f>(SUM(N649:N657)/9)/100</f>
        <v>1</v>
      </c>
      <c r="P657" s="2" t="s">
        <v>17</v>
      </c>
      <c r="Q657" s="17">
        <v>2.08</v>
      </c>
      <c r="R657" s="20">
        <f>(SUM(Q649:Q657)/9)/100</f>
        <v>0.1424777778</v>
      </c>
    </row>
    <row r="658" hidden="1" outlineLevel="1">
      <c r="A658" s="3" t="s">
        <v>18</v>
      </c>
      <c r="B658" s="17">
        <v>21.06</v>
      </c>
      <c r="C658" s="6"/>
      <c r="D658" s="3" t="s">
        <v>18</v>
      </c>
      <c r="E658" s="17">
        <v>42.73</v>
      </c>
      <c r="F658" s="6"/>
      <c r="G658" s="3" t="s">
        <v>18</v>
      </c>
      <c r="H658" s="17">
        <v>41.16</v>
      </c>
      <c r="I658" s="6"/>
      <c r="J658" s="3" t="s">
        <v>18</v>
      </c>
      <c r="K658" s="17">
        <v>31.9</v>
      </c>
      <c r="L658" s="6"/>
      <c r="M658" s="3" t="s">
        <v>18</v>
      </c>
      <c r="N658" s="17">
        <v>100.0</v>
      </c>
      <c r="O658" s="6"/>
      <c r="P658" s="3" t="s">
        <v>18</v>
      </c>
      <c r="Q658" s="17">
        <v>48.33</v>
      </c>
      <c r="R658" s="6"/>
    </row>
    <row r="659" hidden="1" outlineLevel="1">
      <c r="A659" s="3" t="s">
        <v>19</v>
      </c>
      <c r="B659" s="17">
        <v>32.13</v>
      </c>
      <c r="C659" s="6"/>
      <c r="D659" s="3" t="s">
        <v>19</v>
      </c>
      <c r="E659" s="17">
        <v>16.76</v>
      </c>
      <c r="F659" s="6"/>
      <c r="G659" s="3" t="s">
        <v>19</v>
      </c>
      <c r="H659" s="17">
        <v>10.14</v>
      </c>
      <c r="I659" s="6"/>
      <c r="J659" s="3" t="s">
        <v>19</v>
      </c>
      <c r="K659" s="17">
        <v>22.04</v>
      </c>
      <c r="L659" s="6"/>
      <c r="M659" s="3" t="s">
        <v>19</v>
      </c>
      <c r="N659" s="17">
        <v>100.0</v>
      </c>
      <c r="O659" s="6"/>
      <c r="P659" s="3" t="s">
        <v>19</v>
      </c>
      <c r="Q659" s="17">
        <v>13.8</v>
      </c>
      <c r="R659" s="6"/>
    </row>
    <row r="660" hidden="1" outlineLevel="1">
      <c r="A660" s="3" t="s">
        <v>20</v>
      </c>
      <c r="B660" s="17">
        <v>23.38</v>
      </c>
      <c r="C660" s="6"/>
      <c r="D660" s="3" t="s">
        <v>20</v>
      </c>
      <c r="E660" s="17">
        <v>37.96</v>
      </c>
      <c r="F660" s="6"/>
      <c r="G660" s="3" t="s">
        <v>20</v>
      </c>
      <c r="H660" s="17">
        <v>35.28</v>
      </c>
      <c r="I660" s="6"/>
      <c r="J660" s="3" t="s">
        <v>20</v>
      </c>
      <c r="K660" s="17">
        <v>16.53</v>
      </c>
      <c r="L660" s="6"/>
      <c r="M660" s="3" t="s">
        <v>20</v>
      </c>
      <c r="N660" s="17">
        <v>100.0</v>
      </c>
      <c r="O660" s="6"/>
      <c r="P660" s="3" t="s">
        <v>20</v>
      </c>
      <c r="Q660" s="17">
        <v>21.02</v>
      </c>
      <c r="R660" s="6"/>
    </row>
    <row r="661" hidden="1" outlineLevel="1">
      <c r="A661" s="66">
        <v>44066.0</v>
      </c>
      <c r="B661" s="17">
        <v>23.38</v>
      </c>
      <c r="C661" s="20">
        <f>(SUM(B658:B661)/4)/100</f>
        <v>0.249875</v>
      </c>
      <c r="D661" s="66">
        <v>44066.0</v>
      </c>
      <c r="E661" s="17">
        <v>37.96</v>
      </c>
      <c r="F661" s="20">
        <f>(SUM(E658:E661)/4)/100</f>
        <v>0.338525</v>
      </c>
      <c r="G661" s="66">
        <v>44066.0</v>
      </c>
      <c r="H661" s="17">
        <v>35.28</v>
      </c>
      <c r="I661" s="20">
        <f>(SUM(H658:H661)/4)/100</f>
        <v>0.30465</v>
      </c>
      <c r="J661" s="66">
        <v>44066.0</v>
      </c>
      <c r="K661" s="17">
        <v>16.53</v>
      </c>
      <c r="L661" s="20">
        <f>(SUM(K658:K661)/4)/100</f>
        <v>0.2175</v>
      </c>
      <c r="M661" s="66">
        <v>44066.0</v>
      </c>
      <c r="N661" s="17">
        <v>100.0</v>
      </c>
      <c r="O661" s="20">
        <f>(SUM(N658:N661)/4)/100</f>
        <v>1</v>
      </c>
      <c r="P661" s="66">
        <v>44066.0</v>
      </c>
      <c r="Q661" s="17">
        <v>21.02</v>
      </c>
      <c r="R661" s="20">
        <f>(SUM(Q658:Q661)/4)/100</f>
        <v>0.260425</v>
      </c>
    </row>
    <row r="662" hidden="1" outlineLevel="1">
      <c r="A662" s="4" t="s">
        <v>21</v>
      </c>
      <c r="B662" s="17">
        <v>21.06</v>
      </c>
      <c r="C662" s="6"/>
      <c r="D662" s="4" t="s">
        <v>21</v>
      </c>
      <c r="E662" s="17">
        <v>42.73</v>
      </c>
      <c r="F662" s="6"/>
      <c r="G662" s="4" t="s">
        <v>21</v>
      </c>
      <c r="H662" s="17">
        <v>41.16</v>
      </c>
      <c r="I662" s="6"/>
      <c r="J662" s="4" t="s">
        <v>21</v>
      </c>
      <c r="K662" s="17">
        <v>31.9</v>
      </c>
      <c r="L662" s="6"/>
      <c r="M662" s="4" t="s">
        <v>21</v>
      </c>
      <c r="N662" s="17">
        <v>100.0</v>
      </c>
      <c r="O662" s="6"/>
      <c r="P662" s="4" t="s">
        <v>21</v>
      </c>
      <c r="Q662" s="17">
        <v>48.33</v>
      </c>
      <c r="R662" s="6"/>
    </row>
    <row r="663" hidden="1" outlineLevel="1">
      <c r="A663" s="4" t="s">
        <v>22</v>
      </c>
      <c r="B663" s="17">
        <v>32.13</v>
      </c>
      <c r="C663" s="6"/>
      <c r="D663" s="4" t="s">
        <v>22</v>
      </c>
      <c r="E663" s="17">
        <v>16.76</v>
      </c>
      <c r="F663" s="6"/>
      <c r="G663" s="4" t="s">
        <v>22</v>
      </c>
      <c r="H663" s="17">
        <v>10.14</v>
      </c>
      <c r="I663" s="6"/>
      <c r="J663" s="4" t="s">
        <v>22</v>
      </c>
      <c r="K663" s="17">
        <v>22.04</v>
      </c>
      <c r="L663" s="6"/>
      <c r="M663" s="4" t="s">
        <v>22</v>
      </c>
      <c r="N663" s="17">
        <v>100.0</v>
      </c>
      <c r="O663" s="6"/>
      <c r="P663" s="4" t="s">
        <v>22</v>
      </c>
      <c r="Q663" s="17">
        <v>13.8</v>
      </c>
      <c r="R663" s="6"/>
    </row>
    <row r="664" hidden="1" outlineLevel="1">
      <c r="A664" s="4" t="s">
        <v>23</v>
      </c>
      <c r="B664" s="17">
        <v>4.86</v>
      </c>
      <c r="C664" s="20">
        <f>(SUM(B662:B664)/3)/100</f>
        <v>0.1935</v>
      </c>
      <c r="D664" s="4" t="s">
        <v>23</v>
      </c>
      <c r="E664" s="17">
        <v>7.96</v>
      </c>
      <c r="F664" s="20">
        <f>(SUM(E662:E664)/3)/100</f>
        <v>0.2248333333</v>
      </c>
      <c r="G664" s="4" t="s">
        <v>23</v>
      </c>
      <c r="H664" s="17">
        <v>0.46</v>
      </c>
      <c r="I664" s="20">
        <f>(SUM(H662:H664)/3)/100</f>
        <v>0.1725333333</v>
      </c>
      <c r="J664" s="4" t="s">
        <v>23</v>
      </c>
      <c r="K664" s="17">
        <v>1.53</v>
      </c>
      <c r="L664" s="20">
        <f>(SUM(K662:K664)/3)/100</f>
        <v>0.1849</v>
      </c>
      <c r="M664" s="4" t="s">
        <v>23</v>
      </c>
      <c r="N664" s="17">
        <v>100.0</v>
      </c>
      <c r="O664" s="20">
        <f>(SUM(N662:N664)/3)/100</f>
        <v>1</v>
      </c>
      <c r="P664" s="4" t="s">
        <v>23</v>
      </c>
      <c r="Q664" s="17">
        <v>2.73</v>
      </c>
      <c r="R664" s="20">
        <f>(SUM(Q662:Q664)/3)/100</f>
        <v>0.2162</v>
      </c>
    </row>
    <row r="665" hidden="1" outlineLevel="1">
      <c r="A665" s="5" t="s">
        <v>24</v>
      </c>
      <c r="B665" s="17">
        <v>25.46</v>
      </c>
      <c r="C665" s="6"/>
      <c r="D665" s="5" t="s">
        <v>24</v>
      </c>
      <c r="E665" s="17">
        <v>42.31</v>
      </c>
      <c r="F665" s="6"/>
      <c r="G665" s="5" t="s">
        <v>24</v>
      </c>
      <c r="H665" s="17">
        <v>2.73</v>
      </c>
      <c r="I665" s="6"/>
      <c r="J665" s="5" t="s">
        <v>24</v>
      </c>
      <c r="K665" s="17">
        <v>35.93</v>
      </c>
      <c r="L665" s="6"/>
      <c r="M665" s="5" t="s">
        <v>24</v>
      </c>
      <c r="N665" s="17">
        <v>100.0</v>
      </c>
      <c r="O665" s="6"/>
      <c r="P665" s="5" t="s">
        <v>24</v>
      </c>
      <c r="Q665" s="17">
        <v>36.06</v>
      </c>
      <c r="R665" s="6"/>
    </row>
    <row r="666" hidden="1" outlineLevel="1">
      <c r="A666" s="5" t="s">
        <v>25</v>
      </c>
      <c r="B666" s="17">
        <v>23.38</v>
      </c>
      <c r="C666" s="20">
        <f>(SUM(B665:B666)/2)/100</f>
        <v>0.2442</v>
      </c>
      <c r="D666" s="5" t="s">
        <v>25</v>
      </c>
      <c r="E666" s="17">
        <v>37.96</v>
      </c>
      <c r="F666" s="20">
        <f>(SUM(E665:E666)/2)/100</f>
        <v>0.40135</v>
      </c>
      <c r="G666" s="5" t="s">
        <v>25</v>
      </c>
      <c r="H666" s="17">
        <v>35.28</v>
      </c>
      <c r="I666" s="20">
        <f>(SUM(H665:H666)/2)/100</f>
        <v>0.19005</v>
      </c>
      <c r="J666" s="5" t="s">
        <v>25</v>
      </c>
      <c r="K666" s="17">
        <v>16.53</v>
      </c>
      <c r="L666" s="20">
        <f>(SUM(K665:K666)/2)/100</f>
        <v>0.2623</v>
      </c>
      <c r="M666" s="5" t="s">
        <v>25</v>
      </c>
      <c r="N666" s="17">
        <v>100.0</v>
      </c>
      <c r="O666" s="20">
        <f>(SUM(N665:N666)/2)/100</f>
        <v>1</v>
      </c>
      <c r="P666" s="5" t="s">
        <v>25</v>
      </c>
      <c r="Q666" s="17">
        <v>21.02</v>
      </c>
      <c r="R666" s="20">
        <f>(SUM(Q665:Q666)/2)/100</f>
        <v>0.2854</v>
      </c>
    </row>
    <row r="667">
      <c r="A667" s="26"/>
      <c r="B667" s="26"/>
      <c r="C667" s="26"/>
      <c r="D667" s="26"/>
      <c r="E667" s="26"/>
      <c r="F667" s="26"/>
    </row>
    <row r="668">
      <c r="A668" s="26"/>
      <c r="B668" s="26"/>
      <c r="C668" s="26"/>
      <c r="D668" s="61"/>
      <c r="E668" s="61"/>
      <c r="F668" s="71"/>
    </row>
    <row r="669" collapsed="1">
      <c r="A669" s="1" t="s">
        <v>60</v>
      </c>
      <c r="C669" s="2" t="str">
        <f t="array" ref="C669">INDEX(A670:P670, 1, MATCH(MIN(C680,F680,I680,L680,O680,R680), C680:R680, 0))</f>
        <v>ECMWF</v>
      </c>
      <c r="D669" s="3" t="str">
        <f t="array" ref="D669">INDEX(A670:P670, 1, (MATCH(MIN(C684,F684,I684,L684,O684,R684), C684:R684, 0)))</f>
        <v>UKMO</v>
      </c>
      <c r="E669" s="4" t="str">
        <f t="array" ref="E669">INDEX(A670:P670, 1, MATCH(MIN(F687,I687,L687,O687,R687,C687),C687:R687,0))</f>
        <v>UKMO</v>
      </c>
      <c r="F669" s="5" t="str">
        <f t="array" ref="F669">INDEX(A670:P670, 1, MATCH(MIN(F689,I689,L689,O689,R689,C689),C689:R689,0))</f>
        <v>UKMO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hidden="1" outlineLevel="1">
      <c r="A670" s="7" t="s">
        <v>1</v>
      </c>
      <c r="B670" s="16" t="s">
        <v>2</v>
      </c>
      <c r="C670" s="6"/>
      <c r="D670" s="63" t="s">
        <v>3</v>
      </c>
      <c r="E670" s="18" t="s">
        <v>2</v>
      </c>
      <c r="F670" s="6"/>
      <c r="G670" s="7" t="s">
        <v>4</v>
      </c>
      <c r="H670" s="16" t="s">
        <v>2</v>
      </c>
      <c r="I670" s="6"/>
      <c r="J670" s="7" t="s">
        <v>5</v>
      </c>
      <c r="K670" s="16" t="s">
        <v>2</v>
      </c>
      <c r="L670" s="6"/>
      <c r="M670" s="7" t="s">
        <v>6</v>
      </c>
      <c r="N670" s="16" t="s">
        <v>2</v>
      </c>
      <c r="O670" s="6"/>
      <c r="P670" s="7" t="s">
        <v>7</v>
      </c>
      <c r="Q670" s="16" t="s">
        <v>2</v>
      </c>
      <c r="R670" s="6"/>
    </row>
    <row r="671" hidden="1" outlineLevel="1">
      <c r="A671" s="13" t="s">
        <v>8</v>
      </c>
      <c r="C671" s="64"/>
      <c r="D671" s="6" t="s">
        <v>8</v>
      </c>
      <c r="F671" s="64"/>
      <c r="G671" s="13" t="s">
        <v>8</v>
      </c>
      <c r="I671" s="64"/>
      <c r="J671" s="13" t="s">
        <v>8</v>
      </c>
      <c r="L671" s="64"/>
      <c r="M671" s="13" t="s">
        <v>8</v>
      </c>
      <c r="O671" s="64"/>
      <c r="P671" s="13" t="s">
        <v>8</v>
      </c>
      <c r="R671" s="64"/>
    </row>
    <row r="672" hidden="1" outlineLevel="1">
      <c r="A672" s="2" t="s">
        <v>9</v>
      </c>
      <c r="B672" s="17">
        <v>100.0</v>
      </c>
      <c r="C672" s="6"/>
      <c r="D672" s="2" t="s">
        <v>9</v>
      </c>
      <c r="E672" s="17">
        <v>41.02</v>
      </c>
      <c r="F672" s="6"/>
      <c r="G672" s="2" t="s">
        <v>9</v>
      </c>
      <c r="H672" s="17">
        <v>2.18</v>
      </c>
      <c r="I672" s="6"/>
      <c r="J672" s="2" t="s">
        <v>9</v>
      </c>
      <c r="K672" s="17">
        <v>37.59</v>
      </c>
      <c r="L672" s="6"/>
      <c r="M672" s="2" t="s">
        <v>9</v>
      </c>
      <c r="N672" s="17">
        <v>100.0</v>
      </c>
      <c r="O672" s="6"/>
      <c r="P672" s="2" t="s">
        <v>9</v>
      </c>
      <c r="Q672" s="17">
        <v>16.06</v>
      </c>
      <c r="R672" s="6"/>
    </row>
    <row r="673" hidden="1" outlineLevel="1">
      <c r="A673" s="2" t="s">
        <v>10</v>
      </c>
      <c r="B673" s="17">
        <v>100.0</v>
      </c>
      <c r="C673" s="6"/>
      <c r="D673" s="2" t="s">
        <v>10</v>
      </c>
      <c r="E673" s="17">
        <v>16.85</v>
      </c>
      <c r="F673" s="6"/>
      <c r="G673" s="2" t="s">
        <v>10</v>
      </c>
      <c r="H673" s="17">
        <v>13.7</v>
      </c>
      <c r="I673" s="6"/>
      <c r="J673" s="2" t="s">
        <v>10</v>
      </c>
      <c r="K673" s="17">
        <v>9.35</v>
      </c>
      <c r="L673" s="6"/>
      <c r="M673" s="2" t="s">
        <v>10</v>
      </c>
      <c r="N673" s="17">
        <v>100.0</v>
      </c>
      <c r="O673" s="6"/>
      <c r="P673" s="2" t="s">
        <v>10</v>
      </c>
      <c r="Q673" s="17">
        <v>6.53</v>
      </c>
      <c r="R673" s="6"/>
    </row>
    <row r="674" hidden="1" outlineLevel="1">
      <c r="A674" s="2" t="s">
        <v>11</v>
      </c>
      <c r="B674" s="17">
        <v>100.0</v>
      </c>
      <c r="C674" s="6"/>
      <c r="D674" s="2" t="s">
        <v>11</v>
      </c>
      <c r="E674" s="17">
        <v>5.32</v>
      </c>
      <c r="F674" s="6"/>
      <c r="G674" s="2" t="s">
        <v>11</v>
      </c>
      <c r="H674" s="17">
        <v>1.25</v>
      </c>
      <c r="I674" s="6"/>
      <c r="J674" s="2" t="s">
        <v>11</v>
      </c>
      <c r="K674" s="17">
        <v>5.32</v>
      </c>
      <c r="L674" s="6"/>
      <c r="M674" s="2" t="s">
        <v>11</v>
      </c>
      <c r="N674" s="17">
        <v>100.0</v>
      </c>
      <c r="O674" s="6"/>
      <c r="P674" s="2" t="s">
        <v>11</v>
      </c>
      <c r="Q674" s="17">
        <v>3.84</v>
      </c>
      <c r="R674" s="6"/>
    </row>
    <row r="675" hidden="1" outlineLevel="1">
      <c r="A675" s="2" t="s">
        <v>12</v>
      </c>
      <c r="B675" s="17">
        <v>100.0</v>
      </c>
      <c r="C675" s="6"/>
      <c r="D675" s="2" t="s">
        <v>12</v>
      </c>
      <c r="E675" s="17">
        <v>4.17</v>
      </c>
      <c r="F675" s="6"/>
      <c r="G675" s="2" t="s">
        <v>12</v>
      </c>
      <c r="H675" s="17">
        <v>0.65</v>
      </c>
      <c r="I675" s="6"/>
      <c r="J675" s="2" t="s">
        <v>12</v>
      </c>
      <c r="K675" s="17">
        <v>3.19</v>
      </c>
      <c r="L675" s="6"/>
      <c r="M675" s="2" t="s">
        <v>12</v>
      </c>
      <c r="N675" s="17">
        <v>100.0</v>
      </c>
      <c r="O675" s="6"/>
      <c r="P675" s="2" t="s">
        <v>12</v>
      </c>
      <c r="Q675" s="17">
        <v>3.52</v>
      </c>
      <c r="R675" s="6"/>
    </row>
    <row r="676" hidden="1" outlineLevel="1">
      <c r="A676" s="2" t="s">
        <v>13</v>
      </c>
      <c r="B676" s="17">
        <v>100.0</v>
      </c>
      <c r="C676" s="6"/>
      <c r="D676" s="2" t="s">
        <v>13</v>
      </c>
      <c r="E676" s="17">
        <v>16.85</v>
      </c>
      <c r="F676" s="6"/>
      <c r="G676" s="2" t="s">
        <v>13</v>
      </c>
      <c r="H676" s="17">
        <v>13.7</v>
      </c>
      <c r="I676" s="6"/>
      <c r="J676" s="2" t="s">
        <v>13</v>
      </c>
      <c r="K676" s="17">
        <v>9.35</v>
      </c>
      <c r="L676" s="6"/>
      <c r="M676" s="2" t="s">
        <v>13</v>
      </c>
      <c r="N676" s="17">
        <v>100.0</v>
      </c>
      <c r="O676" s="6"/>
      <c r="P676" s="2" t="s">
        <v>13</v>
      </c>
      <c r="Q676" s="17">
        <v>6.53</v>
      </c>
      <c r="R676" s="6"/>
    </row>
    <row r="677" hidden="1" outlineLevel="1">
      <c r="A677" s="2" t="s">
        <v>14</v>
      </c>
      <c r="B677" s="17">
        <v>100.0</v>
      </c>
      <c r="C677" s="6"/>
      <c r="D677" s="2" t="s">
        <v>14</v>
      </c>
      <c r="E677" s="17">
        <v>9.58</v>
      </c>
      <c r="F677" s="6"/>
      <c r="G677" s="2" t="s">
        <v>14</v>
      </c>
      <c r="H677" s="17">
        <v>8.24</v>
      </c>
      <c r="I677" s="6"/>
      <c r="J677" s="2" t="s">
        <v>14</v>
      </c>
      <c r="K677" s="17">
        <v>3.75</v>
      </c>
      <c r="L677" s="6"/>
      <c r="M677" s="2" t="s">
        <v>14</v>
      </c>
      <c r="N677" s="17">
        <v>100.0</v>
      </c>
      <c r="O677" s="6"/>
      <c r="P677" s="2" t="s">
        <v>14</v>
      </c>
      <c r="Q677" s="17">
        <v>9.35</v>
      </c>
      <c r="R677" s="6"/>
    </row>
    <row r="678" hidden="1" outlineLevel="1">
      <c r="A678" s="2" t="s">
        <v>15</v>
      </c>
      <c r="B678" s="17">
        <v>100.0</v>
      </c>
      <c r="C678" s="6"/>
      <c r="D678" s="2" t="s">
        <v>15</v>
      </c>
      <c r="E678" s="17">
        <v>13.33</v>
      </c>
      <c r="F678" s="6"/>
      <c r="G678" s="2" t="s">
        <v>15</v>
      </c>
      <c r="H678" s="17">
        <v>6.3</v>
      </c>
      <c r="I678" s="6"/>
      <c r="J678" s="2" t="s">
        <v>15</v>
      </c>
      <c r="K678" s="17">
        <v>9.26</v>
      </c>
      <c r="L678" s="6"/>
      <c r="M678" s="2" t="s">
        <v>15</v>
      </c>
      <c r="N678" s="17">
        <v>100.0</v>
      </c>
      <c r="O678" s="6"/>
      <c r="P678" s="2" t="s">
        <v>15</v>
      </c>
      <c r="Q678" s="17">
        <v>5.19</v>
      </c>
      <c r="R678" s="6"/>
    </row>
    <row r="679" hidden="1" outlineLevel="1">
      <c r="A679" s="2" t="s">
        <v>16</v>
      </c>
      <c r="B679" s="17">
        <v>100.0</v>
      </c>
      <c r="C679" s="6"/>
      <c r="D679" s="2" t="s">
        <v>16</v>
      </c>
      <c r="E679" s="17">
        <v>7.08</v>
      </c>
      <c r="F679" s="6"/>
      <c r="G679" s="2" t="s">
        <v>16</v>
      </c>
      <c r="H679" s="17">
        <v>1.34</v>
      </c>
      <c r="I679" s="6"/>
      <c r="J679" s="2" t="s">
        <v>16</v>
      </c>
      <c r="K679" s="17">
        <v>2.78</v>
      </c>
      <c r="L679" s="6"/>
      <c r="M679" s="2" t="s">
        <v>16</v>
      </c>
      <c r="N679" s="17">
        <v>100.0</v>
      </c>
      <c r="O679" s="6"/>
      <c r="P679" s="2" t="s">
        <v>16</v>
      </c>
      <c r="Q679" s="17">
        <v>32.13</v>
      </c>
      <c r="R679" s="6"/>
    </row>
    <row r="680" hidden="1" outlineLevel="1">
      <c r="A680" s="2" t="s">
        <v>17</v>
      </c>
      <c r="B680" s="17">
        <v>100.0</v>
      </c>
      <c r="C680" s="20">
        <f>(SUM(B672:B680)/9)/100</f>
        <v>1</v>
      </c>
      <c r="D680" s="2" t="s">
        <v>17</v>
      </c>
      <c r="E680" s="17">
        <v>19.54</v>
      </c>
      <c r="F680" s="20">
        <f>(SUM(E672:E680)/9)/100</f>
        <v>0.1486</v>
      </c>
      <c r="G680" s="2" t="s">
        <v>17</v>
      </c>
      <c r="H680" s="17">
        <v>1.53</v>
      </c>
      <c r="I680" s="20">
        <f>(SUM(H672:H680)/9)/100</f>
        <v>0.05432222222</v>
      </c>
      <c r="J680" s="2" t="s">
        <v>17</v>
      </c>
      <c r="K680" s="17">
        <v>2.82</v>
      </c>
      <c r="L680" s="20">
        <f>(SUM(K672:K680)/9)/100</f>
        <v>0.09267777778</v>
      </c>
      <c r="M680" s="2" t="s">
        <v>17</v>
      </c>
      <c r="N680" s="17">
        <v>100.0</v>
      </c>
      <c r="O680" s="20">
        <f>(SUM(N672:N680)/9)/100</f>
        <v>1</v>
      </c>
      <c r="P680" s="2" t="s">
        <v>17</v>
      </c>
      <c r="Q680" s="17">
        <v>4.07</v>
      </c>
      <c r="R680" s="20">
        <f>(SUM(Q672:Q680)/9)/100</f>
        <v>0.09691111111</v>
      </c>
    </row>
    <row r="681" hidden="1" outlineLevel="1">
      <c r="A681" s="3" t="s">
        <v>18</v>
      </c>
      <c r="B681" s="17">
        <v>100.0</v>
      </c>
      <c r="C681" s="6"/>
      <c r="D681" s="3" t="s">
        <v>18</v>
      </c>
      <c r="E681" s="17">
        <v>41.02</v>
      </c>
      <c r="F681" s="6"/>
      <c r="G681" s="3" t="s">
        <v>18</v>
      </c>
      <c r="H681" s="17">
        <v>2.18</v>
      </c>
      <c r="I681" s="6"/>
      <c r="J681" s="3" t="s">
        <v>18</v>
      </c>
      <c r="K681" s="17">
        <v>37.59</v>
      </c>
      <c r="L681" s="6"/>
      <c r="M681" s="3" t="s">
        <v>18</v>
      </c>
      <c r="N681" s="17">
        <v>100.0</v>
      </c>
      <c r="O681" s="6"/>
      <c r="P681" s="3" t="s">
        <v>18</v>
      </c>
      <c r="Q681" s="17">
        <v>16.06</v>
      </c>
      <c r="R681" s="6"/>
    </row>
    <row r="682" hidden="1" outlineLevel="1">
      <c r="A682" s="3" t="s">
        <v>19</v>
      </c>
      <c r="B682" s="17">
        <v>100.0</v>
      </c>
      <c r="C682" s="6"/>
      <c r="D682" s="3" t="s">
        <v>19</v>
      </c>
      <c r="E682" s="17">
        <v>39.95</v>
      </c>
      <c r="F682" s="6"/>
      <c r="G682" s="3" t="s">
        <v>19</v>
      </c>
      <c r="H682" s="17">
        <v>48.56</v>
      </c>
      <c r="I682" s="6"/>
      <c r="J682" s="3" t="s">
        <v>19</v>
      </c>
      <c r="K682" s="17">
        <v>37.18</v>
      </c>
      <c r="L682" s="6"/>
      <c r="M682" s="3" t="s">
        <v>19</v>
      </c>
      <c r="N682" s="17">
        <v>100.0</v>
      </c>
      <c r="O682" s="6"/>
      <c r="P682" s="3" t="s">
        <v>19</v>
      </c>
      <c r="Q682" s="17">
        <v>15.88</v>
      </c>
      <c r="R682" s="6"/>
    </row>
    <row r="683" hidden="1" outlineLevel="1">
      <c r="A683" s="3" t="s">
        <v>20</v>
      </c>
      <c r="B683" s="17">
        <v>100.0</v>
      </c>
      <c r="C683" s="6"/>
      <c r="D683" s="3" t="s">
        <v>20</v>
      </c>
      <c r="E683" s="17">
        <v>16.85</v>
      </c>
      <c r="F683" s="6"/>
      <c r="G683" s="3" t="s">
        <v>20</v>
      </c>
      <c r="H683" s="17">
        <v>13.7</v>
      </c>
      <c r="I683" s="6"/>
      <c r="J683" s="3" t="s">
        <v>20</v>
      </c>
      <c r="K683" s="17">
        <v>9.35</v>
      </c>
      <c r="L683" s="6"/>
      <c r="M683" s="3" t="s">
        <v>20</v>
      </c>
      <c r="N683" s="17">
        <v>100.0</v>
      </c>
      <c r="O683" s="6"/>
      <c r="P683" s="3" t="s">
        <v>20</v>
      </c>
      <c r="Q683" s="17">
        <v>6.53</v>
      </c>
      <c r="R683" s="6"/>
    </row>
    <row r="684" hidden="1" outlineLevel="1">
      <c r="A684" s="66">
        <v>44066.0</v>
      </c>
      <c r="B684" s="17">
        <v>100.0</v>
      </c>
      <c r="C684" s="20">
        <f>(SUM(B681:B684)/4)/100</f>
        <v>1</v>
      </c>
      <c r="D684" s="66">
        <v>44066.0</v>
      </c>
      <c r="E684" s="17">
        <v>16.85</v>
      </c>
      <c r="F684" s="20">
        <f>(SUM(E681:E684)/4)/100</f>
        <v>0.286675</v>
      </c>
      <c r="G684" s="66">
        <v>44066.0</v>
      </c>
      <c r="H684" s="17">
        <v>13.7</v>
      </c>
      <c r="I684" s="20">
        <f>(SUM(H681:H684)/4)/100</f>
        <v>0.19535</v>
      </c>
      <c r="J684" s="66">
        <v>44066.0</v>
      </c>
      <c r="K684" s="17">
        <v>9.35</v>
      </c>
      <c r="L684" s="20">
        <f>(SUM(K681:K684)/4)/100</f>
        <v>0.233675</v>
      </c>
      <c r="M684" s="66">
        <v>44066.0</v>
      </c>
      <c r="N684" s="17">
        <v>100.0</v>
      </c>
      <c r="O684" s="20">
        <f>(SUM(N681:N684)/4)/100</f>
        <v>1</v>
      </c>
      <c r="P684" s="66">
        <v>44066.0</v>
      </c>
      <c r="Q684" s="17">
        <v>6.53</v>
      </c>
      <c r="R684" s="20">
        <f>(SUM(Q681:Q684)/4)/100</f>
        <v>0.1125</v>
      </c>
    </row>
    <row r="685" hidden="1" outlineLevel="1">
      <c r="A685" s="4" t="s">
        <v>21</v>
      </c>
      <c r="B685" s="17">
        <v>100.0</v>
      </c>
      <c r="C685" s="6"/>
      <c r="D685" s="4" t="s">
        <v>21</v>
      </c>
      <c r="E685" s="17">
        <v>41.02</v>
      </c>
      <c r="F685" s="6"/>
      <c r="G685" s="4" t="s">
        <v>21</v>
      </c>
      <c r="H685" s="17">
        <v>2.18</v>
      </c>
      <c r="I685" s="6"/>
      <c r="J685" s="4" t="s">
        <v>21</v>
      </c>
      <c r="K685" s="17">
        <v>37.59</v>
      </c>
      <c r="L685" s="6"/>
      <c r="M685" s="4" t="s">
        <v>21</v>
      </c>
      <c r="N685" s="17">
        <v>100.0</v>
      </c>
      <c r="O685" s="6"/>
      <c r="P685" s="4" t="s">
        <v>21</v>
      </c>
      <c r="Q685" s="17">
        <v>16.06</v>
      </c>
      <c r="R685" s="6"/>
    </row>
    <row r="686" hidden="1" outlineLevel="1">
      <c r="A686" s="4" t="s">
        <v>22</v>
      </c>
      <c r="B686" s="17">
        <v>100.0</v>
      </c>
      <c r="C686" s="6"/>
      <c r="D686" s="4" t="s">
        <v>22</v>
      </c>
      <c r="E686" s="17">
        <v>39.95</v>
      </c>
      <c r="F686" s="6"/>
      <c r="G686" s="4" t="s">
        <v>22</v>
      </c>
      <c r="H686" s="17">
        <v>48.56</v>
      </c>
      <c r="I686" s="6"/>
      <c r="J686" s="4" t="s">
        <v>22</v>
      </c>
      <c r="K686" s="17">
        <v>37.18</v>
      </c>
      <c r="L686" s="6"/>
      <c r="M686" s="4" t="s">
        <v>22</v>
      </c>
      <c r="N686" s="17">
        <v>100.0</v>
      </c>
      <c r="O686" s="6"/>
      <c r="P686" s="4" t="s">
        <v>22</v>
      </c>
      <c r="Q686" s="17">
        <v>15.88</v>
      </c>
      <c r="R686" s="6"/>
    </row>
    <row r="687" hidden="1" outlineLevel="1">
      <c r="A687" s="4" t="s">
        <v>23</v>
      </c>
      <c r="B687" s="17">
        <v>100.0</v>
      </c>
      <c r="C687" s="20">
        <f>(SUM(B685:B687)/3)/100</f>
        <v>1</v>
      </c>
      <c r="D687" s="4" t="s">
        <v>23</v>
      </c>
      <c r="E687" s="17">
        <v>1.81</v>
      </c>
      <c r="F687" s="20">
        <f>(SUM(E685:E687)/3)/100</f>
        <v>0.2759333333</v>
      </c>
      <c r="G687" s="4" t="s">
        <v>23</v>
      </c>
      <c r="H687" s="17">
        <v>0.74</v>
      </c>
      <c r="I687" s="20">
        <f>(SUM(H685:H687)/3)/100</f>
        <v>0.1716</v>
      </c>
      <c r="J687" s="4" t="s">
        <v>23</v>
      </c>
      <c r="K687" s="17">
        <v>1.57</v>
      </c>
      <c r="L687" s="20">
        <f>(SUM(K685:K687)/3)/100</f>
        <v>0.2544666667</v>
      </c>
      <c r="M687" s="4" t="s">
        <v>23</v>
      </c>
      <c r="N687" s="17">
        <v>100.0</v>
      </c>
      <c r="O687" s="20">
        <f>(SUM(N685:N687)/3)/100</f>
        <v>1</v>
      </c>
      <c r="P687" s="4" t="s">
        <v>23</v>
      </c>
      <c r="Q687" s="17">
        <v>1.25</v>
      </c>
      <c r="R687" s="20">
        <f>(SUM(Q685:Q687)/3)/100</f>
        <v>0.1106333333</v>
      </c>
    </row>
    <row r="688" hidden="1" outlineLevel="1">
      <c r="A688" s="5" t="s">
        <v>24</v>
      </c>
      <c r="B688" s="17">
        <v>100.0</v>
      </c>
      <c r="C688" s="6"/>
      <c r="D688" s="5" t="s">
        <v>24</v>
      </c>
      <c r="E688" s="17">
        <v>23.33</v>
      </c>
      <c r="F688" s="6"/>
      <c r="G688" s="5" t="s">
        <v>24</v>
      </c>
      <c r="H688" s="17">
        <v>43.1</v>
      </c>
      <c r="I688" s="6"/>
      <c r="J688" s="5" t="s">
        <v>24</v>
      </c>
      <c r="K688" s="17">
        <v>32.31</v>
      </c>
      <c r="L688" s="6"/>
      <c r="M688" s="5" t="s">
        <v>24</v>
      </c>
      <c r="N688" s="17">
        <v>100.0</v>
      </c>
      <c r="O688" s="6"/>
      <c r="P688" s="5" t="s">
        <v>24</v>
      </c>
      <c r="Q688" s="17">
        <v>30.46</v>
      </c>
      <c r="R688" s="6"/>
    </row>
    <row r="689" hidden="1" outlineLevel="1">
      <c r="A689" s="5" t="s">
        <v>25</v>
      </c>
      <c r="B689" s="17">
        <v>100.0</v>
      </c>
      <c r="C689" s="20">
        <f>(SUM(B688:B689)/2)/100</f>
        <v>1</v>
      </c>
      <c r="D689" s="5" t="s">
        <v>25</v>
      </c>
      <c r="E689" s="17">
        <v>16.85</v>
      </c>
      <c r="F689" s="20">
        <f>(SUM(E688:E689)/2)/100</f>
        <v>0.2009</v>
      </c>
      <c r="G689" s="5" t="s">
        <v>25</v>
      </c>
      <c r="H689" s="17">
        <v>13.7</v>
      </c>
      <c r="I689" s="20">
        <f>(SUM(H688:H689)/2)/100</f>
        <v>0.284</v>
      </c>
      <c r="J689" s="5" t="s">
        <v>25</v>
      </c>
      <c r="K689" s="17">
        <v>9.35</v>
      </c>
      <c r="L689" s="20">
        <f>(SUM(K688:K689)/2)/100</f>
        <v>0.2083</v>
      </c>
      <c r="M689" s="5" t="s">
        <v>25</v>
      </c>
      <c r="N689" s="17">
        <v>100.0</v>
      </c>
      <c r="O689" s="20">
        <f>(SUM(N688:N689)/2)/100</f>
        <v>1</v>
      </c>
      <c r="P689" s="5" t="s">
        <v>25</v>
      </c>
      <c r="Q689" s="17">
        <v>6.53</v>
      </c>
      <c r="R689" s="20">
        <f>(SUM(Q688:Q689)/2)/100</f>
        <v>0.18495</v>
      </c>
    </row>
    <row r="691">
      <c r="A691" s="70"/>
      <c r="B691" s="70"/>
      <c r="C691" s="70"/>
      <c r="D691" s="70"/>
      <c r="E691" s="70"/>
      <c r="F691" s="70"/>
    </row>
    <row r="692">
      <c r="A692" s="26"/>
      <c r="B692" s="26"/>
      <c r="C692" s="26"/>
      <c r="D692" s="71"/>
      <c r="E692" s="61"/>
      <c r="F692" s="26"/>
    </row>
    <row r="693" collapsed="1">
      <c r="A693" s="62" t="s">
        <v>54</v>
      </c>
      <c r="C693" s="2" t="str">
        <f t="array" ref="C693">INDEX(A694:P694, 1, MATCH(MIN(C704,F704,I704,L704,O704,R704), C704:R704, 0))</f>
        <v>SPIRE</v>
      </c>
      <c r="D693" s="3" t="str">
        <f t="array" ref="D693">INDEX(A694:P694, 1, (MATCH(MIN(C708,F708,I708,L708,O708,R708), C708:R708, 0)))</f>
        <v>GFS</v>
      </c>
      <c r="E693" s="4" t="str">
        <f t="array" ref="E693">INDEX(A694:P694, 1, MATCH(MIN(F711,I711,L711,O711,R711,C711),C711:R711,0))</f>
        <v>GFS</v>
      </c>
      <c r="F693" s="5" t="str">
        <f t="array" ref="F693">INDEX(A694:P694, 1, MATCH(MIN(F713,I713,L713,O713,R713,C713),C713:R713,0))</f>
        <v>SPIRE</v>
      </c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hidden="1" outlineLevel="1">
      <c r="A694" s="7" t="s">
        <v>1</v>
      </c>
      <c r="B694" s="16" t="s">
        <v>2</v>
      </c>
      <c r="C694" s="6"/>
      <c r="D694" s="63" t="s">
        <v>3</v>
      </c>
      <c r="E694" s="18" t="s">
        <v>2</v>
      </c>
      <c r="F694" s="6"/>
      <c r="G694" s="7" t="s">
        <v>4</v>
      </c>
      <c r="H694" s="16" t="s">
        <v>2</v>
      </c>
      <c r="I694" s="6"/>
      <c r="J694" s="7" t="s">
        <v>5</v>
      </c>
      <c r="K694" s="16" t="s">
        <v>2</v>
      </c>
      <c r="L694" s="6"/>
      <c r="M694" s="7" t="s">
        <v>6</v>
      </c>
      <c r="N694" s="16" t="s">
        <v>2</v>
      </c>
      <c r="O694" s="6"/>
      <c r="P694" s="7" t="s">
        <v>7</v>
      </c>
      <c r="Q694" s="16" t="s">
        <v>2</v>
      </c>
      <c r="R694" s="6"/>
    </row>
    <row r="695" hidden="1" outlineLevel="1">
      <c r="A695" s="13" t="s">
        <v>8</v>
      </c>
      <c r="C695" s="64"/>
      <c r="D695" s="6" t="s">
        <v>8</v>
      </c>
      <c r="F695" s="64"/>
      <c r="G695" s="13" t="s">
        <v>8</v>
      </c>
      <c r="I695" s="64"/>
      <c r="J695" s="13" t="s">
        <v>8</v>
      </c>
      <c r="L695" s="64"/>
      <c r="M695" s="13" t="s">
        <v>8</v>
      </c>
      <c r="O695" s="64"/>
      <c r="P695" s="13" t="s">
        <v>8</v>
      </c>
      <c r="R695" s="64"/>
    </row>
    <row r="696" hidden="1" outlineLevel="1">
      <c r="A696" s="2" t="s">
        <v>9</v>
      </c>
      <c r="B696" s="17">
        <v>39.35</v>
      </c>
      <c r="C696" s="6"/>
      <c r="D696" s="2" t="s">
        <v>9</v>
      </c>
      <c r="E696" s="17">
        <v>18.52</v>
      </c>
      <c r="F696" s="6"/>
      <c r="G696" s="2" t="s">
        <v>9</v>
      </c>
      <c r="H696" s="17">
        <v>41.71</v>
      </c>
      <c r="I696" s="6"/>
      <c r="J696" s="2" t="s">
        <v>9</v>
      </c>
      <c r="K696" s="17">
        <v>6.53</v>
      </c>
      <c r="L696" s="6"/>
      <c r="M696" s="2" t="s">
        <v>9</v>
      </c>
      <c r="N696" s="17">
        <v>23.84</v>
      </c>
      <c r="O696" s="6"/>
      <c r="P696" s="2" t="s">
        <v>9</v>
      </c>
      <c r="Q696" s="17">
        <v>44.07</v>
      </c>
      <c r="R696" s="6"/>
    </row>
    <row r="697" hidden="1" outlineLevel="1">
      <c r="A697" s="2" t="s">
        <v>10</v>
      </c>
      <c r="B697" s="17">
        <v>32.45</v>
      </c>
      <c r="C697" s="6"/>
      <c r="D697" s="2" t="s">
        <v>10</v>
      </c>
      <c r="E697" s="17">
        <v>21.76</v>
      </c>
      <c r="F697" s="6"/>
      <c r="G697" s="2" t="s">
        <v>10</v>
      </c>
      <c r="H697" s="17">
        <v>24.58</v>
      </c>
      <c r="I697" s="6"/>
      <c r="J697" s="2" t="s">
        <v>10</v>
      </c>
      <c r="K697" s="17">
        <v>33.66</v>
      </c>
      <c r="L697" s="6"/>
      <c r="M697" s="2" t="s">
        <v>10</v>
      </c>
      <c r="N697" s="17">
        <v>5.32</v>
      </c>
      <c r="O697" s="6"/>
      <c r="P697" s="2" t="s">
        <v>10</v>
      </c>
      <c r="Q697" s="17">
        <v>30.09</v>
      </c>
      <c r="R697" s="6"/>
    </row>
    <row r="698" hidden="1" outlineLevel="1">
      <c r="A698" s="2" t="s">
        <v>11</v>
      </c>
      <c r="B698" s="17">
        <v>13.29</v>
      </c>
      <c r="C698" s="6"/>
      <c r="D698" s="2" t="s">
        <v>11</v>
      </c>
      <c r="E698" s="17">
        <v>8.38</v>
      </c>
      <c r="F698" s="6"/>
      <c r="G698" s="2" t="s">
        <v>11</v>
      </c>
      <c r="H698" s="17">
        <v>4.07</v>
      </c>
      <c r="I698" s="6"/>
      <c r="J698" s="2" t="s">
        <v>11</v>
      </c>
      <c r="K698" s="17">
        <v>5.69</v>
      </c>
      <c r="L698" s="6"/>
      <c r="M698" s="2" t="s">
        <v>11</v>
      </c>
      <c r="N698" s="17">
        <v>9.07</v>
      </c>
      <c r="O698" s="6"/>
      <c r="P698" s="2" t="s">
        <v>11</v>
      </c>
      <c r="Q698" s="17">
        <v>3.43</v>
      </c>
      <c r="R698" s="6"/>
    </row>
    <row r="699" hidden="1" outlineLevel="1">
      <c r="A699" s="2" t="s">
        <v>12</v>
      </c>
      <c r="B699" s="17">
        <v>3.7</v>
      </c>
      <c r="C699" s="6"/>
      <c r="D699" s="2" t="s">
        <v>12</v>
      </c>
      <c r="E699" s="17">
        <v>2.31</v>
      </c>
      <c r="F699" s="6"/>
      <c r="G699" s="2" t="s">
        <v>12</v>
      </c>
      <c r="H699" s="17">
        <v>2.69</v>
      </c>
      <c r="I699" s="6"/>
      <c r="J699" s="2" t="s">
        <v>12</v>
      </c>
      <c r="K699" s="17">
        <v>1.76</v>
      </c>
      <c r="L699" s="6"/>
      <c r="M699" s="2" t="s">
        <v>12</v>
      </c>
      <c r="N699" s="17">
        <v>1.62</v>
      </c>
      <c r="O699" s="6"/>
      <c r="P699" s="2" t="s">
        <v>12</v>
      </c>
      <c r="Q699" s="17">
        <v>1.34</v>
      </c>
      <c r="R699" s="6"/>
    </row>
    <row r="700" hidden="1" outlineLevel="1">
      <c r="A700" s="2" t="s">
        <v>13</v>
      </c>
      <c r="B700" s="17">
        <v>32.45</v>
      </c>
      <c r="C700" s="6"/>
      <c r="D700" s="2" t="s">
        <v>13</v>
      </c>
      <c r="E700" s="17">
        <v>21.76</v>
      </c>
      <c r="F700" s="6"/>
      <c r="G700" s="2" t="s">
        <v>13</v>
      </c>
      <c r="H700" s="17">
        <v>24.58</v>
      </c>
      <c r="I700" s="6"/>
      <c r="J700" s="2" t="s">
        <v>13</v>
      </c>
      <c r="K700" s="17">
        <v>33.66</v>
      </c>
      <c r="L700" s="6"/>
      <c r="M700" s="2" t="s">
        <v>13</v>
      </c>
      <c r="N700" s="17">
        <v>5.32</v>
      </c>
      <c r="O700" s="6"/>
      <c r="P700" s="2" t="s">
        <v>13</v>
      </c>
      <c r="Q700" s="17">
        <v>30.09</v>
      </c>
      <c r="R700" s="6"/>
    </row>
    <row r="701" hidden="1" outlineLevel="1">
      <c r="A701" s="2" t="s">
        <v>14</v>
      </c>
      <c r="B701" s="17">
        <v>18.8</v>
      </c>
      <c r="C701" s="6"/>
      <c r="D701" s="2" t="s">
        <v>14</v>
      </c>
      <c r="E701" s="17">
        <v>33.7</v>
      </c>
      <c r="F701" s="6"/>
      <c r="G701" s="2" t="s">
        <v>14</v>
      </c>
      <c r="H701" s="17">
        <v>29.58</v>
      </c>
      <c r="I701" s="6"/>
      <c r="J701" s="2" t="s">
        <v>14</v>
      </c>
      <c r="K701" s="17">
        <v>3.8</v>
      </c>
      <c r="L701" s="6"/>
      <c r="M701" s="2" t="s">
        <v>14</v>
      </c>
      <c r="N701" s="17">
        <v>16.62</v>
      </c>
      <c r="O701" s="6"/>
      <c r="P701" s="2" t="s">
        <v>14</v>
      </c>
      <c r="Q701" s="17">
        <v>1.2</v>
      </c>
      <c r="R701" s="6"/>
    </row>
    <row r="702" hidden="1" outlineLevel="1">
      <c r="A702" s="2" t="s">
        <v>15</v>
      </c>
      <c r="B702" s="17">
        <v>19.03</v>
      </c>
      <c r="C702" s="6"/>
      <c r="D702" s="2" t="s">
        <v>15</v>
      </c>
      <c r="E702" s="17">
        <v>25.28</v>
      </c>
      <c r="F702" s="6"/>
      <c r="G702" s="2" t="s">
        <v>15</v>
      </c>
      <c r="H702" s="17">
        <v>17.96</v>
      </c>
      <c r="I702" s="6"/>
      <c r="J702" s="2" t="s">
        <v>15</v>
      </c>
      <c r="K702" s="17">
        <v>15.05</v>
      </c>
      <c r="L702" s="6"/>
      <c r="M702" s="2" t="s">
        <v>15</v>
      </c>
      <c r="N702" s="17">
        <v>17.69</v>
      </c>
      <c r="O702" s="6"/>
      <c r="P702" s="2" t="s">
        <v>15</v>
      </c>
      <c r="Q702" s="17">
        <v>8.7</v>
      </c>
      <c r="R702" s="6"/>
    </row>
    <row r="703" hidden="1" outlineLevel="1">
      <c r="A703" s="2" t="s">
        <v>16</v>
      </c>
      <c r="B703" s="17">
        <v>6.44</v>
      </c>
      <c r="C703" s="6"/>
      <c r="D703" s="2" t="s">
        <v>16</v>
      </c>
      <c r="E703" s="17">
        <v>10.46</v>
      </c>
      <c r="F703" s="6"/>
      <c r="G703" s="2" t="s">
        <v>16</v>
      </c>
      <c r="H703" s="17">
        <v>19.58</v>
      </c>
      <c r="I703" s="6"/>
      <c r="J703" s="2" t="s">
        <v>16</v>
      </c>
      <c r="K703" s="17">
        <v>1.2</v>
      </c>
      <c r="L703" s="6"/>
      <c r="M703" s="2" t="s">
        <v>16</v>
      </c>
      <c r="N703" s="17">
        <v>2.08</v>
      </c>
      <c r="O703" s="6"/>
      <c r="P703" s="2" t="s">
        <v>16</v>
      </c>
      <c r="Q703" s="17">
        <v>47.5</v>
      </c>
      <c r="R703" s="6"/>
    </row>
    <row r="704" hidden="1" outlineLevel="1">
      <c r="A704" s="2" t="s">
        <v>17</v>
      </c>
      <c r="B704" s="17">
        <v>8.94</v>
      </c>
      <c r="C704" s="20">
        <f>(SUM(B696:B704)/9)/100</f>
        <v>0.1938333333</v>
      </c>
      <c r="D704" s="2" t="s">
        <v>17</v>
      </c>
      <c r="E704" s="17">
        <v>8.29</v>
      </c>
      <c r="F704" s="20">
        <f>(SUM(E696:E704)/9)/100</f>
        <v>0.1671777778</v>
      </c>
      <c r="G704" s="2" t="s">
        <v>17</v>
      </c>
      <c r="H704" s="17">
        <v>5.79</v>
      </c>
      <c r="I704" s="20">
        <f>(SUM(H696:H704)/9)/100</f>
        <v>0.1894888889</v>
      </c>
      <c r="J704" s="2" t="s">
        <v>17</v>
      </c>
      <c r="K704" s="17">
        <v>1.71</v>
      </c>
      <c r="L704" s="20">
        <f>(SUM(K696:K704)/9)/100</f>
        <v>0.1145111111</v>
      </c>
      <c r="M704" s="2" t="s">
        <v>17</v>
      </c>
      <c r="N704" s="17">
        <v>6.34</v>
      </c>
      <c r="O704" s="20">
        <f>(SUM(N696:N704)/9)/100</f>
        <v>0.09766666667</v>
      </c>
      <c r="P704" s="2" t="s">
        <v>17</v>
      </c>
      <c r="Q704" s="17">
        <v>1.06</v>
      </c>
      <c r="R704" s="20">
        <f>(SUM(Q696:Q704)/9)/100</f>
        <v>0.1860888889</v>
      </c>
    </row>
    <row r="705" hidden="1" outlineLevel="1">
      <c r="A705" s="3" t="s">
        <v>18</v>
      </c>
      <c r="B705" s="17">
        <v>39.35</v>
      </c>
      <c r="C705" s="6"/>
      <c r="D705" s="3" t="s">
        <v>18</v>
      </c>
      <c r="E705" s="17">
        <v>18.52</v>
      </c>
      <c r="F705" s="6"/>
      <c r="G705" s="3" t="s">
        <v>18</v>
      </c>
      <c r="H705" s="17">
        <v>41.71</v>
      </c>
      <c r="I705" s="6"/>
      <c r="J705" s="3" t="s">
        <v>18</v>
      </c>
      <c r="K705" s="17">
        <v>6.53</v>
      </c>
      <c r="L705" s="6"/>
      <c r="M705" s="3" t="s">
        <v>18</v>
      </c>
      <c r="N705" s="17">
        <v>23.84</v>
      </c>
      <c r="O705" s="6"/>
      <c r="P705" s="3" t="s">
        <v>18</v>
      </c>
      <c r="Q705" s="17">
        <v>44.07</v>
      </c>
      <c r="R705" s="6"/>
    </row>
    <row r="706" hidden="1" outlineLevel="1">
      <c r="A706" s="3" t="s">
        <v>19</v>
      </c>
      <c r="B706" s="17">
        <v>2.59</v>
      </c>
      <c r="C706" s="6"/>
      <c r="D706" s="3" t="s">
        <v>19</v>
      </c>
      <c r="E706" s="17">
        <v>26.81</v>
      </c>
      <c r="F706" s="6"/>
      <c r="G706" s="3" t="s">
        <v>19</v>
      </c>
      <c r="H706" s="17">
        <v>19.49</v>
      </c>
      <c r="I706" s="6"/>
      <c r="J706" s="3" t="s">
        <v>19</v>
      </c>
      <c r="K706" s="17">
        <v>3.29</v>
      </c>
      <c r="L706" s="6"/>
      <c r="M706" s="3" t="s">
        <v>19</v>
      </c>
      <c r="N706" s="17">
        <v>44.72</v>
      </c>
      <c r="O706" s="6"/>
      <c r="P706" s="3" t="s">
        <v>19</v>
      </c>
      <c r="Q706" s="17">
        <v>35.88</v>
      </c>
      <c r="R706" s="6"/>
    </row>
    <row r="707" hidden="1" outlineLevel="1">
      <c r="A707" s="3" t="s">
        <v>20</v>
      </c>
      <c r="B707" s="17">
        <v>32.45</v>
      </c>
      <c r="C707" s="6"/>
      <c r="D707" s="3" t="s">
        <v>20</v>
      </c>
      <c r="E707" s="17">
        <v>21.76</v>
      </c>
      <c r="F707" s="6"/>
      <c r="G707" s="3" t="s">
        <v>20</v>
      </c>
      <c r="H707" s="17">
        <v>24.58</v>
      </c>
      <c r="I707" s="6"/>
      <c r="J707" s="3" t="s">
        <v>20</v>
      </c>
      <c r="K707" s="17">
        <v>33.66</v>
      </c>
      <c r="L707" s="6"/>
      <c r="M707" s="3" t="s">
        <v>20</v>
      </c>
      <c r="N707" s="17">
        <v>5.32</v>
      </c>
      <c r="O707" s="6"/>
      <c r="P707" s="3" t="s">
        <v>20</v>
      </c>
      <c r="Q707" s="17">
        <v>30.09</v>
      </c>
      <c r="R707" s="6"/>
    </row>
    <row r="708" hidden="1" outlineLevel="1">
      <c r="A708" s="66">
        <v>44066.0</v>
      </c>
      <c r="B708" s="17">
        <v>32.45</v>
      </c>
      <c r="C708" s="20">
        <f>(SUM(B705:B708)/4)/100</f>
        <v>0.2671</v>
      </c>
      <c r="D708" s="66">
        <v>44066.0</v>
      </c>
      <c r="E708" s="17">
        <v>21.76</v>
      </c>
      <c r="F708" s="20">
        <f>(SUM(E705:E708)/4)/100</f>
        <v>0.222125</v>
      </c>
      <c r="G708" s="66">
        <v>44066.0</v>
      </c>
      <c r="H708" s="17">
        <v>24.58</v>
      </c>
      <c r="I708" s="20">
        <f>(SUM(H705:H708)/4)/100</f>
        <v>0.2759</v>
      </c>
      <c r="J708" s="66">
        <v>44066.0</v>
      </c>
      <c r="K708" s="17">
        <v>33.66</v>
      </c>
      <c r="L708" s="20">
        <f>(SUM(K705:K708)/4)/100</f>
        <v>0.19285</v>
      </c>
      <c r="M708" s="66">
        <v>44066.0</v>
      </c>
      <c r="N708" s="17">
        <v>5.32</v>
      </c>
      <c r="O708" s="20">
        <f>(SUM(N705:N708)/4)/100</f>
        <v>0.198</v>
      </c>
      <c r="P708" s="66">
        <v>44066.0</v>
      </c>
      <c r="Q708" s="17">
        <v>30.09</v>
      </c>
      <c r="R708" s="20">
        <f>(SUM(Q705:Q708)/4)/100</f>
        <v>0.350325</v>
      </c>
    </row>
    <row r="709" hidden="1" outlineLevel="1">
      <c r="A709" s="4" t="s">
        <v>21</v>
      </c>
      <c r="B709" s="17">
        <v>39.35</v>
      </c>
      <c r="C709" s="6"/>
      <c r="D709" s="4" t="s">
        <v>21</v>
      </c>
      <c r="E709" s="17">
        <v>18.52</v>
      </c>
      <c r="F709" s="6"/>
      <c r="G709" s="4" t="s">
        <v>21</v>
      </c>
      <c r="H709" s="17">
        <v>41.71</v>
      </c>
      <c r="I709" s="6"/>
      <c r="J709" s="4" t="s">
        <v>21</v>
      </c>
      <c r="K709" s="17">
        <v>6.53</v>
      </c>
      <c r="L709" s="6"/>
      <c r="M709" s="4" t="s">
        <v>21</v>
      </c>
      <c r="N709" s="17">
        <v>23.84</v>
      </c>
      <c r="O709" s="6"/>
      <c r="P709" s="4" t="s">
        <v>21</v>
      </c>
      <c r="Q709" s="17">
        <v>44.07</v>
      </c>
      <c r="R709" s="6"/>
    </row>
    <row r="710" hidden="1" outlineLevel="1">
      <c r="A710" s="4" t="s">
        <v>22</v>
      </c>
      <c r="B710" s="17">
        <v>2.59</v>
      </c>
      <c r="C710" s="6"/>
      <c r="D710" s="4" t="s">
        <v>22</v>
      </c>
      <c r="E710" s="17">
        <v>26.81</v>
      </c>
      <c r="F710" s="6"/>
      <c r="G710" s="4" t="s">
        <v>22</v>
      </c>
      <c r="H710" s="17">
        <v>19.49</v>
      </c>
      <c r="I710" s="6"/>
      <c r="J710" s="4" t="s">
        <v>22</v>
      </c>
      <c r="K710" s="17">
        <v>3.29</v>
      </c>
      <c r="L710" s="6"/>
      <c r="M710" s="4" t="s">
        <v>22</v>
      </c>
      <c r="N710" s="17">
        <v>44.72</v>
      </c>
      <c r="O710" s="6"/>
      <c r="P710" s="4" t="s">
        <v>22</v>
      </c>
      <c r="Q710" s="17">
        <v>35.88</v>
      </c>
      <c r="R710" s="6"/>
    </row>
    <row r="711" hidden="1" outlineLevel="1">
      <c r="A711" s="4" t="s">
        <v>23</v>
      </c>
      <c r="B711" s="17">
        <v>1.53</v>
      </c>
      <c r="C711" s="20">
        <f>(SUM(B709:B711)/3)/100</f>
        <v>0.1449</v>
      </c>
      <c r="D711" s="4" t="s">
        <v>23</v>
      </c>
      <c r="E711" s="17">
        <v>21.85</v>
      </c>
      <c r="F711" s="20">
        <f>(SUM(E709:E711)/3)/100</f>
        <v>0.2239333333</v>
      </c>
      <c r="G711" s="4" t="s">
        <v>23</v>
      </c>
      <c r="H711" s="17">
        <v>3.7</v>
      </c>
      <c r="I711" s="20">
        <f>(SUM(H709:H711)/3)/100</f>
        <v>0.2163333333</v>
      </c>
      <c r="J711" s="4" t="s">
        <v>23</v>
      </c>
      <c r="K711" s="17">
        <v>2.45</v>
      </c>
      <c r="L711" s="20">
        <f>(SUM(K709:K711)/3)/100</f>
        <v>0.0409</v>
      </c>
      <c r="M711" s="4" t="s">
        <v>23</v>
      </c>
      <c r="N711" s="17">
        <v>1.9</v>
      </c>
      <c r="O711" s="20">
        <f>(SUM(N709:N711)/3)/100</f>
        <v>0.2348666667</v>
      </c>
      <c r="P711" s="4" t="s">
        <v>23</v>
      </c>
      <c r="Q711" s="17">
        <v>1.11</v>
      </c>
      <c r="R711" s="20">
        <f>(SUM(Q709:Q711)/3)/100</f>
        <v>0.2702</v>
      </c>
    </row>
    <row r="712" hidden="1" outlineLevel="1">
      <c r="A712" s="5" t="s">
        <v>24</v>
      </c>
      <c r="B712" s="17">
        <v>32.31</v>
      </c>
      <c r="C712" s="6"/>
      <c r="D712" s="5" t="s">
        <v>24</v>
      </c>
      <c r="E712" s="17">
        <v>10.6</v>
      </c>
      <c r="F712" s="6"/>
      <c r="G712" s="5" t="s">
        <v>24</v>
      </c>
      <c r="H712" s="17">
        <v>38.61</v>
      </c>
      <c r="I712" s="6"/>
      <c r="J712" s="5" t="s">
        <v>24</v>
      </c>
      <c r="K712" s="17">
        <v>6.28</v>
      </c>
      <c r="L712" s="6"/>
      <c r="M712" s="5" t="s">
        <v>24</v>
      </c>
      <c r="N712" s="17">
        <v>5.23</v>
      </c>
      <c r="O712" s="6"/>
      <c r="P712" s="5" t="s">
        <v>24</v>
      </c>
      <c r="Q712" s="17">
        <v>31.3</v>
      </c>
      <c r="R712" s="6"/>
    </row>
    <row r="713" hidden="1" outlineLevel="1">
      <c r="A713" s="5" t="s">
        <v>25</v>
      </c>
      <c r="B713" s="17">
        <v>32.45</v>
      </c>
      <c r="C713" s="20">
        <f>(SUM(B712:B713)/2)/100</f>
        <v>0.3238</v>
      </c>
      <c r="D713" s="5" t="s">
        <v>25</v>
      </c>
      <c r="E713" s="17">
        <v>21.76</v>
      </c>
      <c r="F713" s="20">
        <f>(SUM(E712:E713)/2)/100</f>
        <v>0.1618</v>
      </c>
      <c r="G713" s="5" t="s">
        <v>25</v>
      </c>
      <c r="H713" s="17">
        <v>24.58</v>
      </c>
      <c r="I713" s="20">
        <f>(SUM(H712:H713)/2)/100</f>
        <v>0.31595</v>
      </c>
      <c r="J713" s="5" t="s">
        <v>25</v>
      </c>
      <c r="K713" s="17">
        <v>33.66</v>
      </c>
      <c r="L713" s="20">
        <f>(SUM(K712:K713)/2)/100</f>
        <v>0.1997</v>
      </c>
      <c r="M713" s="5" t="s">
        <v>25</v>
      </c>
      <c r="N713" s="17">
        <v>5.32</v>
      </c>
      <c r="O713" s="20">
        <f>(SUM(N712:N713)/2)/100</f>
        <v>0.05275</v>
      </c>
      <c r="P713" s="5" t="s">
        <v>25</v>
      </c>
      <c r="Q713" s="17">
        <v>30.09</v>
      </c>
      <c r="R713" s="20">
        <f>(SUM(Q712:Q713)/2)/100</f>
        <v>0.30695</v>
      </c>
    </row>
    <row r="714">
      <c r="A714" s="26"/>
      <c r="B714" s="26"/>
      <c r="C714" s="26"/>
      <c r="D714" s="26"/>
      <c r="E714" s="26"/>
      <c r="F714" s="26"/>
    </row>
    <row r="715">
      <c r="A715" s="26"/>
      <c r="B715" s="26"/>
      <c r="C715" s="26"/>
      <c r="D715" s="26"/>
      <c r="E715" s="71"/>
      <c r="F715" s="26"/>
    </row>
    <row r="716" collapsed="1">
      <c r="A716" s="1" t="s">
        <v>55</v>
      </c>
      <c r="C716" s="2" t="str">
        <f t="array" ref="C716">INDEX(A717:P717, 1, MATCH(MIN(C727,F727,I727,L727,O727,R727), C727:R727, 0))</f>
        <v>SPIRE</v>
      </c>
      <c r="D716" s="3" t="str">
        <f t="array" ref="D716">INDEX(A717:P717, 1, (MATCH(MIN(C731,F731,I731,L731,O731,R731), C731:R731, 0)))</f>
        <v>SPIRE</v>
      </c>
      <c r="E716" s="4" t="str">
        <f t="array" ref="E716">INDEX(A717:P717, 1, MATCH(MIN(F734,I734,L734,O734,R734,C734),C734:R734,0))</f>
        <v>SPIRE</v>
      </c>
      <c r="F716" s="5" t="str">
        <f t="array" ref="F716">INDEX(A717:P717, 1, MATCH(MIN(F736,I736,L736,O736,R736,C736),C736:R736,0))</f>
        <v>SPIRE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hidden="1" outlineLevel="1">
      <c r="A717" s="7" t="s">
        <v>1</v>
      </c>
      <c r="B717" s="16" t="s">
        <v>2</v>
      </c>
      <c r="C717" s="6"/>
      <c r="D717" s="63" t="s">
        <v>3</v>
      </c>
      <c r="E717" s="18" t="s">
        <v>2</v>
      </c>
      <c r="F717" s="6"/>
      <c r="G717" s="7" t="s">
        <v>4</v>
      </c>
      <c r="H717" s="16" t="s">
        <v>2</v>
      </c>
      <c r="I717" s="6"/>
      <c r="J717" s="7" t="s">
        <v>5</v>
      </c>
      <c r="K717" s="16" t="s">
        <v>2</v>
      </c>
      <c r="L717" s="6"/>
      <c r="M717" s="7" t="s">
        <v>6</v>
      </c>
      <c r="N717" s="16" t="s">
        <v>2</v>
      </c>
      <c r="O717" s="6"/>
      <c r="P717" s="7" t="s">
        <v>7</v>
      </c>
      <c r="Q717" s="16" t="s">
        <v>2</v>
      </c>
      <c r="R717" s="6"/>
    </row>
    <row r="718" hidden="1" outlineLevel="1">
      <c r="A718" s="13" t="s">
        <v>8</v>
      </c>
      <c r="C718" s="64"/>
      <c r="D718" s="6" t="s">
        <v>8</v>
      </c>
      <c r="F718" s="64"/>
      <c r="G718" s="13" t="s">
        <v>8</v>
      </c>
      <c r="I718" s="64"/>
      <c r="J718" s="13" t="s">
        <v>8</v>
      </c>
      <c r="L718" s="64"/>
      <c r="M718" s="13" t="s">
        <v>8</v>
      </c>
      <c r="O718" s="64"/>
      <c r="P718" s="13" t="s">
        <v>8</v>
      </c>
      <c r="R718" s="64"/>
    </row>
    <row r="719" hidden="1" outlineLevel="1">
      <c r="A719" s="2" t="s">
        <v>9</v>
      </c>
      <c r="B719" s="17">
        <v>14.49</v>
      </c>
      <c r="C719" s="6"/>
      <c r="D719" s="2" t="s">
        <v>9</v>
      </c>
      <c r="E719" s="17">
        <v>40.79</v>
      </c>
      <c r="F719" s="6"/>
      <c r="G719" s="2" t="s">
        <v>9</v>
      </c>
      <c r="H719" s="17">
        <v>38.66</v>
      </c>
      <c r="I719" s="6"/>
      <c r="J719" s="2" t="s">
        <v>9</v>
      </c>
      <c r="K719" s="17">
        <v>36.53</v>
      </c>
      <c r="L719" s="6"/>
      <c r="M719" s="2" t="s">
        <v>9</v>
      </c>
      <c r="N719" s="17">
        <v>19.35</v>
      </c>
      <c r="O719" s="6"/>
      <c r="P719" s="2" t="s">
        <v>9</v>
      </c>
      <c r="Q719" s="17">
        <v>35.46</v>
      </c>
      <c r="R719" s="6"/>
    </row>
    <row r="720" hidden="1" outlineLevel="1">
      <c r="A720" s="2" t="s">
        <v>10</v>
      </c>
      <c r="B720" s="17">
        <v>24.63</v>
      </c>
      <c r="C720" s="6"/>
      <c r="D720" s="2" t="s">
        <v>10</v>
      </c>
      <c r="E720" s="17">
        <v>16.76</v>
      </c>
      <c r="F720" s="6"/>
      <c r="G720" s="2" t="s">
        <v>10</v>
      </c>
      <c r="H720" s="17">
        <v>35.79</v>
      </c>
      <c r="I720" s="6"/>
      <c r="J720" s="2" t="s">
        <v>10</v>
      </c>
      <c r="K720" s="17">
        <v>17.5</v>
      </c>
      <c r="L720" s="6"/>
      <c r="M720" s="2" t="s">
        <v>10</v>
      </c>
      <c r="N720" s="17">
        <v>1.34</v>
      </c>
      <c r="O720" s="6"/>
      <c r="P720" s="2" t="s">
        <v>10</v>
      </c>
      <c r="Q720" s="17">
        <v>25.74</v>
      </c>
      <c r="R720" s="6"/>
    </row>
    <row r="721" hidden="1" outlineLevel="1">
      <c r="A721" s="2" t="s">
        <v>11</v>
      </c>
      <c r="B721" s="17">
        <v>3.84</v>
      </c>
      <c r="C721" s="6"/>
      <c r="D721" s="2" t="s">
        <v>11</v>
      </c>
      <c r="E721" s="17">
        <v>10.83</v>
      </c>
      <c r="F721" s="6"/>
      <c r="G721" s="2" t="s">
        <v>11</v>
      </c>
      <c r="H721" s="17">
        <v>4.54</v>
      </c>
      <c r="I721" s="6"/>
      <c r="J721" s="2" t="s">
        <v>11</v>
      </c>
      <c r="K721" s="17">
        <v>2.18</v>
      </c>
      <c r="L721" s="6"/>
      <c r="M721" s="2" t="s">
        <v>11</v>
      </c>
      <c r="N721" s="17">
        <v>9.17</v>
      </c>
      <c r="O721" s="6"/>
      <c r="P721" s="2" t="s">
        <v>11</v>
      </c>
      <c r="Q721" s="17">
        <v>2.82</v>
      </c>
      <c r="R721" s="6"/>
    </row>
    <row r="722" hidden="1" outlineLevel="1">
      <c r="A722" s="2" t="s">
        <v>12</v>
      </c>
      <c r="B722" s="17">
        <v>3.06</v>
      </c>
      <c r="C722" s="6"/>
      <c r="D722" s="2" t="s">
        <v>12</v>
      </c>
      <c r="E722" s="17">
        <v>7.36</v>
      </c>
      <c r="F722" s="6"/>
      <c r="G722" s="2" t="s">
        <v>12</v>
      </c>
      <c r="H722" s="17">
        <v>0.79</v>
      </c>
      <c r="I722" s="6"/>
      <c r="J722" s="2" t="s">
        <v>12</v>
      </c>
      <c r="K722" s="17">
        <v>0.56</v>
      </c>
      <c r="L722" s="6"/>
      <c r="M722" s="2" t="s">
        <v>12</v>
      </c>
      <c r="N722" s="17">
        <v>0.74</v>
      </c>
      <c r="O722" s="6"/>
      <c r="P722" s="2" t="s">
        <v>12</v>
      </c>
      <c r="Q722" s="17">
        <v>2.27</v>
      </c>
      <c r="R722" s="6"/>
    </row>
    <row r="723" hidden="1" outlineLevel="1">
      <c r="A723" s="2" t="s">
        <v>13</v>
      </c>
      <c r="B723" s="17">
        <v>24.63</v>
      </c>
      <c r="C723" s="6"/>
      <c r="D723" s="2" t="s">
        <v>13</v>
      </c>
      <c r="E723" s="17">
        <v>16.76</v>
      </c>
      <c r="F723" s="6"/>
      <c r="G723" s="2" t="s">
        <v>13</v>
      </c>
      <c r="H723" s="17">
        <v>35.79</v>
      </c>
      <c r="I723" s="6"/>
      <c r="J723" s="2" t="s">
        <v>13</v>
      </c>
      <c r="K723" s="17">
        <v>17.5</v>
      </c>
      <c r="L723" s="6"/>
      <c r="M723" s="2" t="s">
        <v>13</v>
      </c>
      <c r="N723" s="17">
        <v>1.34</v>
      </c>
      <c r="O723" s="6"/>
      <c r="P723" s="2" t="s">
        <v>13</v>
      </c>
      <c r="Q723" s="17">
        <v>25.74</v>
      </c>
      <c r="R723" s="6"/>
    </row>
    <row r="724" hidden="1" outlineLevel="1">
      <c r="A724" s="2" t="s">
        <v>14</v>
      </c>
      <c r="B724" s="17">
        <v>21.16</v>
      </c>
      <c r="C724" s="6"/>
      <c r="D724" s="2" t="s">
        <v>14</v>
      </c>
      <c r="E724" s="17">
        <v>23.61</v>
      </c>
      <c r="F724" s="6"/>
      <c r="G724" s="2" t="s">
        <v>14</v>
      </c>
      <c r="H724" s="17">
        <v>23.75</v>
      </c>
      <c r="I724" s="6"/>
      <c r="J724" s="2" t="s">
        <v>14</v>
      </c>
      <c r="K724" s="17">
        <v>9.21</v>
      </c>
      <c r="L724" s="6"/>
      <c r="M724" s="2" t="s">
        <v>14</v>
      </c>
      <c r="N724" s="17">
        <v>13.1</v>
      </c>
      <c r="O724" s="6"/>
      <c r="P724" s="2" t="s">
        <v>14</v>
      </c>
      <c r="Q724" s="17">
        <v>6.25</v>
      </c>
      <c r="R724" s="6"/>
    </row>
    <row r="725" hidden="1" outlineLevel="1">
      <c r="A725" s="2" t="s">
        <v>15</v>
      </c>
      <c r="B725" s="17">
        <v>18.94</v>
      </c>
      <c r="C725" s="6"/>
      <c r="D725" s="2" t="s">
        <v>15</v>
      </c>
      <c r="E725" s="17">
        <v>20.6</v>
      </c>
      <c r="F725" s="6"/>
      <c r="G725" s="2" t="s">
        <v>15</v>
      </c>
      <c r="H725" s="17">
        <v>10.83</v>
      </c>
      <c r="I725" s="6"/>
      <c r="J725" s="2" t="s">
        <v>15</v>
      </c>
      <c r="K725" s="17">
        <v>21.34</v>
      </c>
      <c r="L725" s="6"/>
      <c r="M725" s="2" t="s">
        <v>15</v>
      </c>
      <c r="N725" s="17">
        <v>15.0</v>
      </c>
      <c r="O725" s="6"/>
      <c r="P725" s="2" t="s">
        <v>15</v>
      </c>
      <c r="Q725" s="17">
        <v>9.03</v>
      </c>
      <c r="R725" s="6"/>
    </row>
    <row r="726" hidden="1" outlineLevel="1">
      <c r="A726" s="2" t="s">
        <v>16</v>
      </c>
      <c r="B726" s="17">
        <v>10.14</v>
      </c>
      <c r="C726" s="6"/>
      <c r="D726" s="2" t="s">
        <v>16</v>
      </c>
      <c r="E726" s="17">
        <v>9.58</v>
      </c>
      <c r="F726" s="6"/>
      <c r="G726" s="2" t="s">
        <v>16</v>
      </c>
      <c r="H726" s="17">
        <v>10.6</v>
      </c>
      <c r="I726" s="6"/>
      <c r="J726" s="2" t="s">
        <v>16</v>
      </c>
      <c r="K726" s="17">
        <v>6.53</v>
      </c>
      <c r="L726" s="6"/>
      <c r="M726" s="2" t="s">
        <v>16</v>
      </c>
      <c r="N726" s="17">
        <v>5.0</v>
      </c>
      <c r="O726" s="6"/>
      <c r="P726" s="2" t="s">
        <v>16</v>
      </c>
      <c r="Q726" s="17">
        <v>34.12</v>
      </c>
      <c r="R726" s="6"/>
    </row>
    <row r="727" hidden="1" outlineLevel="1">
      <c r="A727" s="2" t="s">
        <v>17</v>
      </c>
      <c r="B727" s="17">
        <v>4.58</v>
      </c>
      <c r="C727" s="20">
        <f>(SUM(B719:B727)/9)/100</f>
        <v>0.1394111111</v>
      </c>
      <c r="D727" s="2" t="s">
        <v>17</v>
      </c>
      <c r="E727" s="17">
        <v>14.17</v>
      </c>
      <c r="F727" s="20">
        <f>(SUM(E719:E727)/9)/100</f>
        <v>0.1782888889</v>
      </c>
      <c r="G727" s="2" t="s">
        <v>17</v>
      </c>
      <c r="H727" s="17">
        <v>0.74</v>
      </c>
      <c r="I727" s="20">
        <f>(SUM(H719:H727)/9)/100</f>
        <v>0.1794333333</v>
      </c>
      <c r="J727" s="2" t="s">
        <v>17</v>
      </c>
      <c r="K727" s="17">
        <v>4.17</v>
      </c>
      <c r="L727" s="20">
        <f>(SUM(K719:K727)/9)/100</f>
        <v>0.1283555556</v>
      </c>
      <c r="M727" s="2" t="s">
        <v>17</v>
      </c>
      <c r="N727" s="17">
        <v>1.62</v>
      </c>
      <c r="O727" s="20">
        <f>(SUM(N719:N727)/9)/100</f>
        <v>0.07406666667</v>
      </c>
      <c r="P727" s="2" t="s">
        <v>17</v>
      </c>
      <c r="Q727" s="17">
        <v>5.28</v>
      </c>
      <c r="R727" s="20">
        <f>(SUM(Q719:Q727)/9)/100</f>
        <v>0.1630111111</v>
      </c>
    </row>
    <row r="728" hidden="1" outlineLevel="1">
      <c r="A728" s="3" t="s">
        <v>18</v>
      </c>
      <c r="B728" s="17">
        <v>14.49</v>
      </c>
      <c r="C728" s="6"/>
      <c r="D728" s="3" t="s">
        <v>18</v>
      </c>
      <c r="E728" s="17">
        <v>40.79</v>
      </c>
      <c r="F728" s="6"/>
      <c r="G728" s="3" t="s">
        <v>18</v>
      </c>
      <c r="H728" s="17">
        <v>38.66</v>
      </c>
      <c r="I728" s="6"/>
      <c r="J728" s="3" t="s">
        <v>18</v>
      </c>
      <c r="K728" s="17">
        <v>36.53</v>
      </c>
      <c r="L728" s="6"/>
      <c r="M728" s="3" t="s">
        <v>18</v>
      </c>
      <c r="N728" s="17">
        <v>19.35</v>
      </c>
      <c r="O728" s="6"/>
      <c r="P728" s="3" t="s">
        <v>18</v>
      </c>
      <c r="Q728" s="17">
        <v>35.46</v>
      </c>
      <c r="R728" s="6"/>
    </row>
    <row r="729" hidden="1" outlineLevel="1">
      <c r="A729" s="3" t="s">
        <v>19</v>
      </c>
      <c r="B729" s="17">
        <v>44.72</v>
      </c>
      <c r="C729" s="6"/>
      <c r="D729" s="3" t="s">
        <v>19</v>
      </c>
      <c r="E729" s="17">
        <v>22.27</v>
      </c>
      <c r="F729" s="6"/>
      <c r="G729" s="3" t="s">
        <v>19</v>
      </c>
      <c r="H729" s="17">
        <v>35.46</v>
      </c>
      <c r="I729" s="6"/>
      <c r="J729" s="3" t="s">
        <v>19</v>
      </c>
      <c r="K729" s="17">
        <v>21.25</v>
      </c>
      <c r="L729" s="6"/>
      <c r="M729" s="3" t="s">
        <v>19</v>
      </c>
      <c r="N729" s="17">
        <v>2.31</v>
      </c>
      <c r="O729" s="6"/>
      <c r="P729" s="3" t="s">
        <v>19</v>
      </c>
      <c r="Q729" s="17">
        <v>7.5</v>
      </c>
      <c r="R729" s="6"/>
    </row>
    <row r="730" hidden="1" outlineLevel="1">
      <c r="A730" s="3" t="s">
        <v>20</v>
      </c>
      <c r="B730" s="17">
        <v>24.63</v>
      </c>
      <c r="C730" s="6"/>
      <c r="D730" s="3" t="s">
        <v>20</v>
      </c>
      <c r="E730" s="17">
        <v>16.76</v>
      </c>
      <c r="F730" s="6"/>
      <c r="G730" s="3" t="s">
        <v>20</v>
      </c>
      <c r="H730" s="17">
        <v>35.79</v>
      </c>
      <c r="I730" s="6"/>
      <c r="J730" s="3" t="s">
        <v>20</v>
      </c>
      <c r="K730" s="17">
        <v>17.5</v>
      </c>
      <c r="L730" s="6"/>
      <c r="M730" s="3" t="s">
        <v>20</v>
      </c>
      <c r="N730" s="17">
        <v>1.34</v>
      </c>
      <c r="O730" s="6"/>
      <c r="P730" s="3" t="s">
        <v>20</v>
      </c>
      <c r="Q730" s="17">
        <v>25.74</v>
      </c>
      <c r="R730" s="6"/>
    </row>
    <row r="731" hidden="1" outlineLevel="1">
      <c r="A731" s="66">
        <v>44066.0</v>
      </c>
      <c r="B731" s="17">
        <v>24.63</v>
      </c>
      <c r="C731" s="20">
        <f>(SUM(B728:B731)/4)/100</f>
        <v>0.271175</v>
      </c>
      <c r="D731" s="66">
        <v>44066.0</v>
      </c>
      <c r="E731" s="17">
        <v>16.76</v>
      </c>
      <c r="F731" s="20">
        <f>(SUM(E728:E731)/4)/100</f>
        <v>0.24145</v>
      </c>
      <c r="G731" s="66">
        <v>44066.0</v>
      </c>
      <c r="H731" s="17">
        <v>35.79</v>
      </c>
      <c r="I731" s="20">
        <f>(SUM(H728:H731)/4)/100</f>
        <v>0.36425</v>
      </c>
      <c r="J731" s="66">
        <v>44066.0</v>
      </c>
      <c r="K731" s="17">
        <v>17.5</v>
      </c>
      <c r="L731" s="20">
        <f>(SUM(K728:K731)/4)/100</f>
        <v>0.23195</v>
      </c>
      <c r="M731" s="66">
        <v>44066.0</v>
      </c>
      <c r="N731" s="17">
        <v>1.34</v>
      </c>
      <c r="O731" s="20">
        <f>(SUM(N728:N731)/4)/100</f>
        <v>0.06085</v>
      </c>
      <c r="P731" s="66">
        <v>44066.0</v>
      </c>
      <c r="Q731" s="17">
        <v>25.74</v>
      </c>
      <c r="R731" s="20">
        <f>(SUM(Q728:Q731)/4)/100</f>
        <v>0.2361</v>
      </c>
    </row>
    <row r="732" hidden="1" outlineLevel="1">
      <c r="A732" s="4" t="s">
        <v>21</v>
      </c>
      <c r="B732" s="17">
        <v>14.49</v>
      </c>
      <c r="C732" s="6"/>
      <c r="D732" s="4" t="s">
        <v>21</v>
      </c>
      <c r="E732" s="17">
        <v>40.79</v>
      </c>
      <c r="F732" s="6"/>
      <c r="G732" s="4" t="s">
        <v>21</v>
      </c>
      <c r="H732" s="17">
        <v>38.66</v>
      </c>
      <c r="I732" s="6"/>
      <c r="J732" s="4" t="s">
        <v>21</v>
      </c>
      <c r="K732" s="17">
        <v>36.53</v>
      </c>
      <c r="L732" s="6"/>
      <c r="M732" s="4" t="s">
        <v>21</v>
      </c>
      <c r="N732" s="17">
        <v>19.35</v>
      </c>
      <c r="O732" s="6"/>
      <c r="P732" s="4" t="s">
        <v>21</v>
      </c>
      <c r="Q732" s="17">
        <v>35.46</v>
      </c>
      <c r="R732" s="6"/>
    </row>
    <row r="733" hidden="1" outlineLevel="1">
      <c r="A733" s="4" t="s">
        <v>22</v>
      </c>
      <c r="B733" s="17">
        <v>44.72</v>
      </c>
      <c r="C733" s="6"/>
      <c r="D733" s="4" t="s">
        <v>22</v>
      </c>
      <c r="E733" s="17">
        <v>22.27</v>
      </c>
      <c r="F733" s="6"/>
      <c r="G733" s="4" t="s">
        <v>22</v>
      </c>
      <c r="H733" s="17">
        <v>35.46</v>
      </c>
      <c r="I733" s="6"/>
      <c r="J733" s="4" t="s">
        <v>22</v>
      </c>
      <c r="K733" s="17">
        <v>21.25</v>
      </c>
      <c r="L733" s="6"/>
      <c r="M733" s="4" t="s">
        <v>22</v>
      </c>
      <c r="N733" s="17">
        <v>2.31</v>
      </c>
      <c r="O733" s="6"/>
      <c r="P733" s="4" t="s">
        <v>22</v>
      </c>
      <c r="Q733" s="17">
        <v>7.5</v>
      </c>
      <c r="R733" s="6"/>
    </row>
    <row r="734" hidden="1" outlineLevel="1">
      <c r="A734" s="4" t="s">
        <v>23</v>
      </c>
      <c r="B734" s="17">
        <v>8.15</v>
      </c>
      <c r="C734" s="20">
        <f>(SUM(B732:B734)/3)/100</f>
        <v>0.2245333333</v>
      </c>
      <c r="D734" s="4" t="s">
        <v>23</v>
      </c>
      <c r="E734" s="17">
        <v>7.59</v>
      </c>
      <c r="F734" s="20">
        <f>(SUM(E732:E734)/3)/100</f>
        <v>0.2355</v>
      </c>
      <c r="G734" s="4" t="s">
        <v>23</v>
      </c>
      <c r="H734" s="17">
        <v>3.15</v>
      </c>
      <c r="I734" s="20">
        <f>(SUM(H732:H734)/3)/100</f>
        <v>0.2575666667</v>
      </c>
      <c r="J734" s="4" t="s">
        <v>23</v>
      </c>
      <c r="K734" s="17">
        <v>0.65</v>
      </c>
      <c r="L734" s="20">
        <f>(SUM(K732:K734)/3)/100</f>
        <v>0.1947666667</v>
      </c>
      <c r="M734" s="4" t="s">
        <v>23</v>
      </c>
      <c r="N734" s="17">
        <v>1.25</v>
      </c>
      <c r="O734" s="20">
        <f>(SUM(N732:N734)/3)/100</f>
        <v>0.07636666667</v>
      </c>
      <c r="P734" s="4" t="s">
        <v>23</v>
      </c>
      <c r="Q734" s="17">
        <v>3.1</v>
      </c>
      <c r="R734" s="20">
        <f>(SUM(Q732:Q734)/3)/100</f>
        <v>0.1535333333</v>
      </c>
    </row>
    <row r="735" hidden="1" outlineLevel="1">
      <c r="A735" s="5" t="s">
        <v>24</v>
      </c>
      <c r="B735" s="17">
        <v>19.77</v>
      </c>
      <c r="C735" s="6"/>
      <c r="D735" s="5" t="s">
        <v>24</v>
      </c>
      <c r="E735" s="17">
        <v>39.77</v>
      </c>
      <c r="F735" s="6"/>
      <c r="G735" s="5" t="s">
        <v>24</v>
      </c>
      <c r="H735" s="17">
        <v>32.82</v>
      </c>
      <c r="I735" s="6"/>
      <c r="J735" s="5" t="s">
        <v>24</v>
      </c>
      <c r="K735" s="17">
        <v>36.5</v>
      </c>
      <c r="L735" s="6"/>
      <c r="M735" s="5" t="s">
        <v>24</v>
      </c>
      <c r="N735" s="17">
        <v>3.94</v>
      </c>
      <c r="O735" s="6"/>
      <c r="P735" s="5" t="s">
        <v>24</v>
      </c>
      <c r="Q735" s="17">
        <v>24.35</v>
      </c>
      <c r="R735" s="6"/>
    </row>
    <row r="736" hidden="1" outlineLevel="1">
      <c r="A736" s="5" t="s">
        <v>25</v>
      </c>
      <c r="B736" s="17">
        <v>24.63</v>
      </c>
      <c r="C736" s="20">
        <f>(SUM(B735:B736)/2)/100</f>
        <v>0.222</v>
      </c>
      <c r="D736" s="5" t="s">
        <v>25</v>
      </c>
      <c r="E736" s="17">
        <v>16.76</v>
      </c>
      <c r="F736" s="20">
        <f>(SUM(E735:E736)/2)/100</f>
        <v>0.28265</v>
      </c>
      <c r="G736" s="5" t="s">
        <v>25</v>
      </c>
      <c r="H736" s="17">
        <v>35.79</v>
      </c>
      <c r="I736" s="20">
        <f>(SUM(H735:H736)/2)/100</f>
        <v>0.34305</v>
      </c>
      <c r="J736" s="5" t="s">
        <v>25</v>
      </c>
      <c r="K736" s="17">
        <v>17.5</v>
      </c>
      <c r="L736" s="20">
        <f>(SUM(K735:K736)/2)/100</f>
        <v>0.27</v>
      </c>
      <c r="M736" s="5" t="s">
        <v>25</v>
      </c>
      <c r="N736" s="17">
        <v>1.34</v>
      </c>
      <c r="O736" s="20">
        <f>(SUM(N735:N736)/2)/100</f>
        <v>0.0264</v>
      </c>
      <c r="P736" s="5" t="s">
        <v>25</v>
      </c>
      <c r="Q736" s="17">
        <v>25.74</v>
      </c>
      <c r="R736" s="20">
        <f>(SUM(Q735:Q736)/2)/100</f>
        <v>0.25045</v>
      </c>
    </row>
    <row r="737">
      <c r="A737" s="26"/>
      <c r="B737" s="26"/>
      <c r="C737" s="26"/>
      <c r="D737" s="26"/>
      <c r="E737" s="26"/>
      <c r="F737" s="26"/>
    </row>
    <row r="738">
      <c r="A738" s="26"/>
      <c r="B738" s="26"/>
      <c r="C738" s="71"/>
      <c r="D738" s="61"/>
      <c r="E738" s="61"/>
      <c r="F738" s="71"/>
    </row>
    <row r="739" collapsed="1">
      <c r="A739" s="1" t="s">
        <v>56</v>
      </c>
      <c r="C739" s="2" t="str">
        <f t="array" ref="C739">INDEX(A740:P740, 1, MATCH(MIN(C750,F750,I750,L750,O750,R750), C750:R750, 0))</f>
        <v>UKMO</v>
      </c>
      <c r="D739" s="3" t="str">
        <f t="array" ref="D739">INDEX(A740:P740, 1, (MATCH(MIN(C754,F754,I754,L754,O754,R754), C754:R754, 0)))</f>
        <v>UKMO</v>
      </c>
      <c r="E739" s="4" t="str">
        <f t="array" ref="E739">INDEX(A740:P740, 1, MATCH(MIN(F757,I757,L757,O757,R757,C757),C757:R757,0))</f>
        <v>UKMO</v>
      </c>
      <c r="F739" s="5" t="str">
        <f t="array" ref="F739">INDEX(A740:P740, 1, MATCH(MIN(F759,I759,L759,O759,R759,C759),C759:R759,0))</f>
        <v>UKMO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hidden="1" outlineLevel="1">
      <c r="A740" s="7" t="s">
        <v>1</v>
      </c>
      <c r="B740" s="16" t="s">
        <v>2</v>
      </c>
      <c r="C740" s="6"/>
      <c r="D740" s="63" t="s">
        <v>3</v>
      </c>
      <c r="E740" s="18" t="s">
        <v>2</v>
      </c>
      <c r="F740" s="6"/>
      <c r="G740" s="7" t="s">
        <v>4</v>
      </c>
      <c r="H740" s="16" t="s">
        <v>2</v>
      </c>
      <c r="I740" s="6"/>
      <c r="J740" s="7" t="s">
        <v>5</v>
      </c>
      <c r="K740" s="16" t="s">
        <v>2</v>
      </c>
      <c r="L740" s="6"/>
      <c r="M740" s="7" t="s">
        <v>6</v>
      </c>
      <c r="N740" s="16" t="s">
        <v>2</v>
      </c>
      <c r="O740" s="6"/>
      <c r="P740" s="7" t="s">
        <v>7</v>
      </c>
      <c r="Q740" s="16" t="s">
        <v>2</v>
      </c>
      <c r="R740" s="6"/>
    </row>
    <row r="741" hidden="1" outlineLevel="1">
      <c r="A741" s="13" t="s">
        <v>8</v>
      </c>
      <c r="C741" s="64"/>
      <c r="D741" s="6" t="s">
        <v>8</v>
      </c>
      <c r="F741" s="64"/>
      <c r="G741" s="13" t="s">
        <v>8</v>
      </c>
      <c r="I741" s="64"/>
      <c r="J741" s="13" t="s">
        <v>8</v>
      </c>
      <c r="L741" s="64"/>
      <c r="M741" s="13" t="s">
        <v>8</v>
      </c>
      <c r="O741" s="64"/>
      <c r="P741" s="13" t="s">
        <v>8</v>
      </c>
      <c r="R741" s="64"/>
    </row>
    <row r="742" hidden="1" outlineLevel="1">
      <c r="A742" s="2" t="s">
        <v>9</v>
      </c>
      <c r="B742" s="17">
        <v>29.68</v>
      </c>
      <c r="C742" s="6"/>
      <c r="D742" s="2" t="s">
        <v>9</v>
      </c>
      <c r="E742" s="17">
        <v>40.19</v>
      </c>
      <c r="F742" s="6"/>
      <c r="G742" s="2" t="s">
        <v>9</v>
      </c>
      <c r="H742" s="17">
        <v>2.64</v>
      </c>
      <c r="I742" s="6"/>
      <c r="J742" s="2" t="s">
        <v>9</v>
      </c>
      <c r="K742" s="17">
        <v>42.22</v>
      </c>
      <c r="L742" s="6"/>
      <c r="M742" s="2" t="s">
        <v>9</v>
      </c>
      <c r="N742" s="17">
        <v>26.06</v>
      </c>
      <c r="O742" s="6"/>
      <c r="P742" s="2" t="s">
        <v>9</v>
      </c>
      <c r="Q742" s="17">
        <v>2.36</v>
      </c>
      <c r="R742" s="6"/>
    </row>
    <row r="743" hidden="1" outlineLevel="1">
      <c r="A743" s="2" t="s">
        <v>10</v>
      </c>
      <c r="B743" s="17">
        <v>11.25</v>
      </c>
      <c r="C743" s="6"/>
      <c r="D743" s="2" t="s">
        <v>10</v>
      </c>
      <c r="E743" s="17">
        <v>10.93</v>
      </c>
      <c r="F743" s="6"/>
      <c r="G743" s="2" t="s">
        <v>10</v>
      </c>
      <c r="H743" s="17">
        <v>14.86</v>
      </c>
      <c r="I743" s="6"/>
      <c r="J743" s="2" t="s">
        <v>10</v>
      </c>
      <c r="K743" s="17">
        <v>10.14</v>
      </c>
      <c r="L743" s="6"/>
      <c r="M743" s="2" t="s">
        <v>10</v>
      </c>
      <c r="N743" s="17">
        <v>4.95</v>
      </c>
      <c r="O743" s="6"/>
      <c r="P743" s="2" t="s">
        <v>10</v>
      </c>
      <c r="Q743" s="17">
        <v>2.18</v>
      </c>
      <c r="R743" s="6"/>
    </row>
    <row r="744" hidden="1" outlineLevel="1">
      <c r="A744" s="2" t="s">
        <v>11</v>
      </c>
      <c r="B744" s="17">
        <v>4.12</v>
      </c>
      <c r="C744" s="6"/>
      <c r="D744" s="2" t="s">
        <v>11</v>
      </c>
      <c r="E744" s="17">
        <v>11.48</v>
      </c>
      <c r="F744" s="6"/>
      <c r="G744" s="2" t="s">
        <v>11</v>
      </c>
      <c r="H744" s="17">
        <v>3.94</v>
      </c>
      <c r="I744" s="6"/>
      <c r="J744" s="2" t="s">
        <v>11</v>
      </c>
      <c r="K744" s="17">
        <v>6.53</v>
      </c>
      <c r="L744" s="6"/>
      <c r="M744" s="2" t="s">
        <v>11</v>
      </c>
      <c r="N744" s="17">
        <v>8.33</v>
      </c>
      <c r="O744" s="6"/>
      <c r="P744" s="2" t="s">
        <v>11</v>
      </c>
      <c r="Q744" s="17">
        <v>2.69</v>
      </c>
      <c r="R744" s="6"/>
    </row>
    <row r="745" hidden="1" outlineLevel="1">
      <c r="A745" s="2" t="s">
        <v>12</v>
      </c>
      <c r="B745" s="17">
        <v>2.69</v>
      </c>
      <c r="C745" s="6"/>
      <c r="D745" s="2" t="s">
        <v>12</v>
      </c>
      <c r="E745" s="17">
        <v>1.85</v>
      </c>
      <c r="F745" s="6"/>
      <c r="G745" s="2" t="s">
        <v>12</v>
      </c>
      <c r="H745" s="17">
        <v>0.56</v>
      </c>
      <c r="I745" s="6"/>
      <c r="J745" s="2" t="s">
        <v>12</v>
      </c>
      <c r="K745" s="17">
        <v>1.34</v>
      </c>
      <c r="L745" s="6"/>
      <c r="M745" s="2" t="s">
        <v>12</v>
      </c>
      <c r="N745" s="17">
        <v>1.16</v>
      </c>
      <c r="O745" s="6"/>
      <c r="P745" s="2" t="s">
        <v>12</v>
      </c>
      <c r="Q745" s="17">
        <v>0.88</v>
      </c>
      <c r="R745" s="6"/>
    </row>
    <row r="746" hidden="1" outlineLevel="1">
      <c r="A746" s="2" t="s">
        <v>13</v>
      </c>
      <c r="B746" s="17">
        <v>11.25</v>
      </c>
      <c r="C746" s="6"/>
      <c r="D746" s="2" t="s">
        <v>13</v>
      </c>
      <c r="E746" s="17">
        <v>10.93</v>
      </c>
      <c r="F746" s="6"/>
      <c r="G746" s="2" t="s">
        <v>13</v>
      </c>
      <c r="H746" s="17">
        <v>14.86</v>
      </c>
      <c r="I746" s="6"/>
      <c r="J746" s="2" t="s">
        <v>13</v>
      </c>
      <c r="K746" s="17">
        <v>10.14</v>
      </c>
      <c r="L746" s="6"/>
      <c r="M746" s="2" t="s">
        <v>13</v>
      </c>
      <c r="N746" s="17">
        <v>4.95</v>
      </c>
      <c r="O746" s="6"/>
      <c r="P746" s="2" t="s">
        <v>13</v>
      </c>
      <c r="Q746" s="17">
        <v>2.18</v>
      </c>
      <c r="R746" s="6"/>
    </row>
    <row r="747" hidden="1" outlineLevel="1">
      <c r="A747" s="2" t="s">
        <v>14</v>
      </c>
      <c r="B747" s="17">
        <v>24.17</v>
      </c>
      <c r="C747" s="6"/>
      <c r="D747" s="2" t="s">
        <v>14</v>
      </c>
      <c r="E747" s="17">
        <v>16.06</v>
      </c>
      <c r="F747" s="6"/>
      <c r="G747" s="2" t="s">
        <v>14</v>
      </c>
      <c r="H747" s="17">
        <v>1.06</v>
      </c>
      <c r="I747" s="6"/>
      <c r="J747" s="2" t="s">
        <v>14</v>
      </c>
      <c r="K747" s="17">
        <v>2.59</v>
      </c>
      <c r="L747" s="6"/>
      <c r="M747" s="2" t="s">
        <v>14</v>
      </c>
      <c r="N747" s="17">
        <v>2.08</v>
      </c>
      <c r="O747" s="6"/>
      <c r="P747" s="2" t="s">
        <v>14</v>
      </c>
      <c r="Q747" s="17">
        <v>6.11</v>
      </c>
      <c r="R747" s="6"/>
    </row>
    <row r="748" hidden="1" outlineLevel="1">
      <c r="A748" s="2" t="s">
        <v>15</v>
      </c>
      <c r="B748" s="17">
        <v>13.89</v>
      </c>
      <c r="C748" s="6"/>
      <c r="D748" s="2" t="s">
        <v>15</v>
      </c>
      <c r="E748" s="17">
        <v>15.23</v>
      </c>
      <c r="F748" s="6"/>
      <c r="G748" s="2" t="s">
        <v>15</v>
      </c>
      <c r="H748" s="17">
        <v>12.87</v>
      </c>
      <c r="I748" s="6"/>
      <c r="J748" s="2" t="s">
        <v>15</v>
      </c>
      <c r="K748" s="17">
        <v>15.32</v>
      </c>
      <c r="L748" s="6"/>
      <c r="M748" s="2" t="s">
        <v>15</v>
      </c>
      <c r="N748" s="17">
        <v>10.69</v>
      </c>
      <c r="O748" s="6"/>
      <c r="P748" s="2" t="s">
        <v>15</v>
      </c>
      <c r="Q748" s="17">
        <v>8.75</v>
      </c>
      <c r="R748" s="6"/>
    </row>
    <row r="749" hidden="1" outlineLevel="1">
      <c r="A749" s="2" t="s">
        <v>16</v>
      </c>
      <c r="B749" s="17">
        <v>10.88</v>
      </c>
      <c r="C749" s="6"/>
      <c r="D749" s="2" t="s">
        <v>16</v>
      </c>
      <c r="E749" s="17">
        <v>18.61</v>
      </c>
      <c r="F749" s="6"/>
      <c r="G749" s="2" t="s">
        <v>16</v>
      </c>
      <c r="H749" s="17">
        <v>13.01</v>
      </c>
      <c r="I749" s="6"/>
      <c r="J749" s="2" t="s">
        <v>16</v>
      </c>
      <c r="K749" s="17">
        <v>1.57</v>
      </c>
      <c r="L749" s="6"/>
      <c r="M749" s="2" t="s">
        <v>16</v>
      </c>
      <c r="N749" s="17">
        <v>1.85</v>
      </c>
      <c r="O749" s="6"/>
      <c r="P749" s="2" t="s">
        <v>16</v>
      </c>
      <c r="Q749" s="17">
        <v>9.21</v>
      </c>
      <c r="R749" s="6"/>
    </row>
    <row r="750" hidden="1" outlineLevel="1">
      <c r="A750" s="2" t="s">
        <v>17</v>
      </c>
      <c r="B750" s="17">
        <v>2.73</v>
      </c>
      <c r="C750" s="20">
        <f>(SUM(B742:B750)/9)/100</f>
        <v>0.1229555556</v>
      </c>
      <c r="D750" s="2" t="s">
        <v>17</v>
      </c>
      <c r="E750" s="17">
        <v>16.06</v>
      </c>
      <c r="F750" s="20">
        <f>(SUM(E742:E750)/9)/100</f>
        <v>0.1570444444</v>
      </c>
      <c r="G750" s="2" t="s">
        <v>17</v>
      </c>
      <c r="H750" s="17">
        <v>1.76</v>
      </c>
      <c r="I750" s="20">
        <f>(SUM(H742:H750)/9)/100</f>
        <v>0.07284444444</v>
      </c>
      <c r="J750" s="2" t="s">
        <v>17</v>
      </c>
      <c r="K750" s="17">
        <v>4.63</v>
      </c>
      <c r="L750" s="20">
        <f>(SUM(K742:K750)/9)/100</f>
        <v>0.1049777778</v>
      </c>
      <c r="M750" s="2" t="s">
        <v>17</v>
      </c>
      <c r="N750" s="17">
        <v>2.96</v>
      </c>
      <c r="O750" s="20">
        <f>(SUM(N742:N750)/9)/100</f>
        <v>0.07003333333</v>
      </c>
      <c r="P750" s="2" t="s">
        <v>17</v>
      </c>
      <c r="Q750" s="17">
        <v>6.9</v>
      </c>
      <c r="R750" s="20">
        <f>(SUM(Q742:Q750)/9)/100</f>
        <v>0.04584444444</v>
      </c>
    </row>
    <row r="751" hidden="1" outlineLevel="1">
      <c r="A751" s="3" t="s">
        <v>18</v>
      </c>
      <c r="B751" s="17">
        <v>29.68</v>
      </c>
      <c r="C751" s="6"/>
      <c r="D751" s="3" t="s">
        <v>18</v>
      </c>
      <c r="E751" s="17">
        <v>40.19</v>
      </c>
      <c r="F751" s="6"/>
      <c r="G751" s="3" t="s">
        <v>18</v>
      </c>
      <c r="H751" s="17">
        <v>2.64</v>
      </c>
      <c r="I751" s="6"/>
      <c r="J751" s="3" t="s">
        <v>18</v>
      </c>
      <c r="K751" s="17">
        <v>42.22</v>
      </c>
      <c r="L751" s="6"/>
      <c r="M751" s="3" t="s">
        <v>18</v>
      </c>
      <c r="N751" s="17">
        <v>26.06</v>
      </c>
      <c r="O751" s="6"/>
      <c r="P751" s="3" t="s">
        <v>18</v>
      </c>
      <c r="Q751" s="17">
        <v>2.36</v>
      </c>
      <c r="R751" s="6"/>
    </row>
    <row r="752" hidden="1" outlineLevel="1">
      <c r="A752" s="3" t="s">
        <v>19</v>
      </c>
      <c r="B752" s="17">
        <v>26.94</v>
      </c>
      <c r="C752" s="6"/>
      <c r="D752" s="3" t="s">
        <v>19</v>
      </c>
      <c r="E752" s="17">
        <v>43.89</v>
      </c>
      <c r="F752" s="6"/>
      <c r="G752" s="3" t="s">
        <v>19</v>
      </c>
      <c r="H752" s="17">
        <v>9.17</v>
      </c>
      <c r="I752" s="6"/>
      <c r="J752" s="3" t="s">
        <v>19</v>
      </c>
      <c r="K752" s="17">
        <v>36.39</v>
      </c>
      <c r="L752" s="6"/>
      <c r="M752" s="3" t="s">
        <v>19</v>
      </c>
      <c r="N752" s="17">
        <v>5.88</v>
      </c>
      <c r="O752" s="6"/>
      <c r="P752" s="3" t="s">
        <v>19</v>
      </c>
      <c r="Q752" s="17">
        <v>9.58</v>
      </c>
      <c r="R752" s="6"/>
    </row>
    <row r="753" hidden="1" outlineLevel="1">
      <c r="A753" s="3" t="s">
        <v>20</v>
      </c>
      <c r="B753" s="17">
        <v>11.25</v>
      </c>
      <c r="C753" s="6"/>
      <c r="D753" s="3" t="s">
        <v>20</v>
      </c>
      <c r="E753" s="17">
        <v>10.93</v>
      </c>
      <c r="F753" s="6"/>
      <c r="G753" s="3" t="s">
        <v>20</v>
      </c>
      <c r="H753" s="17">
        <v>14.86</v>
      </c>
      <c r="I753" s="6"/>
      <c r="J753" s="3" t="s">
        <v>20</v>
      </c>
      <c r="K753" s="17">
        <v>10.14</v>
      </c>
      <c r="L753" s="6"/>
      <c r="M753" s="3" t="s">
        <v>20</v>
      </c>
      <c r="N753" s="17">
        <v>4.95</v>
      </c>
      <c r="O753" s="6"/>
      <c r="P753" s="3" t="s">
        <v>20</v>
      </c>
      <c r="Q753" s="17">
        <v>2.18</v>
      </c>
      <c r="R753" s="6"/>
    </row>
    <row r="754" hidden="1" outlineLevel="1">
      <c r="A754" s="66">
        <v>44066.0</v>
      </c>
      <c r="B754" s="17">
        <v>11.25</v>
      </c>
      <c r="C754" s="20">
        <f>(SUM(B751:B754)/4)/100</f>
        <v>0.1978</v>
      </c>
      <c r="D754" s="66">
        <v>44066.0</v>
      </c>
      <c r="E754" s="17">
        <v>10.93</v>
      </c>
      <c r="F754" s="20">
        <f>(SUM(E751:E754)/4)/100</f>
        <v>0.26485</v>
      </c>
      <c r="G754" s="66">
        <v>44066.0</v>
      </c>
      <c r="H754" s="17">
        <v>14.86</v>
      </c>
      <c r="I754" s="20">
        <f>(SUM(H751:H754)/4)/100</f>
        <v>0.103825</v>
      </c>
      <c r="J754" s="66">
        <v>44066.0</v>
      </c>
      <c r="K754" s="17">
        <v>10.14</v>
      </c>
      <c r="L754" s="20">
        <f>(SUM(K751:K754)/4)/100</f>
        <v>0.247225</v>
      </c>
      <c r="M754" s="66">
        <v>44066.0</v>
      </c>
      <c r="N754" s="17">
        <v>4.95</v>
      </c>
      <c r="O754" s="20">
        <f>(SUM(N751:N754)/4)/100</f>
        <v>0.1046</v>
      </c>
      <c r="P754" s="66">
        <v>44066.0</v>
      </c>
      <c r="Q754" s="17">
        <v>2.18</v>
      </c>
      <c r="R754" s="20">
        <f>(SUM(Q751:Q754)/4)/100</f>
        <v>0.04075</v>
      </c>
    </row>
    <row r="755" hidden="1" outlineLevel="1">
      <c r="A755" s="4" t="s">
        <v>21</v>
      </c>
      <c r="B755" s="17">
        <v>29.68</v>
      </c>
      <c r="C755" s="6"/>
      <c r="D755" s="4" t="s">
        <v>21</v>
      </c>
      <c r="E755" s="17">
        <v>40.19</v>
      </c>
      <c r="F755" s="6"/>
      <c r="G755" s="4" t="s">
        <v>21</v>
      </c>
      <c r="H755" s="17">
        <v>2.64</v>
      </c>
      <c r="I755" s="6"/>
      <c r="J755" s="4" t="s">
        <v>21</v>
      </c>
      <c r="K755" s="17">
        <v>42.22</v>
      </c>
      <c r="L755" s="6"/>
      <c r="M755" s="4" t="s">
        <v>21</v>
      </c>
      <c r="N755" s="17">
        <v>26.06</v>
      </c>
      <c r="O755" s="6"/>
      <c r="P755" s="4" t="s">
        <v>21</v>
      </c>
      <c r="Q755" s="17">
        <v>2.36</v>
      </c>
      <c r="R755" s="6"/>
    </row>
    <row r="756" hidden="1" outlineLevel="1">
      <c r="A756" s="4" t="s">
        <v>22</v>
      </c>
      <c r="B756" s="17">
        <v>26.94</v>
      </c>
      <c r="C756" s="6"/>
      <c r="D756" s="4" t="s">
        <v>22</v>
      </c>
      <c r="E756" s="17">
        <v>43.89</v>
      </c>
      <c r="F756" s="6"/>
      <c r="G756" s="4" t="s">
        <v>22</v>
      </c>
      <c r="H756" s="17">
        <v>9.17</v>
      </c>
      <c r="I756" s="6"/>
      <c r="J756" s="4" t="s">
        <v>22</v>
      </c>
      <c r="K756" s="17">
        <v>36.39</v>
      </c>
      <c r="L756" s="6"/>
      <c r="M756" s="4" t="s">
        <v>22</v>
      </c>
      <c r="N756" s="17">
        <v>5.88</v>
      </c>
      <c r="O756" s="6"/>
      <c r="P756" s="4" t="s">
        <v>22</v>
      </c>
      <c r="Q756" s="17">
        <v>9.58</v>
      </c>
      <c r="R756" s="6"/>
    </row>
    <row r="757" hidden="1" outlineLevel="1">
      <c r="A757" s="4" t="s">
        <v>23</v>
      </c>
      <c r="B757" s="17">
        <v>11.3</v>
      </c>
      <c r="C757" s="20">
        <f>(SUM(B755:B757)/3)/100</f>
        <v>0.2264</v>
      </c>
      <c r="D757" s="4" t="s">
        <v>23</v>
      </c>
      <c r="E757" s="17">
        <v>2.92</v>
      </c>
      <c r="F757" s="20">
        <f>(SUM(E755:E757)/3)/100</f>
        <v>0.29</v>
      </c>
      <c r="G757" s="4" t="s">
        <v>23</v>
      </c>
      <c r="H757" s="17">
        <v>3.52</v>
      </c>
      <c r="I757" s="20">
        <f>(SUM(H755:H757)/3)/100</f>
        <v>0.0511</v>
      </c>
      <c r="J757" s="4" t="s">
        <v>23</v>
      </c>
      <c r="K757" s="17">
        <v>1.06</v>
      </c>
      <c r="L757" s="20">
        <f>(SUM(K755:K757)/3)/100</f>
        <v>0.2655666667</v>
      </c>
      <c r="M757" s="4" t="s">
        <v>23</v>
      </c>
      <c r="N757" s="17">
        <v>4.72</v>
      </c>
      <c r="O757" s="20">
        <f>(SUM(N755:N757)/3)/100</f>
        <v>0.1222</v>
      </c>
      <c r="P757" s="4" t="s">
        <v>23</v>
      </c>
      <c r="Q757" s="17">
        <v>0.79</v>
      </c>
      <c r="R757" s="20">
        <f>(SUM(Q755:Q757)/3)/100</f>
        <v>0.04243333333</v>
      </c>
    </row>
    <row r="758" hidden="1" outlineLevel="1">
      <c r="A758" s="5" t="s">
        <v>24</v>
      </c>
      <c r="B758" s="17">
        <v>12.72</v>
      </c>
      <c r="C758" s="6"/>
      <c r="D758" s="5" t="s">
        <v>24</v>
      </c>
      <c r="E758" s="17">
        <v>26.16</v>
      </c>
      <c r="F758" s="6"/>
      <c r="G758" s="5" t="s">
        <v>24</v>
      </c>
      <c r="H758" s="17">
        <v>21.81</v>
      </c>
      <c r="I758" s="6"/>
      <c r="J758" s="5" t="s">
        <v>24</v>
      </c>
      <c r="K758" s="17">
        <v>35.56</v>
      </c>
      <c r="L758" s="6"/>
      <c r="M758" s="5" t="s">
        <v>24</v>
      </c>
      <c r="N758" s="17">
        <v>15.0</v>
      </c>
      <c r="O758" s="6"/>
      <c r="P758" s="5" t="s">
        <v>24</v>
      </c>
      <c r="Q758" s="17">
        <v>10.23</v>
      </c>
      <c r="R758" s="6"/>
    </row>
    <row r="759" hidden="1" outlineLevel="1">
      <c r="A759" s="5" t="s">
        <v>25</v>
      </c>
      <c r="B759" s="17">
        <v>11.25</v>
      </c>
      <c r="C759" s="20">
        <f>(SUM(B758:B759)/2)/100</f>
        <v>0.11985</v>
      </c>
      <c r="D759" s="5" t="s">
        <v>25</v>
      </c>
      <c r="E759" s="17">
        <v>10.93</v>
      </c>
      <c r="F759" s="20">
        <f>(SUM(E758:E759)/2)/100</f>
        <v>0.18545</v>
      </c>
      <c r="G759" s="5" t="s">
        <v>25</v>
      </c>
      <c r="H759" s="17">
        <v>14.86</v>
      </c>
      <c r="I759" s="20">
        <f>(SUM(H758:H759)/2)/100</f>
        <v>0.18335</v>
      </c>
      <c r="J759" s="5" t="s">
        <v>25</v>
      </c>
      <c r="K759" s="17">
        <v>10.14</v>
      </c>
      <c r="L759" s="20">
        <f>(SUM(K758:K759)/2)/100</f>
        <v>0.2285</v>
      </c>
      <c r="M759" s="5" t="s">
        <v>25</v>
      </c>
      <c r="N759" s="17">
        <v>4.95</v>
      </c>
      <c r="O759" s="20">
        <f>(SUM(N758:N759)/2)/100</f>
        <v>0.09975</v>
      </c>
      <c r="P759" s="5" t="s">
        <v>25</v>
      </c>
      <c r="Q759" s="17">
        <v>2.18</v>
      </c>
      <c r="R759" s="20">
        <f>(SUM(Q758:Q759)/2)/100</f>
        <v>0.06205</v>
      </c>
    </row>
    <row r="761">
      <c r="A761" s="70"/>
      <c r="B761" s="70"/>
      <c r="C761" s="70"/>
      <c r="D761" s="70"/>
      <c r="E761" s="70"/>
      <c r="F761" s="70"/>
    </row>
    <row r="763" collapsed="1">
      <c r="A763" s="62" t="s">
        <v>54</v>
      </c>
      <c r="C763" s="2" t="str">
        <f t="array" ref="C763">INDEX(A764:P764, 1, MATCH(MIN(C774,F774,I774,L774,O774,R774), C774:R774, 0))</f>
        <v>SPIRE</v>
      </c>
      <c r="D763" s="3" t="str">
        <f t="array" ref="D763">INDEX(A764:P764, 1, (MATCH(MIN(C778,F778,I778,L778,O778,R778), C778:R778, 0)))</f>
        <v>PWG</v>
      </c>
      <c r="E763" s="4" t="str">
        <f t="array" ref="E763">INDEX(A764:P764, 1, MATCH(MIN(F781,I781,L781,O781,R781,C781),C781:R781,0))</f>
        <v>PWG</v>
      </c>
      <c r="F763" s="5" t="str">
        <f t="array" ref="F763">INDEX(A764:P764, 1, MATCH(MIN(F783,I783,L783,O783,R783,C783),C783:R783,0))</f>
        <v>SPIRE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hidden="1" outlineLevel="1">
      <c r="A764" s="7" t="s">
        <v>1</v>
      </c>
      <c r="B764" s="16" t="s">
        <v>2</v>
      </c>
      <c r="C764" s="6"/>
      <c r="D764" s="63" t="s">
        <v>3</v>
      </c>
      <c r="E764" s="18" t="s">
        <v>2</v>
      </c>
      <c r="F764" s="6"/>
      <c r="G764" s="7" t="s">
        <v>4</v>
      </c>
      <c r="H764" s="16" t="s">
        <v>2</v>
      </c>
      <c r="I764" s="6"/>
      <c r="J764" s="7" t="s">
        <v>5</v>
      </c>
      <c r="K764" s="16" t="s">
        <v>2</v>
      </c>
      <c r="L764" s="6"/>
      <c r="M764" s="7" t="s">
        <v>6</v>
      </c>
      <c r="N764" s="16" t="s">
        <v>2</v>
      </c>
      <c r="O764" s="6"/>
      <c r="P764" s="7" t="s">
        <v>7</v>
      </c>
      <c r="Q764" s="16" t="s">
        <v>2</v>
      </c>
      <c r="R764" s="6"/>
    </row>
    <row r="765" hidden="1" outlineLevel="1">
      <c r="A765" s="13" t="s">
        <v>8</v>
      </c>
      <c r="C765" s="64"/>
      <c r="D765" s="6" t="s">
        <v>8</v>
      </c>
      <c r="F765" s="64"/>
      <c r="G765" s="13" t="s">
        <v>8</v>
      </c>
      <c r="I765" s="64"/>
      <c r="J765" s="13" t="s">
        <v>8</v>
      </c>
      <c r="L765" s="64"/>
      <c r="M765" s="13" t="s">
        <v>8</v>
      </c>
      <c r="O765" s="64"/>
      <c r="P765" s="13" t="s">
        <v>8</v>
      </c>
      <c r="R765" s="64"/>
    </row>
    <row r="766" hidden="1" outlineLevel="1">
      <c r="A766" s="2" t="s">
        <v>9</v>
      </c>
      <c r="B766" s="17">
        <v>37.45</v>
      </c>
      <c r="C766" s="6"/>
      <c r="D766" s="2" t="s">
        <v>9</v>
      </c>
      <c r="E766" s="17">
        <v>16.67</v>
      </c>
      <c r="F766" s="6"/>
      <c r="G766" s="2" t="s">
        <v>9</v>
      </c>
      <c r="H766" s="17">
        <v>42.64</v>
      </c>
      <c r="I766" s="6"/>
      <c r="J766" s="2" t="s">
        <v>9</v>
      </c>
      <c r="K766" s="17">
        <v>44.21</v>
      </c>
      <c r="L766" s="6"/>
      <c r="M766" s="2" t="s">
        <v>9</v>
      </c>
      <c r="N766" s="17">
        <v>31.81</v>
      </c>
      <c r="O766" s="6"/>
      <c r="P766" s="2" t="s">
        <v>9</v>
      </c>
      <c r="Q766" s="17">
        <v>32.69</v>
      </c>
      <c r="R766" s="6"/>
    </row>
    <row r="767" hidden="1" outlineLevel="1">
      <c r="A767" s="2" t="s">
        <v>10</v>
      </c>
      <c r="B767" s="17">
        <v>14.63</v>
      </c>
      <c r="C767" s="6"/>
      <c r="D767" s="2" t="s">
        <v>10</v>
      </c>
      <c r="E767" s="17">
        <v>41.02</v>
      </c>
      <c r="F767" s="6"/>
      <c r="G767" s="2" t="s">
        <v>10</v>
      </c>
      <c r="H767" s="17">
        <v>24.58</v>
      </c>
      <c r="I767" s="6"/>
      <c r="J767" s="2" t="s">
        <v>10</v>
      </c>
      <c r="K767" s="17">
        <v>22.92</v>
      </c>
      <c r="L767" s="6"/>
      <c r="M767" s="2" t="s">
        <v>10</v>
      </c>
      <c r="N767" s="17">
        <v>5.37</v>
      </c>
      <c r="O767" s="6"/>
      <c r="P767" s="2" t="s">
        <v>10</v>
      </c>
      <c r="Q767" s="17">
        <v>24.95</v>
      </c>
      <c r="R767" s="6"/>
    </row>
    <row r="768" hidden="1" outlineLevel="1">
      <c r="A768" s="2" t="s">
        <v>11</v>
      </c>
      <c r="B768" s="17">
        <v>11.94</v>
      </c>
      <c r="C768" s="6"/>
      <c r="D768" s="2" t="s">
        <v>11</v>
      </c>
      <c r="E768" s="17">
        <v>8.33</v>
      </c>
      <c r="F768" s="6"/>
      <c r="G768" s="2" t="s">
        <v>11</v>
      </c>
      <c r="H768" s="17">
        <v>4.81</v>
      </c>
      <c r="I768" s="6"/>
      <c r="J768" s="2" t="s">
        <v>11</v>
      </c>
      <c r="K768" s="17">
        <v>6.94</v>
      </c>
      <c r="L768" s="6"/>
      <c r="M768" s="2" t="s">
        <v>11</v>
      </c>
      <c r="N768" s="17">
        <v>10.05</v>
      </c>
      <c r="O768" s="6"/>
      <c r="P768" s="2" t="s">
        <v>11</v>
      </c>
      <c r="Q768" s="17">
        <v>4.86</v>
      </c>
      <c r="R768" s="6"/>
    </row>
    <row r="769" hidden="1" outlineLevel="1">
      <c r="A769" s="2" t="s">
        <v>12</v>
      </c>
      <c r="B769" s="17">
        <v>6.85</v>
      </c>
      <c r="C769" s="6"/>
      <c r="D769" s="2" t="s">
        <v>12</v>
      </c>
      <c r="E769" s="17">
        <v>1.67</v>
      </c>
      <c r="F769" s="6"/>
      <c r="G769" s="2" t="s">
        <v>12</v>
      </c>
      <c r="H769" s="17">
        <v>3.06</v>
      </c>
      <c r="I769" s="6"/>
      <c r="J769" s="2" t="s">
        <v>12</v>
      </c>
      <c r="K769" s="17">
        <v>3.66</v>
      </c>
      <c r="L769" s="6"/>
      <c r="M769" s="2" t="s">
        <v>12</v>
      </c>
      <c r="N769" s="17">
        <v>1.48</v>
      </c>
      <c r="O769" s="6"/>
      <c r="P769" s="2" t="s">
        <v>12</v>
      </c>
      <c r="Q769" s="17">
        <v>3.43</v>
      </c>
      <c r="R769" s="6"/>
    </row>
    <row r="770" hidden="1" outlineLevel="1">
      <c r="A770" s="2" t="s">
        <v>13</v>
      </c>
      <c r="B770" s="17">
        <v>14.63</v>
      </c>
      <c r="C770" s="6"/>
      <c r="D770" s="2" t="s">
        <v>13</v>
      </c>
      <c r="E770" s="17">
        <v>41.02</v>
      </c>
      <c r="F770" s="6"/>
      <c r="G770" s="2" t="s">
        <v>13</v>
      </c>
      <c r="H770" s="17">
        <v>24.58</v>
      </c>
      <c r="I770" s="6"/>
      <c r="J770" s="2" t="s">
        <v>13</v>
      </c>
      <c r="K770" s="17">
        <v>22.92</v>
      </c>
      <c r="L770" s="6"/>
      <c r="M770" s="2" t="s">
        <v>13</v>
      </c>
      <c r="N770" s="17">
        <v>5.37</v>
      </c>
      <c r="O770" s="6"/>
      <c r="P770" s="2" t="s">
        <v>13</v>
      </c>
      <c r="Q770" s="17">
        <v>24.95</v>
      </c>
      <c r="R770" s="6"/>
    </row>
    <row r="771" hidden="1" outlineLevel="1">
      <c r="A771" s="2" t="s">
        <v>14</v>
      </c>
      <c r="B771" s="17">
        <v>6.25</v>
      </c>
      <c r="C771" s="6"/>
      <c r="D771" s="2" t="s">
        <v>14</v>
      </c>
      <c r="E771" s="17">
        <v>39.95</v>
      </c>
      <c r="F771" s="6"/>
      <c r="G771" s="2" t="s">
        <v>14</v>
      </c>
      <c r="H771" s="17">
        <v>29.58</v>
      </c>
      <c r="I771" s="6"/>
      <c r="J771" s="2" t="s">
        <v>14</v>
      </c>
      <c r="K771" s="17">
        <v>4.21</v>
      </c>
      <c r="L771" s="6"/>
      <c r="M771" s="2" t="s">
        <v>14</v>
      </c>
      <c r="N771" s="17">
        <v>17.27</v>
      </c>
      <c r="O771" s="6"/>
      <c r="P771" s="2" t="s">
        <v>14</v>
      </c>
      <c r="Q771" s="17">
        <v>17.41</v>
      </c>
      <c r="R771" s="6"/>
    </row>
    <row r="772" hidden="1" outlineLevel="1">
      <c r="A772" s="2" t="s">
        <v>15</v>
      </c>
      <c r="B772" s="17">
        <v>17.18</v>
      </c>
      <c r="C772" s="6"/>
      <c r="D772" s="2" t="s">
        <v>15</v>
      </c>
      <c r="E772" s="17">
        <v>33.38</v>
      </c>
      <c r="F772" s="6"/>
      <c r="G772" s="2" t="s">
        <v>15</v>
      </c>
      <c r="H772" s="17">
        <v>39.49</v>
      </c>
      <c r="I772" s="6"/>
      <c r="J772" s="2" t="s">
        <v>15</v>
      </c>
      <c r="K772" s="17">
        <v>12.64</v>
      </c>
      <c r="L772" s="6"/>
      <c r="M772" s="2" t="s">
        <v>15</v>
      </c>
      <c r="N772" s="17">
        <v>35.09</v>
      </c>
      <c r="O772" s="6"/>
      <c r="P772" s="2" t="s">
        <v>15</v>
      </c>
      <c r="Q772" s="17">
        <v>31.85</v>
      </c>
      <c r="R772" s="6"/>
    </row>
    <row r="773" hidden="1" outlineLevel="1">
      <c r="A773" s="2" t="s">
        <v>16</v>
      </c>
      <c r="B773" s="17">
        <v>9.44</v>
      </c>
      <c r="C773" s="6"/>
      <c r="D773" s="2" t="s">
        <v>16</v>
      </c>
      <c r="E773" s="17">
        <v>10.79</v>
      </c>
      <c r="F773" s="6"/>
      <c r="G773" s="2" t="s">
        <v>16</v>
      </c>
      <c r="H773" s="17">
        <v>20.0</v>
      </c>
      <c r="I773" s="6"/>
      <c r="J773" s="2" t="s">
        <v>16</v>
      </c>
      <c r="K773" s="17">
        <v>4.63</v>
      </c>
      <c r="L773" s="6"/>
      <c r="M773" s="2" t="s">
        <v>16</v>
      </c>
      <c r="N773" s="17">
        <v>1.9</v>
      </c>
      <c r="O773" s="6"/>
      <c r="P773" s="2" t="s">
        <v>16</v>
      </c>
      <c r="Q773" s="17">
        <v>12.5</v>
      </c>
      <c r="R773" s="6"/>
    </row>
    <row r="774" hidden="1" outlineLevel="1">
      <c r="A774" s="2" t="s">
        <v>17</v>
      </c>
      <c r="B774" s="17">
        <v>13.66</v>
      </c>
      <c r="C774" s="20">
        <f>(SUM(B766:B774)/9)/100</f>
        <v>0.1467</v>
      </c>
      <c r="D774" s="2" t="s">
        <v>17</v>
      </c>
      <c r="E774" s="17">
        <v>5.74</v>
      </c>
      <c r="F774" s="20">
        <f>(SUM(E766:E774)/9)/100</f>
        <v>0.2206333333</v>
      </c>
      <c r="G774" s="2" t="s">
        <v>17</v>
      </c>
      <c r="H774" s="17">
        <v>6.16</v>
      </c>
      <c r="I774" s="20">
        <f>(SUM(H766:H774)/9)/100</f>
        <v>0.2165555556</v>
      </c>
      <c r="J774" s="2" t="s">
        <v>17</v>
      </c>
      <c r="K774" s="17">
        <v>6.81</v>
      </c>
      <c r="L774" s="20">
        <f>(SUM(K766:K774)/9)/100</f>
        <v>0.1432666667</v>
      </c>
      <c r="M774" s="2" t="s">
        <v>17</v>
      </c>
      <c r="N774" s="17">
        <v>6.9</v>
      </c>
      <c r="O774" s="20">
        <f>(SUM(N766:N774)/9)/100</f>
        <v>0.1280444444</v>
      </c>
      <c r="P774" s="2" t="s">
        <v>17</v>
      </c>
      <c r="Q774" s="17">
        <v>4.77</v>
      </c>
      <c r="R774" s="20">
        <f>(SUM(Q766:Q774)/9)/100</f>
        <v>0.1749</v>
      </c>
    </row>
    <row r="775" hidden="1" outlineLevel="1">
      <c r="A775" s="3" t="s">
        <v>18</v>
      </c>
      <c r="B775" s="17">
        <v>37.45</v>
      </c>
      <c r="C775" s="6"/>
      <c r="D775" s="3" t="s">
        <v>18</v>
      </c>
      <c r="E775" s="17">
        <v>16.67</v>
      </c>
      <c r="F775" s="6"/>
      <c r="G775" s="3" t="s">
        <v>18</v>
      </c>
      <c r="H775" s="17">
        <v>42.64</v>
      </c>
      <c r="I775" s="6"/>
      <c r="J775" s="3" t="s">
        <v>18</v>
      </c>
      <c r="K775" s="17">
        <v>44.21</v>
      </c>
      <c r="L775" s="6"/>
      <c r="M775" s="3" t="s">
        <v>18</v>
      </c>
      <c r="N775" s="17">
        <v>31.81</v>
      </c>
      <c r="O775" s="6"/>
      <c r="P775" s="3" t="s">
        <v>18</v>
      </c>
      <c r="Q775" s="17">
        <v>32.69</v>
      </c>
      <c r="R775" s="6"/>
    </row>
    <row r="776" hidden="1" outlineLevel="1">
      <c r="A776" s="3" t="s">
        <v>19</v>
      </c>
      <c r="B776" s="17">
        <v>13.24</v>
      </c>
      <c r="C776" s="6"/>
      <c r="D776" s="3" t="s">
        <v>19</v>
      </c>
      <c r="E776" s="17">
        <v>29.95</v>
      </c>
      <c r="F776" s="6"/>
      <c r="G776" s="3" t="s">
        <v>19</v>
      </c>
      <c r="H776" s="17">
        <v>18.84</v>
      </c>
      <c r="I776" s="6"/>
      <c r="J776" s="3" t="s">
        <v>19</v>
      </c>
      <c r="K776" s="17">
        <v>14.31</v>
      </c>
      <c r="L776" s="6"/>
      <c r="M776" s="3" t="s">
        <v>19</v>
      </c>
      <c r="N776" s="17">
        <v>44.21</v>
      </c>
      <c r="O776" s="6"/>
      <c r="P776" s="3" t="s">
        <v>19</v>
      </c>
      <c r="Q776" s="17">
        <v>22.87</v>
      </c>
      <c r="R776" s="6"/>
    </row>
    <row r="777" hidden="1" outlineLevel="1">
      <c r="A777" s="3" t="s">
        <v>20</v>
      </c>
      <c r="B777" s="17">
        <v>14.63</v>
      </c>
      <c r="C777" s="6"/>
      <c r="D777" s="3" t="s">
        <v>20</v>
      </c>
      <c r="E777" s="17">
        <v>41.02</v>
      </c>
      <c r="F777" s="6"/>
      <c r="G777" s="3" t="s">
        <v>20</v>
      </c>
      <c r="H777" s="17">
        <v>24.58</v>
      </c>
      <c r="I777" s="6"/>
      <c r="J777" s="3" t="s">
        <v>20</v>
      </c>
      <c r="K777" s="17">
        <v>22.92</v>
      </c>
      <c r="L777" s="6"/>
      <c r="M777" s="3" t="s">
        <v>20</v>
      </c>
      <c r="N777" s="17">
        <v>5.37</v>
      </c>
      <c r="O777" s="6"/>
      <c r="P777" s="3" t="s">
        <v>20</v>
      </c>
      <c r="Q777" s="17">
        <v>24.95</v>
      </c>
      <c r="R777" s="6"/>
    </row>
    <row r="778" hidden="1" outlineLevel="1">
      <c r="A778" s="66">
        <v>44066.0</v>
      </c>
      <c r="B778" s="17">
        <v>14.63</v>
      </c>
      <c r="C778" s="20">
        <f>(SUM(B775:B778)/4)/100</f>
        <v>0.199875</v>
      </c>
      <c r="D778" s="66">
        <v>44066.0</v>
      </c>
      <c r="E778" s="17">
        <v>41.02</v>
      </c>
      <c r="F778" s="20">
        <f>(SUM(E775:E778)/4)/100</f>
        <v>0.32165</v>
      </c>
      <c r="G778" s="66">
        <v>44066.0</v>
      </c>
      <c r="H778" s="17">
        <v>24.58</v>
      </c>
      <c r="I778" s="20">
        <f>(SUM(H775:H778)/4)/100</f>
        <v>0.2766</v>
      </c>
      <c r="J778" s="66">
        <v>44066.0</v>
      </c>
      <c r="K778" s="17">
        <v>22.92</v>
      </c>
      <c r="L778" s="20">
        <f>(SUM(K775:K778)/4)/100</f>
        <v>0.2609</v>
      </c>
      <c r="M778" s="66">
        <v>44066.0</v>
      </c>
      <c r="N778" s="17">
        <v>5.37</v>
      </c>
      <c r="O778" s="20">
        <f>(SUM(N775:N778)/4)/100</f>
        <v>0.2169</v>
      </c>
      <c r="P778" s="66">
        <v>44066.0</v>
      </c>
      <c r="Q778" s="17">
        <v>24.95</v>
      </c>
      <c r="R778" s="20">
        <f>(SUM(Q775:Q778)/4)/100</f>
        <v>0.26365</v>
      </c>
    </row>
    <row r="779" hidden="1" outlineLevel="1">
      <c r="A779" s="4" t="s">
        <v>21</v>
      </c>
      <c r="B779" s="17">
        <v>37.45</v>
      </c>
      <c r="C779" s="6"/>
      <c r="D779" s="4" t="s">
        <v>21</v>
      </c>
      <c r="E779" s="17">
        <v>16.67</v>
      </c>
      <c r="F779" s="6"/>
      <c r="G779" s="4" t="s">
        <v>21</v>
      </c>
      <c r="H779" s="17">
        <v>42.64</v>
      </c>
      <c r="I779" s="6"/>
      <c r="J779" s="4" t="s">
        <v>21</v>
      </c>
      <c r="K779" s="17">
        <v>44.21</v>
      </c>
      <c r="L779" s="6"/>
      <c r="M779" s="4" t="s">
        <v>21</v>
      </c>
      <c r="N779" s="17">
        <v>31.81</v>
      </c>
      <c r="O779" s="6"/>
      <c r="P779" s="4" t="s">
        <v>21</v>
      </c>
      <c r="Q779" s="17">
        <v>32.69</v>
      </c>
      <c r="R779" s="6"/>
    </row>
    <row r="780" hidden="1" outlineLevel="1">
      <c r="A780" s="4" t="s">
        <v>22</v>
      </c>
      <c r="B780" s="17">
        <v>13.24</v>
      </c>
      <c r="C780" s="6"/>
      <c r="D780" s="4" t="s">
        <v>22</v>
      </c>
      <c r="E780" s="17">
        <v>29.95</v>
      </c>
      <c r="F780" s="6"/>
      <c r="G780" s="4" t="s">
        <v>22</v>
      </c>
      <c r="H780" s="17">
        <v>18.84</v>
      </c>
      <c r="I780" s="6"/>
      <c r="J780" s="4" t="s">
        <v>22</v>
      </c>
      <c r="K780" s="17">
        <v>14.31</v>
      </c>
      <c r="L780" s="6"/>
      <c r="M780" s="4" t="s">
        <v>22</v>
      </c>
      <c r="N780" s="17">
        <v>44.21</v>
      </c>
      <c r="O780" s="6"/>
      <c r="P780" s="4" t="s">
        <v>22</v>
      </c>
      <c r="Q780" s="17">
        <v>22.87</v>
      </c>
      <c r="R780" s="6"/>
    </row>
    <row r="781" hidden="1" outlineLevel="1">
      <c r="A781" s="4" t="s">
        <v>23</v>
      </c>
      <c r="B781" s="17">
        <v>4.17</v>
      </c>
      <c r="C781" s="20">
        <f>(SUM(B779:B781)/3)/100</f>
        <v>0.1828666667</v>
      </c>
      <c r="D781" s="4" t="s">
        <v>23</v>
      </c>
      <c r="E781" s="17">
        <v>22.31</v>
      </c>
      <c r="F781" s="20">
        <f>(SUM(E779:E781)/3)/100</f>
        <v>0.2297666667</v>
      </c>
      <c r="G781" s="4" t="s">
        <v>23</v>
      </c>
      <c r="H781" s="17">
        <v>3.52</v>
      </c>
      <c r="I781" s="20">
        <f>(SUM(H779:H781)/3)/100</f>
        <v>0.2166666667</v>
      </c>
      <c r="J781" s="4" t="s">
        <v>23</v>
      </c>
      <c r="K781" s="17">
        <v>2.41</v>
      </c>
      <c r="L781" s="20">
        <f>(SUM(K779:K781)/3)/100</f>
        <v>0.2031</v>
      </c>
      <c r="M781" s="4" t="s">
        <v>23</v>
      </c>
      <c r="N781" s="17">
        <v>1.81</v>
      </c>
      <c r="O781" s="20">
        <f>(SUM(N779:N781)/3)/100</f>
        <v>0.2594333333</v>
      </c>
      <c r="P781" s="4" t="s">
        <v>23</v>
      </c>
      <c r="Q781" s="17">
        <v>0.74</v>
      </c>
      <c r="R781" s="20">
        <f>(SUM(Q779:Q781)/3)/100</f>
        <v>0.1876666667</v>
      </c>
    </row>
    <row r="782" hidden="1" outlineLevel="1">
      <c r="A782" s="5" t="s">
        <v>24</v>
      </c>
      <c r="B782" s="17">
        <v>38.61</v>
      </c>
      <c r="C782" s="6"/>
      <c r="D782" s="5" t="s">
        <v>24</v>
      </c>
      <c r="E782" s="17">
        <v>9.26</v>
      </c>
      <c r="F782" s="6"/>
      <c r="G782" s="5" t="s">
        <v>24</v>
      </c>
      <c r="H782" s="17">
        <v>41.71</v>
      </c>
      <c r="I782" s="6"/>
      <c r="J782" s="5" t="s">
        <v>24</v>
      </c>
      <c r="K782" s="17">
        <v>35.56</v>
      </c>
      <c r="L782" s="6"/>
      <c r="M782" s="5" t="s">
        <v>24</v>
      </c>
      <c r="N782" s="17">
        <v>4.4</v>
      </c>
      <c r="O782" s="6"/>
      <c r="P782" s="5" t="s">
        <v>24</v>
      </c>
      <c r="Q782" s="17">
        <v>21.25</v>
      </c>
      <c r="R782" s="6"/>
    </row>
    <row r="783" hidden="1" outlineLevel="1">
      <c r="A783" s="5" t="s">
        <v>25</v>
      </c>
      <c r="B783" s="17">
        <v>14.63</v>
      </c>
      <c r="C783" s="20">
        <f>(SUM(B782:B783)/2)/100</f>
        <v>0.2662</v>
      </c>
      <c r="D783" s="5" t="s">
        <v>25</v>
      </c>
      <c r="E783" s="17">
        <v>41.02</v>
      </c>
      <c r="F783" s="20">
        <f>(SUM(E782:E783)/2)/100</f>
        <v>0.2514</v>
      </c>
      <c r="G783" s="5" t="s">
        <v>25</v>
      </c>
      <c r="H783" s="17">
        <v>24.58</v>
      </c>
      <c r="I783" s="20">
        <f>(SUM(H782:H783)/2)/100</f>
        <v>0.33145</v>
      </c>
      <c r="J783" s="5" t="s">
        <v>25</v>
      </c>
      <c r="K783" s="17">
        <v>22.92</v>
      </c>
      <c r="L783" s="20">
        <f>(SUM(K782:K783)/2)/100</f>
        <v>0.2924</v>
      </c>
      <c r="M783" s="5" t="s">
        <v>25</v>
      </c>
      <c r="N783" s="17">
        <v>5.37</v>
      </c>
      <c r="O783" s="20">
        <f>(SUM(N782:N783)/2)/100</f>
        <v>0.04885</v>
      </c>
      <c r="P783" s="5" t="s">
        <v>25</v>
      </c>
      <c r="Q783" s="17">
        <v>24.95</v>
      </c>
      <c r="R783" s="20">
        <f>(SUM(Q782:Q783)/2)/100</f>
        <v>0.231</v>
      </c>
    </row>
    <row r="784">
      <c r="A784" s="26"/>
      <c r="B784" s="26"/>
      <c r="C784" s="26"/>
      <c r="D784" s="26"/>
      <c r="E784" s="26"/>
      <c r="F784" s="26"/>
    </row>
    <row r="785">
      <c r="A785" s="26"/>
      <c r="B785" s="26"/>
      <c r="C785" s="61"/>
      <c r="D785" s="26"/>
      <c r="E785" s="71"/>
      <c r="F785" s="26"/>
    </row>
    <row r="786" collapsed="1">
      <c r="A786" s="1" t="s">
        <v>55</v>
      </c>
      <c r="C786" s="2" t="str">
        <f t="array" ref="C786">INDEX(A787:P787, 1, MATCH(MIN(C797,F797,I797,L797,O797,R797), C797:R797, 0))</f>
        <v>GFS</v>
      </c>
      <c r="D786" s="3" t="str">
        <f t="array" ref="D786">INDEX(A787:P787, 1, (MATCH(MIN(C801,F801,I801,L801,O801,R801), C801:R801, 0)))</f>
        <v>SPIRE</v>
      </c>
      <c r="E786" s="4" t="str">
        <f t="array" ref="E786">INDEX(A787:P787, 1, MATCH(MIN(F804,I804,L804,O804,R804,C804),C804:R804,0))</f>
        <v>SPIRE</v>
      </c>
      <c r="F786" s="5" t="str">
        <f t="array" ref="F786">INDEX(A787:P787, 1, MATCH(MIN(F806,I806,L806,O806,R806,C806),C806:R806,0))</f>
        <v>SPIRE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hidden="1" outlineLevel="1">
      <c r="A787" s="7" t="s">
        <v>1</v>
      </c>
      <c r="B787" s="16" t="s">
        <v>2</v>
      </c>
      <c r="C787" s="6"/>
      <c r="D787" s="63" t="s">
        <v>3</v>
      </c>
      <c r="E787" s="18" t="s">
        <v>2</v>
      </c>
      <c r="F787" s="6"/>
      <c r="G787" s="7" t="s">
        <v>4</v>
      </c>
      <c r="H787" s="16" t="s">
        <v>2</v>
      </c>
      <c r="I787" s="6"/>
      <c r="J787" s="7" t="s">
        <v>5</v>
      </c>
      <c r="K787" s="16" t="s">
        <v>2</v>
      </c>
      <c r="L787" s="6"/>
      <c r="M787" s="7" t="s">
        <v>6</v>
      </c>
      <c r="N787" s="16" t="s">
        <v>2</v>
      </c>
      <c r="O787" s="6"/>
      <c r="P787" s="7" t="s">
        <v>7</v>
      </c>
      <c r="Q787" s="16" t="s">
        <v>2</v>
      </c>
      <c r="R787" s="6"/>
    </row>
    <row r="788" hidden="1" outlineLevel="1">
      <c r="A788" s="13" t="s">
        <v>8</v>
      </c>
      <c r="C788" s="64"/>
      <c r="D788" s="6" t="s">
        <v>8</v>
      </c>
      <c r="F788" s="64"/>
      <c r="G788" s="13" t="s">
        <v>8</v>
      </c>
      <c r="I788" s="64"/>
      <c r="J788" s="13" t="s">
        <v>8</v>
      </c>
      <c r="L788" s="64"/>
      <c r="M788" s="13" t="s">
        <v>8</v>
      </c>
      <c r="O788" s="64"/>
      <c r="P788" s="13" t="s">
        <v>8</v>
      </c>
      <c r="R788" s="64"/>
    </row>
    <row r="789" hidden="1" outlineLevel="1">
      <c r="A789" s="2" t="s">
        <v>9</v>
      </c>
      <c r="B789" s="17">
        <v>5.56</v>
      </c>
      <c r="C789" s="6"/>
      <c r="D789" s="2" t="s">
        <v>9</v>
      </c>
      <c r="E789" s="17">
        <v>44.31</v>
      </c>
      <c r="F789" s="6"/>
      <c r="G789" s="2" t="s">
        <v>9</v>
      </c>
      <c r="H789" s="17">
        <v>38.29</v>
      </c>
      <c r="I789" s="6"/>
      <c r="J789" s="2" t="s">
        <v>9</v>
      </c>
      <c r="K789" s="17">
        <v>10.05</v>
      </c>
      <c r="L789" s="6"/>
      <c r="M789" s="2" t="s">
        <v>9</v>
      </c>
      <c r="N789" s="17">
        <v>27.31</v>
      </c>
      <c r="O789" s="6"/>
      <c r="P789" s="2" t="s">
        <v>9</v>
      </c>
      <c r="Q789" s="17">
        <v>43.24</v>
      </c>
      <c r="R789" s="6"/>
    </row>
    <row r="790" hidden="1" outlineLevel="1">
      <c r="A790" s="2" t="s">
        <v>10</v>
      </c>
      <c r="B790" s="17">
        <v>11.34</v>
      </c>
      <c r="C790" s="6"/>
      <c r="D790" s="2" t="s">
        <v>10</v>
      </c>
      <c r="E790" s="17">
        <v>37.78</v>
      </c>
      <c r="F790" s="6"/>
      <c r="G790" s="2" t="s">
        <v>10</v>
      </c>
      <c r="H790" s="17">
        <v>35.79</v>
      </c>
      <c r="I790" s="6"/>
      <c r="J790" s="2" t="s">
        <v>10</v>
      </c>
      <c r="K790" s="17">
        <v>6.48</v>
      </c>
      <c r="L790" s="6"/>
      <c r="M790" s="2" t="s">
        <v>10</v>
      </c>
      <c r="N790" s="17">
        <v>1.3</v>
      </c>
      <c r="O790" s="6"/>
      <c r="P790" s="2" t="s">
        <v>10</v>
      </c>
      <c r="Q790" s="17">
        <v>13.29</v>
      </c>
      <c r="R790" s="6"/>
    </row>
    <row r="791" hidden="1" outlineLevel="1">
      <c r="A791" s="2" t="s">
        <v>11</v>
      </c>
      <c r="B791" s="17">
        <v>6.85</v>
      </c>
      <c r="C791" s="6"/>
      <c r="D791" s="2" t="s">
        <v>11</v>
      </c>
      <c r="E791" s="17">
        <v>8.75</v>
      </c>
      <c r="F791" s="6"/>
      <c r="G791" s="2" t="s">
        <v>11</v>
      </c>
      <c r="H791" s="17">
        <v>5.28</v>
      </c>
      <c r="I791" s="6"/>
      <c r="J791" s="2" t="s">
        <v>11</v>
      </c>
      <c r="K791" s="17">
        <v>4.07</v>
      </c>
      <c r="L791" s="6"/>
      <c r="M791" s="2" t="s">
        <v>11</v>
      </c>
      <c r="N791" s="17">
        <v>10.14</v>
      </c>
      <c r="O791" s="6"/>
      <c r="P791" s="2" t="s">
        <v>11</v>
      </c>
      <c r="Q791" s="17">
        <v>3.8</v>
      </c>
      <c r="R791" s="6"/>
    </row>
    <row r="792" hidden="1" outlineLevel="1">
      <c r="A792" s="2" t="s">
        <v>12</v>
      </c>
      <c r="B792" s="17">
        <v>6.2</v>
      </c>
      <c r="C792" s="6"/>
      <c r="D792" s="2" t="s">
        <v>12</v>
      </c>
      <c r="E792" s="17">
        <v>8.01</v>
      </c>
      <c r="F792" s="6"/>
      <c r="G792" s="2" t="s">
        <v>12</v>
      </c>
      <c r="H792" s="17">
        <v>0.42</v>
      </c>
      <c r="I792" s="6"/>
      <c r="J792" s="2" t="s">
        <v>12</v>
      </c>
      <c r="K792" s="17">
        <v>1.34</v>
      </c>
      <c r="L792" s="6"/>
      <c r="M792" s="2" t="s">
        <v>12</v>
      </c>
      <c r="N792" s="17">
        <v>1.16</v>
      </c>
      <c r="O792" s="6"/>
      <c r="P792" s="2" t="s">
        <v>12</v>
      </c>
      <c r="Q792" s="17">
        <v>1.02</v>
      </c>
      <c r="R792" s="6"/>
    </row>
    <row r="793" hidden="1" outlineLevel="1">
      <c r="A793" s="2" t="s">
        <v>13</v>
      </c>
      <c r="B793" s="17">
        <v>11.34</v>
      </c>
      <c r="C793" s="6"/>
      <c r="D793" s="2" t="s">
        <v>13</v>
      </c>
      <c r="E793" s="17">
        <v>37.78</v>
      </c>
      <c r="F793" s="6"/>
      <c r="G793" s="2" t="s">
        <v>13</v>
      </c>
      <c r="H793" s="17">
        <v>35.79</v>
      </c>
      <c r="I793" s="6"/>
      <c r="J793" s="2" t="s">
        <v>13</v>
      </c>
      <c r="K793" s="17">
        <v>6.48</v>
      </c>
      <c r="L793" s="6"/>
      <c r="M793" s="2" t="s">
        <v>13</v>
      </c>
      <c r="N793" s="17">
        <v>1.3</v>
      </c>
      <c r="O793" s="6"/>
      <c r="P793" s="2" t="s">
        <v>13</v>
      </c>
      <c r="Q793" s="17">
        <v>13.29</v>
      </c>
      <c r="R793" s="6"/>
    </row>
    <row r="794" hidden="1" outlineLevel="1">
      <c r="A794" s="2" t="s">
        <v>14</v>
      </c>
      <c r="B794" s="17">
        <v>30.56</v>
      </c>
      <c r="C794" s="6"/>
      <c r="D794" s="2" t="s">
        <v>14</v>
      </c>
      <c r="E794" s="17">
        <v>19.68</v>
      </c>
      <c r="F794" s="6"/>
      <c r="G794" s="2" t="s">
        <v>14</v>
      </c>
      <c r="H794" s="17">
        <v>23.66</v>
      </c>
      <c r="I794" s="6"/>
      <c r="J794" s="2" t="s">
        <v>14</v>
      </c>
      <c r="K794" s="17">
        <v>10.83</v>
      </c>
      <c r="L794" s="6"/>
      <c r="M794" s="2" t="s">
        <v>14</v>
      </c>
      <c r="N794" s="17">
        <v>13.75</v>
      </c>
      <c r="O794" s="6"/>
      <c r="P794" s="2" t="s">
        <v>14</v>
      </c>
      <c r="Q794" s="17">
        <v>17.36</v>
      </c>
      <c r="R794" s="6"/>
    </row>
    <row r="795" hidden="1" outlineLevel="1">
      <c r="A795" s="2" t="s">
        <v>15</v>
      </c>
      <c r="B795" s="17">
        <v>21.06</v>
      </c>
      <c r="C795" s="6"/>
      <c r="D795" s="2" t="s">
        <v>15</v>
      </c>
      <c r="E795" s="17">
        <v>26.11</v>
      </c>
      <c r="F795" s="6"/>
      <c r="G795" s="2" t="s">
        <v>15</v>
      </c>
      <c r="H795" s="17">
        <v>33.75</v>
      </c>
      <c r="I795" s="6"/>
      <c r="J795" s="2" t="s">
        <v>15</v>
      </c>
      <c r="K795" s="17">
        <v>5.69</v>
      </c>
      <c r="L795" s="6"/>
      <c r="M795" s="2" t="s">
        <v>15</v>
      </c>
      <c r="N795" s="17">
        <v>35.37</v>
      </c>
      <c r="O795" s="6"/>
      <c r="P795" s="2" t="s">
        <v>15</v>
      </c>
      <c r="Q795" s="17">
        <v>32.55</v>
      </c>
      <c r="R795" s="6"/>
    </row>
    <row r="796" hidden="1" outlineLevel="1">
      <c r="A796" s="2" t="s">
        <v>16</v>
      </c>
      <c r="B796" s="17">
        <v>7.13</v>
      </c>
      <c r="C796" s="6"/>
      <c r="D796" s="2" t="s">
        <v>16</v>
      </c>
      <c r="E796" s="17">
        <v>9.26</v>
      </c>
      <c r="F796" s="6"/>
      <c r="G796" s="2" t="s">
        <v>16</v>
      </c>
      <c r="H796" s="17">
        <v>11.02</v>
      </c>
      <c r="I796" s="6"/>
      <c r="J796" s="2" t="s">
        <v>16</v>
      </c>
      <c r="K796" s="17">
        <v>1.53</v>
      </c>
      <c r="L796" s="6"/>
      <c r="M796" s="2" t="s">
        <v>16</v>
      </c>
      <c r="N796" s="17">
        <v>5.28</v>
      </c>
      <c r="O796" s="6"/>
      <c r="P796" s="2" t="s">
        <v>16</v>
      </c>
      <c r="Q796" s="17">
        <v>4.86</v>
      </c>
      <c r="R796" s="6"/>
    </row>
    <row r="797" hidden="1" outlineLevel="1">
      <c r="A797" s="2" t="s">
        <v>17</v>
      </c>
      <c r="B797" s="17">
        <v>2.27</v>
      </c>
      <c r="C797" s="20">
        <f>(SUM(B789:B797)/9)/100</f>
        <v>0.1136777778</v>
      </c>
      <c r="D797" s="2" t="s">
        <v>17</v>
      </c>
      <c r="E797" s="17">
        <v>11.62</v>
      </c>
      <c r="F797" s="20">
        <f>(SUM(E789:E797)/9)/100</f>
        <v>0.2258888889</v>
      </c>
      <c r="G797" s="2" t="s">
        <v>17</v>
      </c>
      <c r="H797" s="17">
        <v>0.56</v>
      </c>
      <c r="I797" s="20">
        <f>(SUM(H789:H797)/9)/100</f>
        <v>0.2050666667</v>
      </c>
      <c r="J797" s="2" t="s">
        <v>17</v>
      </c>
      <c r="K797" s="17">
        <v>1.76</v>
      </c>
      <c r="L797" s="20">
        <f>(SUM(K789:K797)/9)/100</f>
        <v>0.05358888889</v>
      </c>
      <c r="M797" s="2" t="s">
        <v>17</v>
      </c>
      <c r="N797" s="17">
        <v>1.99</v>
      </c>
      <c r="O797" s="20">
        <f>(SUM(N789:N797)/9)/100</f>
        <v>0.1084444444</v>
      </c>
      <c r="P797" s="2" t="s">
        <v>17</v>
      </c>
      <c r="Q797" s="17">
        <v>1.11</v>
      </c>
      <c r="R797" s="20">
        <f>(SUM(Q789:Q797)/9)/100</f>
        <v>0.1450222222</v>
      </c>
    </row>
    <row r="798" hidden="1" outlineLevel="1">
      <c r="A798" s="3" t="s">
        <v>18</v>
      </c>
      <c r="B798" s="17">
        <v>5.56</v>
      </c>
      <c r="C798" s="6"/>
      <c r="D798" s="3" t="s">
        <v>18</v>
      </c>
      <c r="E798" s="17">
        <v>44.31</v>
      </c>
      <c r="F798" s="6"/>
      <c r="G798" s="3" t="s">
        <v>18</v>
      </c>
      <c r="H798" s="17">
        <v>38.29</v>
      </c>
      <c r="I798" s="6"/>
      <c r="J798" s="3" t="s">
        <v>18</v>
      </c>
      <c r="K798" s="17">
        <v>10.05</v>
      </c>
      <c r="L798" s="6"/>
      <c r="M798" s="3" t="s">
        <v>18</v>
      </c>
      <c r="N798" s="17">
        <v>27.31</v>
      </c>
      <c r="O798" s="6"/>
      <c r="P798" s="3" t="s">
        <v>18</v>
      </c>
      <c r="Q798" s="17">
        <v>43.24</v>
      </c>
      <c r="R798" s="6"/>
    </row>
    <row r="799" hidden="1" outlineLevel="1">
      <c r="A799" s="3" t="s">
        <v>19</v>
      </c>
      <c r="B799" s="17">
        <v>39.72</v>
      </c>
      <c r="C799" s="6"/>
      <c r="D799" s="3" t="s">
        <v>19</v>
      </c>
      <c r="E799" s="17">
        <v>27.36</v>
      </c>
      <c r="F799" s="6"/>
      <c r="G799" s="3" t="s">
        <v>19</v>
      </c>
      <c r="H799" s="17">
        <v>34.81</v>
      </c>
      <c r="I799" s="6"/>
      <c r="J799" s="3" t="s">
        <v>19</v>
      </c>
      <c r="K799" s="17">
        <v>38.84</v>
      </c>
      <c r="L799" s="6"/>
      <c r="M799" s="3" t="s">
        <v>19</v>
      </c>
      <c r="N799" s="17">
        <v>1.44</v>
      </c>
      <c r="O799" s="6"/>
      <c r="P799" s="3" t="s">
        <v>19</v>
      </c>
      <c r="Q799" s="17">
        <v>41.81</v>
      </c>
      <c r="R799" s="6"/>
    </row>
    <row r="800" hidden="1" outlineLevel="1">
      <c r="A800" s="3" t="s">
        <v>20</v>
      </c>
      <c r="B800" s="17">
        <v>11.34</v>
      </c>
      <c r="C800" s="6"/>
      <c r="D800" s="3" t="s">
        <v>20</v>
      </c>
      <c r="E800" s="17">
        <v>37.78</v>
      </c>
      <c r="F800" s="6"/>
      <c r="G800" s="3" t="s">
        <v>20</v>
      </c>
      <c r="H800" s="17">
        <v>35.79</v>
      </c>
      <c r="I800" s="6"/>
      <c r="J800" s="3" t="s">
        <v>20</v>
      </c>
      <c r="K800" s="17">
        <v>6.48</v>
      </c>
      <c r="L800" s="6"/>
      <c r="M800" s="3" t="s">
        <v>20</v>
      </c>
      <c r="N800" s="17">
        <v>1.3</v>
      </c>
      <c r="O800" s="6"/>
      <c r="P800" s="3" t="s">
        <v>20</v>
      </c>
      <c r="Q800" s="17">
        <v>13.29</v>
      </c>
      <c r="R800" s="6"/>
    </row>
    <row r="801" hidden="1" outlineLevel="1">
      <c r="A801" s="66">
        <v>44066.0</v>
      </c>
      <c r="B801" s="17">
        <v>11.34</v>
      </c>
      <c r="C801" s="20">
        <f>(SUM(B798:B801)/4)/100</f>
        <v>0.1699</v>
      </c>
      <c r="D801" s="66">
        <v>44066.0</v>
      </c>
      <c r="E801" s="17">
        <v>37.78</v>
      </c>
      <c r="F801" s="20">
        <f>(SUM(E798:E801)/4)/100</f>
        <v>0.368075</v>
      </c>
      <c r="G801" s="66">
        <v>44066.0</v>
      </c>
      <c r="H801" s="17">
        <v>35.79</v>
      </c>
      <c r="I801" s="20">
        <f>(SUM(H798:H801)/4)/100</f>
        <v>0.3617</v>
      </c>
      <c r="J801" s="66">
        <v>44066.0</v>
      </c>
      <c r="K801" s="17">
        <v>6.48</v>
      </c>
      <c r="L801" s="20">
        <f>(SUM(K798:K801)/4)/100</f>
        <v>0.154625</v>
      </c>
      <c r="M801" s="66">
        <v>44066.0</v>
      </c>
      <c r="N801" s="17">
        <v>1.3</v>
      </c>
      <c r="O801" s="20">
        <f>(SUM(N798:N801)/4)/100</f>
        <v>0.078375</v>
      </c>
      <c r="P801" s="66">
        <v>44066.0</v>
      </c>
      <c r="Q801" s="17">
        <v>13.29</v>
      </c>
      <c r="R801" s="20">
        <f>(SUM(Q798:Q801)/4)/100</f>
        <v>0.279075</v>
      </c>
    </row>
    <row r="802" hidden="1" outlineLevel="1">
      <c r="A802" s="4" t="s">
        <v>21</v>
      </c>
      <c r="B802" s="17">
        <v>5.56</v>
      </c>
      <c r="C802" s="6"/>
      <c r="D802" s="4" t="s">
        <v>21</v>
      </c>
      <c r="E802" s="17">
        <v>44.31</v>
      </c>
      <c r="F802" s="6"/>
      <c r="G802" s="4" t="s">
        <v>21</v>
      </c>
      <c r="H802" s="17">
        <v>38.29</v>
      </c>
      <c r="I802" s="6"/>
      <c r="J802" s="4" t="s">
        <v>21</v>
      </c>
      <c r="K802" s="17">
        <v>10.05</v>
      </c>
      <c r="L802" s="6"/>
      <c r="M802" s="4" t="s">
        <v>21</v>
      </c>
      <c r="N802" s="17">
        <v>27.31</v>
      </c>
      <c r="O802" s="6"/>
      <c r="P802" s="4" t="s">
        <v>21</v>
      </c>
      <c r="Q802" s="17">
        <v>43.24</v>
      </c>
      <c r="R802" s="6"/>
    </row>
    <row r="803" hidden="1" outlineLevel="1">
      <c r="A803" s="4" t="s">
        <v>22</v>
      </c>
      <c r="B803" s="17">
        <v>39.72</v>
      </c>
      <c r="C803" s="6"/>
      <c r="D803" s="4" t="s">
        <v>22</v>
      </c>
      <c r="E803" s="17">
        <v>27.36</v>
      </c>
      <c r="F803" s="6"/>
      <c r="G803" s="4" t="s">
        <v>22</v>
      </c>
      <c r="H803" s="17">
        <v>34.81</v>
      </c>
      <c r="I803" s="6"/>
      <c r="J803" s="4" t="s">
        <v>22</v>
      </c>
      <c r="K803" s="17">
        <v>38.84</v>
      </c>
      <c r="L803" s="6"/>
      <c r="M803" s="4" t="s">
        <v>22</v>
      </c>
      <c r="N803" s="17">
        <v>1.44</v>
      </c>
      <c r="O803" s="6"/>
      <c r="P803" s="4" t="s">
        <v>22</v>
      </c>
      <c r="Q803" s="17">
        <v>41.81</v>
      </c>
      <c r="R803" s="6"/>
    </row>
    <row r="804" hidden="1" outlineLevel="1">
      <c r="A804" s="4" t="s">
        <v>23</v>
      </c>
      <c r="B804" s="17">
        <v>10.79</v>
      </c>
      <c r="C804" s="20">
        <f>(SUM(B802:B804)/3)/100</f>
        <v>0.1869</v>
      </c>
      <c r="D804" s="4" t="s">
        <v>23</v>
      </c>
      <c r="E804" s="17">
        <v>8.06</v>
      </c>
      <c r="F804" s="20">
        <f>(SUM(E802:E804)/3)/100</f>
        <v>0.2657666667</v>
      </c>
      <c r="G804" s="4" t="s">
        <v>23</v>
      </c>
      <c r="H804" s="17">
        <v>3.61</v>
      </c>
      <c r="I804" s="20">
        <f>(SUM(H802:H804)/3)/100</f>
        <v>0.2557</v>
      </c>
      <c r="J804" s="4" t="s">
        <v>23</v>
      </c>
      <c r="K804" s="17">
        <v>0.6</v>
      </c>
      <c r="L804" s="20">
        <f>(SUM(K802:K804)/3)/100</f>
        <v>0.1649666667</v>
      </c>
      <c r="M804" s="4" t="s">
        <v>23</v>
      </c>
      <c r="N804" s="17">
        <v>1.25</v>
      </c>
      <c r="O804" s="20">
        <f>(SUM(N802:N804)/3)/100</f>
        <v>0.1</v>
      </c>
      <c r="P804" s="4" t="s">
        <v>23</v>
      </c>
      <c r="Q804" s="17">
        <v>2.82</v>
      </c>
      <c r="R804" s="20">
        <f>(SUM(Q802:Q804)/3)/100</f>
        <v>0.2929</v>
      </c>
    </row>
    <row r="805" hidden="1" outlineLevel="1">
      <c r="A805" s="5" t="s">
        <v>24</v>
      </c>
      <c r="B805" s="17">
        <v>5.14</v>
      </c>
      <c r="C805" s="6"/>
      <c r="D805" s="5" t="s">
        <v>24</v>
      </c>
      <c r="E805" s="17">
        <v>41.39</v>
      </c>
      <c r="F805" s="6"/>
      <c r="G805" s="5" t="s">
        <v>24</v>
      </c>
      <c r="H805" s="17">
        <v>31.94</v>
      </c>
      <c r="I805" s="6"/>
      <c r="J805" s="5" t="s">
        <v>24</v>
      </c>
      <c r="K805" s="17">
        <v>4.68</v>
      </c>
      <c r="L805" s="6"/>
      <c r="M805" s="5" t="s">
        <v>24</v>
      </c>
      <c r="N805" s="17">
        <v>3.01</v>
      </c>
      <c r="O805" s="6"/>
      <c r="P805" s="5" t="s">
        <v>24</v>
      </c>
      <c r="Q805" s="17">
        <v>7.92</v>
      </c>
      <c r="R805" s="6"/>
    </row>
    <row r="806" hidden="1" outlineLevel="1">
      <c r="A806" s="5" t="s">
        <v>25</v>
      </c>
      <c r="B806" s="17">
        <v>11.34</v>
      </c>
      <c r="C806" s="20">
        <f>(SUM(B805:B806)/2)/100</f>
        <v>0.0824</v>
      </c>
      <c r="D806" s="5" t="s">
        <v>25</v>
      </c>
      <c r="E806" s="17">
        <v>37.78</v>
      </c>
      <c r="F806" s="20">
        <f>(SUM(E805:E806)/2)/100</f>
        <v>0.39585</v>
      </c>
      <c r="G806" s="5" t="s">
        <v>25</v>
      </c>
      <c r="H806" s="17">
        <v>35.79</v>
      </c>
      <c r="I806" s="20">
        <f>(SUM(H805:H806)/2)/100</f>
        <v>0.33865</v>
      </c>
      <c r="J806" s="5" t="s">
        <v>25</v>
      </c>
      <c r="K806" s="17">
        <v>6.48</v>
      </c>
      <c r="L806" s="20">
        <f>(SUM(K805:K806)/2)/100</f>
        <v>0.0558</v>
      </c>
      <c r="M806" s="5" t="s">
        <v>25</v>
      </c>
      <c r="N806" s="17">
        <v>1.3</v>
      </c>
      <c r="O806" s="20">
        <f>(SUM(N805:N806)/2)/100</f>
        <v>0.02155</v>
      </c>
      <c r="P806" s="5" t="s">
        <v>25</v>
      </c>
      <c r="Q806" s="17">
        <v>13.29</v>
      </c>
      <c r="R806" s="20">
        <f>(SUM(Q805:Q806)/2)/100</f>
        <v>0.10605</v>
      </c>
    </row>
    <row r="807">
      <c r="A807" s="26"/>
      <c r="B807" s="26"/>
      <c r="C807" s="26"/>
      <c r="D807" s="26"/>
      <c r="E807" s="26"/>
      <c r="F807" s="26"/>
    </row>
    <row r="808">
      <c r="A808" s="26"/>
      <c r="B808" s="26"/>
      <c r="C808" s="61"/>
      <c r="D808" s="71"/>
      <c r="E808" s="71"/>
      <c r="F808" s="71"/>
    </row>
    <row r="809" collapsed="1">
      <c r="A809" s="1" t="s">
        <v>56</v>
      </c>
      <c r="C809" s="2" t="str">
        <f t="array" ref="C809">INDEX(A810:P810, 1, MATCH(MIN(C820,F820,I820,L820,O820,R820), C820:R820, 0))</f>
        <v>GFS</v>
      </c>
      <c r="D809" s="3" t="str">
        <f t="array" ref="D809">INDEX(A810:P810, 1, (MATCH(MIN(C824,F824,I824,L824,O824,R824), C824:R824, 0)))</f>
        <v>GFS</v>
      </c>
      <c r="E809" s="4" t="str">
        <f t="array" ref="E809">INDEX(A810:P810, 1, MATCH(MIN(F827,I827,L827,O827,R827,C827),C827:R827,0))</f>
        <v>GFS</v>
      </c>
      <c r="F809" s="5" t="str">
        <f t="array" ref="F809">INDEX(A810:P810, 1, MATCH(MIN(F829,I829,L829,O829,R829,C829),C829:R829,0))</f>
        <v>GFS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hidden="1" outlineLevel="1">
      <c r="A810" s="7" t="s">
        <v>1</v>
      </c>
      <c r="B810" s="16" t="s">
        <v>2</v>
      </c>
      <c r="C810" s="6"/>
      <c r="D810" s="63" t="s">
        <v>3</v>
      </c>
      <c r="E810" s="18" t="s">
        <v>2</v>
      </c>
      <c r="F810" s="6"/>
      <c r="G810" s="7" t="s">
        <v>4</v>
      </c>
      <c r="H810" s="16" t="s">
        <v>2</v>
      </c>
      <c r="I810" s="6"/>
      <c r="J810" s="7" t="s">
        <v>5</v>
      </c>
      <c r="K810" s="16" t="s">
        <v>2</v>
      </c>
      <c r="L810" s="6"/>
      <c r="M810" s="7" t="s">
        <v>6</v>
      </c>
      <c r="N810" s="16" t="s">
        <v>2</v>
      </c>
      <c r="O810" s="6"/>
      <c r="P810" s="7" t="s">
        <v>7</v>
      </c>
      <c r="Q810" s="16" t="s">
        <v>2</v>
      </c>
      <c r="R810" s="6"/>
    </row>
    <row r="811" hidden="1" outlineLevel="1">
      <c r="A811" s="13" t="s">
        <v>8</v>
      </c>
      <c r="C811" s="64"/>
      <c r="D811" s="6" t="s">
        <v>8</v>
      </c>
      <c r="F811" s="64"/>
      <c r="G811" s="13" t="s">
        <v>8</v>
      </c>
      <c r="I811" s="64"/>
      <c r="J811" s="13" t="s">
        <v>8</v>
      </c>
      <c r="L811" s="64"/>
      <c r="M811" s="13" t="s">
        <v>8</v>
      </c>
      <c r="O811" s="64"/>
      <c r="P811" s="13" t="s">
        <v>8</v>
      </c>
      <c r="R811" s="64"/>
    </row>
    <row r="812" hidden="1" outlineLevel="1">
      <c r="A812" s="2" t="s">
        <v>9</v>
      </c>
      <c r="B812" s="17">
        <v>40.19</v>
      </c>
      <c r="C812" s="6"/>
      <c r="D812" s="2" t="s">
        <v>9</v>
      </c>
      <c r="E812" s="17">
        <v>43.43</v>
      </c>
      <c r="F812" s="6"/>
      <c r="G812" s="2" t="s">
        <v>9</v>
      </c>
      <c r="H812" s="17">
        <v>3.56</v>
      </c>
      <c r="I812" s="6"/>
      <c r="J812" s="2" t="s">
        <v>9</v>
      </c>
      <c r="K812" s="17">
        <v>4.07</v>
      </c>
      <c r="L812" s="6"/>
      <c r="M812" s="2" t="s">
        <v>9</v>
      </c>
      <c r="N812" s="17">
        <v>18.1</v>
      </c>
      <c r="O812" s="6"/>
      <c r="P812" s="2" t="s">
        <v>9</v>
      </c>
      <c r="Q812" s="17">
        <v>12.45</v>
      </c>
      <c r="R812" s="6"/>
    </row>
    <row r="813" hidden="1" outlineLevel="1">
      <c r="A813" s="2" t="s">
        <v>10</v>
      </c>
      <c r="B813" s="17">
        <v>12.41</v>
      </c>
      <c r="C813" s="6"/>
      <c r="D813" s="2" t="s">
        <v>10</v>
      </c>
      <c r="E813" s="17">
        <v>14.17</v>
      </c>
      <c r="F813" s="6"/>
      <c r="G813" s="2" t="s">
        <v>10</v>
      </c>
      <c r="H813" s="17">
        <v>14.86</v>
      </c>
      <c r="I813" s="6"/>
      <c r="J813" s="2" t="s">
        <v>10</v>
      </c>
      <c r="K813" s="17">
        <v>0.97</v>
      </c>
      <c r="L813" s="6"/>
      <c r="M813" s="2" t="s">
        <v>10</v>
      </c>
      <c r="N813" s="17">
        <v>5.0</v>
      </c>
      <c r="O813" s="6"/>
      <c r="P813" s="2" t="s">
        <v>10</v>
      </c>
      <c r="Q813" s="17">
        <v>16.48</v>
      </c>
      <c r="R813" s="6"/>
    </row>
    <row r="814" hidden="1" outlineLevel="1">
      <c r="A814" s="2" t="s">
        <v>11</v>
      </c>
      <c r="B814" s="17">
        <v>6.57</v>
      </c>
      <c r="C814" s="6"/>
      <c r="D814" s="2" t="s">
        <v>11</v>
      </c>
      <c r="E814" s="17">
        <v>9.4</v>
      </c>
      <c r="F814" s="6"/>
      <c r="G814" s="2" t="s">
        <v>11</v>
      </c>
      <c r="H814" s="17">
        <v>4.68</v>
      </c>
      <c r="I814" s="6"/>
      <c r="J814" s="2" t="s">
        <v>11</v>
      </c>
      <c r="K814" s="17">
        <v>7.69</v>
      </c>
      <c r="L814" s="6"/>
      <c r="M814" s="2" t="s">
        <v>11</v>
      </c>
      <c r="N814" s="17">
        <v>9.31</v>
      </c>
      <c r="O814" s="6"/>
      <c r="P814" s="2" t="s">
        <v>11</v>
      </c>
      <c r="Q814" s="17">
        <v>4.31</v>
      </c>
      <c r="R814" s="6"/>
    </row>
    <row r="815" hidden="1" outlineLevel="1">
      <c r="A815" s="2" t="s">
        <v>12</v>
      </c>
      <c r="B815" s="17">
        <v>5.83</v>
      </c>
      <c r="C815" s="6"/>
      <c r="D815" s="2" t="s">
        <v>12</v>
      </c>
      <c r="E815" s="17">
        <v>1.85</v>
      </c>
      <c r="F815" s="6"/>
      <c r="G815" s="2" t="s">
        <v>12</v>
      </c>
      <c r="H815" s="17">
        <v>0.93</v>
      </c>
      <c r="I815" s="6"/>
      <c r="J815" s="2" t="s">
        <v>12</v>
      </c>
      <c r="K815" s="17">
        <v>0.56</v>
      </c>
      <c r="L815" s="6"/>
      <c r="M815" s="2" t="s">
        <v>12</v>
      </c>
      <c r="N815" s="17">
        <v>0.93</v>
      </c>
      <c r="O815" s="6"/>
      <c r="P815" s="2" t="s">
        <v>12</v>
      </c>
      <c r="Q815" s="17">
        <v>3.89</v>
      </c>
      <c r="R815" s="6"/>
    </row>
    <row r="816" hidden="1" outlineLevel="1">
      <c r="A816" s="2" t="s">
        <v>13</v>
      </c>
      <c r="B816" s="17">
        <v>12.41</v>
      </c>
      <c r="C816" s="6"/>
      <c r="D816" s="2" t="s">
        <v>13</v>
      </c>
      <c r="E816" s="17">
        <v>14.17</v>
      </c>
      <c r="F816" s="6"/>
      <c r="G816" s="2" t="s">
        <v>13</v>
      </c>
      <c r="H816" s="17">
        <v>14.86</v>
      </c>
      <c r="I816" s="6"/>
      <c r="J816" s="2" t="s">
        <v>13</v>
      </c>
      <c r="K816" s="17">
        <v>0.97</v>
      </c>
      <c r="L816" s="6"/>
      <c r="M816" s="2" t="s">
        <v>13</v>
      </c>
      <c r="N816" s="17">
        <v>5.0</v>
      </c>
      <c r="O816" s="6"/>
      <c r="P816" s="2" t="s">
        <v>13</v>
      </c>
      <c r="Q816" s="17">
        <v>16.48</v>
      </c>
      <c r="R816" s="6"/>
    </row>
    <row r="817" hidden="1" outlineLevel="1">
      <c r="A817" s="2" t="s">
        <v>14</v>
      </c>
      <c r="B817" s="17">
        <v>33.66</v>
      </c>
      <c r="C817" s="6"/>
      <c r="D817" s="2" t="s">
        <v>14</v>
      </c>
      <c r="E817" s="17">
        <v>9.63</v>
      </c>
      <c r="F817" s="6"/>
      <c r="G817" s="2" t="s">
        <v>14</v>
      </c>
      <c r="H817" s="17">
        <v>1.06</v>
      </c>
      <c r="I817" s="6"/>
      <c r="J817" s="2" t="s">
        <v>14</v>
      </c>
      <c r="K817" s="17">
        <v>4.21</v>
      </c>
      <c r="L817" s="6"/>
      <c r="M817" s="2" t="s">
        <v>14</v>
      </c>
      <c r="N817" s="17">
        <v>1.81</v>
      </c>
      <c r="O817" s="6"/>
      <c r="P817" s="2" t="s">
        <v>14</v>
      </c>
      <c r="Q817" s="17">
        <v>19.72</v>
      </c>
      <c r="R817" s="6"/>
    </row>
    <row r="818" hidden="1" outlineLevel="1">
      <c r="A818" s="2" t="s">
        <v>15</v>
      </c>
      <c r="B818" s="17">
        <v>15.46</v>
      </c>
      <c r="C818" s="6"/>
      <c r="D818" s="2" t="s">
        <v>15</v>
      </c>
      <c r="E818" s="17">
        <v>23.33</v>
      </c>
      <c r="F818" s="6"/>
      <c r="G818" s="2" t="s">
        <v>15</v>
      </c>
      <c r="H818" s="17">
        <v>32.55</v>
      </c>
      <c r="I818" s="6"/>
      <c r="J818" s="2" t="s">
        <v>15</v>
      </c>
      <c r="K818" s="17">
        <v>6.71</v>
      </c>
      <c r="L818" s="6"/>
      <c r="M818" s="2" t="s">
        <v>15</v>
      </c>
      <c r="N818" s="17">
        <v>18.38</v>
      </c>
      <c r="O818" s="6"/>
      <c r="P818" s="2" t="s">
        <v>15</v>
      </c>
      <c r="Q818" s="17">
        <v>42.08</v>
      </c>
      <c r="R818" s="6"/>
    </row>
    <row r="819" hidden="1" outlineLevel="1">
      <c r="A819" s="2" t="s">
        <v>16</v>
      </c>
      <c r="B819" s="17">
        <v>13.89</v>
      </c>
      <c r="C819" s="6"/>
      <c r="D819" s="2" t="s">
        <v>16</v>
      </c>
      <c r="E819" s="17">
        <v>18.94</v>
      </c>
      <c r="F819" s="6"/>
      <c r="G819" s="2" t="s">
        <v>16</v>
      </c>
      <c r="H819" s="17">
        <v>13.43</v>
      </c>
      <c r="I819" s="6"/>
      <c r="J819" s="2" t="s">
        <v>16</v>
      </c>
      <c r="K819" s="17">
        <v>4.07</v>
      </c>
      <c r="L819" s="6"/>
      <c r="M819" s="2" t="s">
        <v>16</v>
      </c>
      <c r="N819" s="17">
        <v>2.13</v>
      </c>
      <c r="O819" s="6"/>
      <c r="P819" s="2" t="s">
        <v>16</v>
      </c>
      <c r="Q819" s="17">
        <v>32.45</v>
      </c>
      <c r="R819" s="6"/>
    </row>
    <row r="820" hidden="1" outlineLevel="1">
      <c r="A820" s="2" t="s">
        <v>17</v>
      </c>
      <c r="B820" s="17">
        <v>7.45</v>
      </c>
      <c r="C820" s="20">
        <f>(SUM(B812:B820)/9)/100</f>
        <v>0.1643</v>
      </c>
      <c r="D820" s="2" t="s">
        <v>17</v>
      </c>
      <c r="E820" s="17">
        <v>13.52</v>
      </c>
      <c r="F820" s="20">
        <f>(SUM(E812:E820)/9)/100</f>
        <v>0.1649333333</v>
      </c>
      <c r="G820" s="2" t="s">
        <v>17</v>
      </c>
      <c r="H820" s="17">
        <v>2.13</v>
      </c>
      <c r="I820" s="20">
        <f>(SUM(H812:H820)/9)/100</f>
        <v>0.09784444444</v>
      </c>
      <c r="J820" s="2" t="s">
        <v>17</v>
      </c>
      <c r="K820" s="17">
        <v>1.3</v>
      </c>
      <c r="L820" s="20">
        <f>(SUM(K812:K820)/9)/100</f>
        <v>0.03394444444</v>
      </c>
      <c r="M820" s="2" t="s">
        <v>17</v>
      </c>
      <c r="N820" s="17">
        <v>3.52</v>
      </c>
      <c r="O820" s="20">
        <f>(SUM(N812:N820)/9)/100</f>
        <v>0.07131111111</v>
      </c>
      <c r="P820" s="2" t="s">
        <v>17</v>
      </c>
      <c r="Q820" s="17">
        <v>3.01</v>
      </c>
      <c r="R820" s="20">
        <f>(SUM(Q812:Q820)/9)/100</f>
        <v>0.1676333333</v>
      </c>
    </row>
    <row r="821" hidden="1" outlineLevel="1">
      <c r="A821" s="3" t="s">
        <v>18</v>
      </c>
      <c r="B821" s="17">
        <v>40.19</v>
      </c>
      <c r="C821" s="6"/>
      <c r="D821" s="3" t="s">
        <v>18</v>
      </c>
      <c r="E821" s="17">
        <v>43.43</v>
      </c>
      <c r="F821" s="6"/>
      <c r="G821" s="3" t="s">
        <v>18</v>
      </c>
      <c r="H821" s="17">
        <v>8.56</v>
      </c>
      <c r="I821" s="6"/>
      <c r="J821" s="3" t="s">
        <v>18</v>
      </c>
      <c r="K821" s="17">
        <v>4.07</v>
      </c>
      <c r="L821" s="6"/>
      <c r="M821" s="3" t="s">
        <v>18</v>
      </c>
      <c r="N821" s="17">
        <v>18.1</v>
      </c>
      <c r="O821" s="6"/>
      <c r="P821" s="3" t="s">
        <v>18</v>
      </c>
      <c r="Q821" s="17">
        <v>12.45</v>
      </c>
      <c r="R821" s="6"/>
    </row>
    <row r="822" hidden="1" outlineLevel="1">
      <c r="A822" s="3" t="s">
        <v>19</v>
      </c>
      <c r="B822" s="17">
        <v>42.5</v>
      </c>
      <c r="C822" s="6"/>
      <c r="D822" s="3" t="s">
        <v>19</v>
      </c>
      <c r="E822" s="17">
        <v>12.59</v>
      </c>
      <c r="F822" s="6"/>
      <c r="G822" s="3" t="s">
        <v>19</v>
      </c>
      <c r="H822" s="17">
        <v>14.81</v>
      </c>
      <c r="I822" s="6"/>
      <c r="J822" s="3" t="s">
        <v>19</v>
      </c>
      <c r="K822" s="17">
        <v>46.02</v>
      </c>
      <c r="L822" s="6"/>
      <c r="M822" s="3" t="s">
        <v>19</v>
      </c>
      <c r="N822" s="17">
        <v>7.31</v>
      </c>
      <c r="O822" s="6"/>
      <c r="P822" s="3" t="s">
        <v>19</v>
      </c>
      <c r="Q822" s="17">
        <v>41.39</v>
      </c>
      <c r="R822" s="6"/>
    </row>
    <row r="823" hidden="1" outlineLevel="1">
      <c r="A823" s="3" t="s">
        <v>20</v>
      </c>
      <c r="B823" s="17">
        <v>12.41</v>
      </c>
      <c r="C823" s="6"/>
      <c r="D823" s="3" t="s">
        <v>20</v>
      </c>
      <c r="E823" s="17">
        <v>14.17</v>
      </c>
      <c r="F823" s="6"/>
      <c r="G823" s="3" t="s">
        <v>20</v>
      </c>
      <c r="H823" s="17">
        <v>17.86</v>
      </c>
      <c r="I823" s="6"/>
      <c r="J823" s="3" t="s">
        <v>20</v>
      </c>
      <c r="K823" s="17">
        <v>0.97</v>
      </c>
      <c r="L823" s="6"/>
      <c r="M823" s="3" t="s">
        <v>20</v>
      </c>
      <c r="N823" s="17">
        <v>17.2</v>
      </c>
      <c r="O823" s="6"/>
      <c r="P823" s="3" t="s">
        <v>20</v>
      </c>
      <c r="Q823" s="17">
        <v>16.48</v>
      </c>
      <c r="R823" s="6"/>
    </row>
    <row r="824" hidden="1" outlineLevel="1">
      <c r="A824" s="66">
        <v>44066.0</v>
      </c>
      <c r="B824" s="17">
        <v>12.41</v>
      </c>
      <c r="C824" s="20">
        <f>(SUM(B821:B824)/4)/100</f>
        <v>0.268775</v>
      </c>
      <c r="D824" s="66">
        <v>44066.0</v>
      </c>
      <c r="E824" s="17">
        <v>14.17</v>
      </c>
      <c r="F824" s="20">
        <f>(SUM(E821:E824)/4)/100</f>
        <v>0.2109</v>
      </c>
      <c r="G824" s="66">
        <v>44066.0</v>
      </c>
      <c r="H824" s="17">
        <v>14.86</v>
      </c>
      <c r="I824" s="20">
        <f>(SUM(H821:H824)/4)/100</f>
        <v>0.140225</v>
      </c>
      <c r="J824" s="66">
        <v>44066.0</v>
      </c>
      <c r="K824" s="17">
        <v>0.97</v>
      </c>
      <c r="L824" s="20">
        <f>(SUM(K821:K824)/4)/100</f>
        <v>0.130075</v>
      </c>
      <c r="M824" s="66">
        <v>44066.0</v>
      </c>
      <c r="N824" s="17">
        <v>14.0</v>
      </c>
      <c r="O824" s="20">
        <f>(SUM(N821:N824)/4)/100</f>
        <v>0.141525</v>
      </c>
      <c r="P824" s="66">
        <v>44066.0</v>
      </c>
      <c r="Q824" s="17">
        <v>16.48</v>
      </c>
      <c r="R824" s="20">
        <f>(SUM(Q821:Q824)/4)/100</f>
        <v>0.217</v>
      </c>
    </row>
    <row r="825" hidden="1" outlineLevel="1">
      <c r="A825" s="4" t="s">
        <v>21</v>
      </c>
      <c r="B825" s="17">
        <v>40.19</v>
      </c>
      <c r="C825" s="6"/>
      <c r="D825" s="4" t="s">
        <v>21</v>
      </c>
      <c r="E825" s="17">
        <v>43.43</v>
      </c>
      <c r="F825" s="6"/>
      <c r="G825" s="4" t="s">
        <v>21</v>
      </c>
      <c r="H825" s="17">
        <v>19.56</v>
      </c>
      <c r="I825" s="6"/>
      <c r="J825" s="4" t="s">
        <v>21</v>
      </c>
      <c r="K825" s="17">
        <v>4.07</v>
      </c>
      <c r="L825" s="6"/>
      <c r="M825" s="4" t="s">
        <v>21</v>
      </c>
      <c r="N825" s="17">
        <v>18.1</v>
      </c>
      <c r="O825" s="6"/>
      <c r="P825" s="4" t="s">
        <v>21</v>
      </c>
      <c r="Q825" s="17">
        <v>12.45</v>
      </c>
      <c r="R825" s="6"/>
    </row>
    <row r="826" hidden="1" outlineLevel="1">
      <c r="A826" s="4" t="s">
        <v>22</v>
      </c>
      <c r="B826" s="17">
        <v>42.5</v>
      </c>
      <c r="C826" s="6"/>
      <c r="D826" s="4" t="s">
        <v>22</v>
      </c>
      <c r="E826" s="17">
        <v>12.59</v>
      </c>
      <c r="F826" s="6"/>
      <c r="G826" s="4" t="s">
        <v>22</v>
      </c>
      <c r="H826" s="17">
        <v>17.81</v>
      </c>
      <c r="I826" s="6"/>
      <c r="J826" s="4" t="s">
        <v>22</v>
      </c>
      <c r="K826" s="17">
        <v>46.02</v>
      </c>
      <c r="L826" s="6"/>
      <c r="M826" s="4" t="s">
        <v>22</v>
      </c>
      <c r="N826" s="17">
        <v>15.31</v>
      </c>
      <c r="O826" s="6"/>
      <c r="P826" s="4" t="s">
        <v>22</v>
      </c>
      <c r="Q826" s="17">
        <v>41.39</v>
      </c>
      <c r="R826" s="6"/>
    </row>
    <row r="827" hidden="1" outlineLevel="1">
      <c r="A827" s="4" t="s">
        <v>23</v>
      </c>
      <c r="B827" s="17">
        <v>13.94</v>
      </c>
      <c r="C827" s="20">
        <f>(SUM(B825:B827)/3)/100</f>
        <v>0.3221</v>
      </c>
      <c r="D827" s="4" t="s">
        <v>23</v>
      </c>
      <c r="E827" s="17">
        <v>3.19</v>
      </c>
      <c r="F827" s="20">
        <f>(SUM(E825:E827)/3)/100</f>
        <v>0.1973666667</v>
      </c>
      <c r="G827" s="4" t="s">
        <v>23</v>
      </c>
      <c r="H827" s="17">
        <v>14.98</v>
      </c>
      <c r="I827" s="20">
        <f>(SUM(H825:H827)/3)/100</f>
        <v>0.1745</v>
      </c>
      <c r="J827" s="4" t="s">
        <v>23</v>
      </c>
      <c r="K827" s="17">
        <v>0.83</v>
      </c>
      <c r="L827" s="20">
        <f>(SUM(K825:K827)/3)/100</f>
        <v>0.1697333333</v>
      </c>
      <c r="M827" s="4" t="s">
        <v>23</v>
      </c>
      <c r="N827" s="17">
        <v>20.54</v>
      </c>
      <c r="O827" s="20">
        <f>(SUM(N825:N827)/3)/100</f>
        <v>0.1798333333</v>
      </c>
      <c r="P827" s="4" t="s">
        <v>23</v>
      </c>
      <c r="Q827" s="17">
        <v>1.16</v>
      </c>
      <c r="R827" s="20">
        <f>(SUM(Q825:Q827)/3)/100</f>
        <v>0.1833333333</v>
      </c>
    </row>
    <row r="828" hidden="1" outlineLevel="1">
      <c r="A828" s="5" t="s">
        <v>24</v>
      </c>
      <c r="B828" s="17">
        <v>29.61</v>
      </c>
      <c r="C828" s="6"/>
      <c r="D828" s="5" t="s">
        <v>24</v>
      </c>
      <c r="E828" s="17">
        <v>23.8</v>
      </c>
      <c r="F828" s="6"/>
      <c r="G828" s="5" t="s">
        <v>24</v>
      </c>
      <c r="H828" s="17">
        <v>24.44</v>
      </c>
      <c r="I828" s="6"/>
      <c r="J828" s="5" t="s">
        <v>24</v>
      </c>
      <c r="K828" s="17">
        <v>9.77</v>
      </c>
      <c r="L828" s="6"/>
      <c r="M828" s="5" t="s">
        <v>24</v>
      </c>
      <c r="N828" s="17">
        <v>15.93</v>
      </c>
      <c r="O828" s="6"/>
      <c r="P828" s="5" t="s">
        <v>24</v>
      </c>
      <c r="Q828" s="17">
        <v>15.65</v>
      </c>
      <c r="R828" s="6"/>
    </row>
    <row r="829" hidden="1" outlineLevel="1">
      <c r="A829" s="5" t="s">
        <v>25</v>
      </c>
      <c r="B829" s="17">
        <v>12.41</v>
      </c>
      <c r="C829" s="20">
        <f>(SUM(B828:B829)/2)/100</f>
        <v>0.2101</v>
      </c>
      <c r="D829" s="5" t="s">
        <v>25</v>
      </c>
      <c r="E829" s="17">
        <v>14.17</v>
      </c>
      <c r="F829" s="20">
        <f>(SUM(E828:E829)/2)/100</f>
        <v>0.18985</v>
      </c>
      <c r="G829" s="5" t="s">
        <v>25</v>
      </c>
      <c r="H829" s="17">
        <v>14.86</v>
      </c>
      <c r="I829" s="20">
        <f>(SUM(H828:H829)/2)/100</f>
        <v>0.1965</v>
      </c>
      <c r="J829" s="5" t="s">
        <v>25</v>
      </c>
      <c r="K829" s="17">
        <v>0.97</v>
      </c>
      <c r="L829" s="20">
        <f>(SUM(K828:K829)/2)/100</f>
        <v>0.0537</v>
      </c>
      <c r="M829" s="5" t="s">
        <v>25</v>
      </c>
      <c r="N829" s="17">
        <v>5.0</v>
      </c>
      <c r="O829" s="20">
        <f>(SUM(N828:N829)/2)/100</f>
        <v>0.10465</v>
      </c>
      <c r="P829" s="5" t="s">
        <v>25</v>
      </c>
      <c r="Q829" s="17">
        <v>16.48</v>
      </c>
      <c r="R829" s="20">
        <f>(SUM(Q828:Q829)/2)/100</f>
        <v>0.16065</v>
      </c>
    </row>
  </sheetData>
  <mergeCells count="263">
    <mergeCell ref="N575:N576"/>
    <mergeCell ref="Q575:Q576"/>
    <mergeCell ref="N531:N532"/>
    <mergeCell ref="Q531:Q532"/>
    <mergeCell ref="A574:B574"/>
    <mergeCell ref="B575:B576"/>
    <mergeCell ref="E575:E576"/>
    <mergeCell ref="H575:H576"/>
    <mergeCell ref="K575:K576"/>
    <mergeCell ref="K393:K394"/>
    <mergeCell ref="N393:N394"/>
    <mergeCell ref="Q393:Q394"/>
    <mergeCell ref="K370:K371"/>
    <mergeCell ref="N370:N371"/>
    <mergeCell ref="A392:B392"/>
    <mergeCell ref="H392:I392"/>
    <mergeCell ref="B393:B394"/>
    <mergeCell ref="E393:E394"/>
    <mergeCell ref="H393:H394"/>
    <mergeCell ref="A415:B415"/>
    <mergeCell ref="H415:I415"/>
    <mergeCell ref="E416:E417"/>
    <mergeCell ref="H416:H417"/>
    <mergeCell ref="K416:K417"/>
    <mergeCell ref="N416:N417"/>
    <mergeCell ref="Q416:Q417"/>
    <mergeCell ref="N439:N440"/>
    <mergeCell ref="Q439:Q440"/>
    <mergeCell ref="B416:B417"/>
    <mergeCell ref="A438:B438"/>
    <mergeCell ref="H438:I438"/>
    <mergeCell ref="B439:B440"/>
    <mergeCell ref="E439:E440"/>
    <mergeCell ref="H439:H440"/>
    <mergeCell ref="K439:K440"/>
    <mergeCell ref="N485:N486"/>
    <mergeCell ref="Q485:Q486"/>
    <mergeCell ref="A597:B597"/>
    <mergeCell ref="B598:B599"/>
    <mergeCell ref="E598:E599"/>
    <mergeCell ref="H598:H599"/>
    <mergeCell ref="K598:K599"/>
    <mergeCell ref="N598:N599"/>
    <mergeCell ref="Q598:Q599"/>
    <mergeCell ref="A763:B763"/>
    <mergeCell ref="B764:B765"/>
    <mergeCell ref="E764:E765"/>
    <mergeCell ref="H764:H765"/>
    <mergeCell ref="K764:K765"/>
    <mergeCell ref="N764:N765"/>
    <mergeCell ref="Q764:Q765"/>
    <mergeCell ref="A786:B786"/>
    <mergeCell ref="B787:B788"/>
    <mergeCell ref="E787:E788"/>
    <mergeCell ref="H787:H788"/>
    <mergeCell ref="K787:K788"/>
    <mergeCell ref="N787:N788"/>
    <mergeCell ref="Q787:Q788"/>
    <mergeCell ref="A623:B623"/>
    <mergeCell ref="B624:B625"/>
    <mergeCell ref="E624:E625"/>
    <mergeCell ref="H624:H625"/>
    <mergeCell ref="K624:K625"/>
    <mergeCell ref="N624:N625"/>
    <mergeCell ref="Q624:Q625"/>
    <mergeCell ref="A646:B646"/>
    <mergeCell ref="B647:B648"/>
    <mergeCell ref="E647:E648"/>
    <mergeCell ref="H647:H648"/>
    <mergeCell ref="K647:K648"/>
    <mergeCell ref="N647:N648"/>
    <mergeCell ref="Q647:Q648"/>
    <mergeCell ref="A669:B669"/>
    <mergeCell ref="B670:B671"/>
    <mergeCell ref="E670:E671"/>
    <mergeCell ref="H670:H671"/>
    <mergeCell ref="K670:K671"/>
    <mergeCell ref="N670:N671"/>
    <mergeCell ref="Q670:Q671"/>
    <mergeCell ref="A693:B693"/>
    <mergeCell ref="B694:B695"/>
    <mergeCell ref="E694:E695"/>
    <mergeCell ref="H694:H695"/>
    <mergeCell ref="K694:K695"/>
    <mergeCell ref="N694:N695"/>
    <mergeCell ref="Q694:Q695"/>
    <mergeCell ref="A716:B716"/>
    <mergeCell ref="B717:B718"/>
    <mergeCell ref="E717:E718"/>
    <mergeCell ref="H717:H718"/>
    <mergeCell ref="K717:K718"/>
    <mergeCell ref="N717:N718"/>
    <mergeCell ref="Q717:Q718"/>
    <mergeCell ref="A739:B739"/>
    <mergeCell ref="B740:B741"/>
    <mergeCell ref="E740:E741"/>
    <mergeCell ref="H740:H741"/>
    <mergeCell ref="K740:K741"/>
    <mergeCell ref="N740:N741"/>
    <mergeCell ref="Q740:Q741"/>
    <mergeCell ref="A809:B809"/>
    <mergeCell ref="B810:B811"/>
    <mergeCell ref="E810:E811"/>
    <mergeCell ref="H810:H811"/>
    <mergeCell ref="K810:K811"/>
    <mergeCell ref="N810:N811"/>
    <mergeCell ref="Q810:Q811"/>
    <mergeCell ref="A139:B139"/>
    <mergeCell ref="H139:I139"/>
    <mergeCell ref="E140:E141"/>
    <mergeCell ref="H140:H141"/>
    <mergeCell ref="K140:K141"/>
    <mergeCell ref="N140:N141"/>
    <mergeCell ref="Q140:Q141"/>
    <mergeCell ref="B140:B141"/>
    <mergeCell ref="A162:B162"/>
    <mergeCell ref="H162:I162"/>
    <mergeCell ref="B163:B164"/>
    <mergeCell ref="E163:E164"/>
    <mergeCell ref="H163:H164"/>
    <mergeCell ref="K163:K164"/>
    <mergeCell ref="A1:B1"/>
    <mergeCell ref="B2:B3"/>
    <mergeCell ref="E2:E3"/>
    <mergeCell ref="H2:H3"/>
    <mergeCell ref="K2:K3"/>
    <mergeCell ref="N2:N3"/>
    <mergeCell ref="Q2:Q3"/>
    <mergeCell ref="A24:B24"/>
    <mergeCell ref="B25:B26"/>
    <mergeCell ref="E25:E26"/>
    <mergeCell ref="H25:H26"/>
    <mergeCell ref="K25:K26"/>
    <mergeCell ref="N25:N26"/>
    <mergeCell ref="Q25:Q26"/>
    <mergeCell ref="A47:B47"/>
    <mergeCell ref="B48:B49"/>
    <mergeCell ref="E48:E49"/>
    <mergeCell ref="H48:H49"/>
    <mergeCell ref="K48:K49"/>
    <mergeCell ref="N48:N49"/>
    <mergeCell ref="Q48:Q49"/>
    <mergeCell ref="A70:B70"/>
    <mergeCell ref="B71:B72"/>
    <mergeCell ref="E71:E72"/>
    <mergeCell ref="H71:H72"/>
    <mergeCell ref="K71:K72"/>
    <mergeCell ref="N71:N72"/>
    <mergeCell ref="Q71:Q72"/>
    <mergeCell ref="A93:B93"/>
    <mergeCell ref="B94:B95"/>
    <mergeCell ref="E94:E95"/>
    <mergeCell ref="H94:H95"/>
    <mergeCell ref="K94:K95"/>
    <mergeCell ref="N94:N95"/>
    <mergeCell ref="Q94:Q95"/>
    <mergeCell ref="A116:B116"/>
    <mergeCell ref="B117:B118"/>
    <mergeCell ref="E117:E118"/>
    <mergeCell ref="H117:H118"/>
    <mergeCell ref="K117:K118"/>
    <mergeCell ref="N117:N118"/>
    <mergeCell ref="Q117:Q118"/>
    <mergeCell ref="N163:N164"/>
    <mergeCell ref="Q163:Q164"/>
    <mergeCell ref="A185:B185"/>
    <mergeCell ref="H185:I185"/>
    <mergeCell ref="B186:B187"/>
    <mergeCell ref="E186:E187"/>
    <mergeCell ref="H186:H187"/>
    <mergeCell ref="Q186:Q187"/>
    <mergeCell ref="A277:B277"/>
    <mergeCell ref="H277:I277"/>
    <mergeCell ref="E278:E279"/>
    <mergeCell ref="H278:H279"/>
    <mergeCell ref="K278:K279"/>
    <mergeCell ref="N278:N279"/>
    <mergeCell ref="Q278:Q279"/>
    <mergeCell ref="B278:B279"/>
    <mergeCell ref="A300:B300"/>
    <mergeCell ref="H300:I300"/>
    <mergeCell ref="B301:B302"/>
    <mergeCell ref="E301:E302"/>
    <mergeCell ref="H301:H302"/>
    <mergeCell ref="K301:K302"/>
    <mergeCell ref="A323:B323"/>
    <mergeCell ref="H323:I323"/>
    <mergeCell ref="E324:E325"/>
    <mergeCell ref="H324:H325"/>
    <mergeCell ref="K324:K325"/>
    <mergeCell ref="N324:N325"/>
    <mergeCell ref="Q324:Q325"/>
    <mergeCell ref="B324:B325"/>
    <mergeCell ref="A346:B346"/>
    <mergeCell ref="H346:I346"/>
    <mergeCell ref="B347:B348"/>
    <mergeCell ref="E347:E348"/>
    <mergeCell ref="H347:H348"/>
    <mergeCell ref="K347:K348"/>
    <mergeCell ref="K209:K210"/>
    <mergeCell ref="N209:N210"/>
    <mergeCell ref="Q209:Q210"/>
    <mergeCell ref="K186:K187"/>
    <mergeCell ref="N186:N187"/>
    <mergeCell ref="A208:B208"/>
    <mergeCell ref="H208:I208"/>
    <mergeCell ref="B209:B210"/>
    <mergeCell ref="E209:E210"/>
    <mergeCell ref="H209:H210"/>
    <mergeCell ref="A231:B231"/>
    <mergeCell ref="H231:I231"/>
    <mergeCell ref="E232:E233"/>
    <mergeCell ref="H232:H233"/>
    <mergeCell ref="K232:K233"/>
    <mergeCell ref="N232:N233"/>
    <mergeCell ref="Q232:Q233"/>
    <mergeCell ref="N255:N256"/>
    <mergeCell ref="Q255:Q256"/>
    <mergeCell ref="B232:B233"/>
    <mergeCell ref="A254:B254"/>
    <mergeCell ref="H254:I254"/>
    <mergeCell ref="B255:B256"/>
    <mergeCell ref="E255:E256"/>
    <mergeCell ref="H255:H256"/>
    <mergeCell ref="K255:K256"/>
    <mergeCell ref="N301:N302"/>
    <mergeCell ref="Q301:Q302"/>
    <mergeCell ref="N347:N348"/>
    <mergeCell ref="Q347:Q348"/>
    <mergeCell ref="A369:B369"/>
    <mergeCell ref="H369:I369"/>
    <mergeCell ref="B370:B371"/>
    <mergeCell ref="E370:E371"/>
    <mergeCell ref="H370:H371"/>
    <mergeCell ref="Q370:Q371"/>
    <mergeCell ref="A461:B461"/>
    <mergeCell ref="H461:I461"/>
    <mergeCell ref="E462:E463"/>
    <mergeCell ref="H462:H463"/>
    <mergeCell ref="K462:K463"/>
    <mergeCell ref="N462:N463"/>
    <mergeCell ref="Q462:Q463"/>
    <mergeCell ref="B462:B463"/>
    <mergeCell ref="A484:B484"/>
    <mergeCell ref="H484:I484"/>
    <mergeCell ref="B485:B486"/>
    <mergeCell ref="E485:E486"/>
    <mergeCell ref="H485:H486"/>
    <mergeCell ref="K485:K486"/>
    <mergeCell ref="A507:B507"/>
    <mergeCell ref="H507:I507"/>
    <mergeCell ref="E508:E509"/>
    <mergeCell ref="H508:H509"/>
    <mergeCell ref="K508:K509"/>
    <mergeCell ref="N508:N509"/>
    <mergeCell ref="Q508:Q509"/>
    <mergeCell ref="B508:B509"/>
    <mergeCell ref="A530:B530"/>
    <mergeCell ref="H530:I530"/>
    <mergeCell ref="B531:B532"/>
    <mergeCell ref="E531:E532"/>
    <mergeCell ref="H531:H532"/>
    <mergeCell ref="K531:K532"/>
  </mergeCells>
  <drawing r:id="rId2"/>
  <legacyDrawing r:id="rId3"/>
</worksheet>
</file>