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artemandreev\Desktop\HK\Budget\"/>
    </mc:Choice>
  </mc:AlternateContent>
  <bookViews>
    <workbookView xWindow="0" yWindow="0" windowWidth="19200" windowHeight="6490" activeTab="1"/>
  </bookViews>
  <sheets>
    <sheet name="Disbursements funding" sheetId="1" r:id="rId1"/>
    <sheet name="Expenses funding" sheetId="5" r:id="rId2"/>
    <sheet name="Plans" sheetId="4" state="hidden" r:id="rId3"/>
  </sheets>
  <definedNames>
    <definedName name="_xlnm._FilterDatabase" localSheetId="0" hidden="1">'Disbursements funding'!$A$1:$B$2</definedName>
    <definedName name="_xlnm._FilterDatabase" localSheetId="1" hidden="1">'Expenses funding'!$A$1:$B$2</definedName>
  </definedNames>
  <calcPr calcId="171026"/>
</workbook>
</file>

<file path=xl/calcChain.xml><?xml version="1.0" encoding="utf-8"?>
<calcChain xmlns="http://schemas.openxmlformats.org/spreadsheetml/2006/main">
  <c r="I17" i="5" l="1"/>
  <c r="H17" i="5"/>
  <c r="H18" i="5"/>
  <c r="C18" i="5"/>
  <c r="D18" i="5"/>
  <c r="E18" i="5"/>
  <c r="B18" i="5"/>
  <c r="H13" i="5" l="1"/>
  <c r="H14" i="5"/>
  <c r="H15" i="5"/>
  <c r="H16" i="5"/>
  <c r="H9" i="5"/>
  <c r="H10" i="5"/>
  <c r="M6" i="1" l="1"/>
  <c r="M7" i="1"/>
  <c r="M8" i="1"/>
  <c r="M9" i="1"/>
  <c r="M5" i="1"/>
  <c r="G5" i="1" s="1"/>
  <c r="I5" i="1" s="1"/>
  <c r="M4" i="5"/>
  <c r="M7" i="5" s="1"/>
  <c r="M6" i="5"/>
  <c r="M11" i="5"/>
  <c r="M12" i="5"/>
  <c r="G8" i="5" s="1"/>
  <c r="M20" i="5"/>
  <c r="M21" i="5"/>
  <c r="M5" i="5"/>
  <c r="G6" i="5" s="1"/>
  <c r="H7" i="5"/>
  <c r="H8" i="5"/>
  <c r="H11" i="5"/>
  <c r="H12" i="5"/>
  <c r="H5" i="5"/>
  <c r="H6" i="5"/>
  <c r="M4" i="1"/>
  <c r="H6" i="1"/>
  <c r="H5" i="1"/>
  <c r="C7" i="1"/>
  <c r="D7" i="1"/>
  <c r="E7" i="1"/>
  <c r="B7" i="1"/>
  <c r="H7" i="1"/>
  <c r="G7" i="5" l="1"/>
  <c r="I8" i="5"/>
  <c r="G6" i="1"/>
  <c r="G7" i="1" s="1"/>
  <c r="M23" i="5"/>
  <c r="M19" i="5"/>
  <c r="G10" i="5" s="1"/>
  <c r="I10" i="5" s="1"/>
  <c r="M8" i="5"/>
  <c r="M22" i="5"/>
  <c r="M18" i="5"/>
  <c r="I7" i="5"/>
  <c r="I6" i="5"/>
  <c r="G16" i="5" l="1"/>
  <c r="I16" i="5" s="1"/>
  <c r="G13" i="5"/>
  <c r="I13" i="5" s="1"/>
  <c r="G5" i="5"/>
  <c r="G14" i="5"/>
  <c r="I14" i="5" s="1"/>
  <c r="G15" i="5"/>
  <c r="I15" i="5" s="1"/>
  <c r="I6" i="1"/>
  <c r="I7" i="1" s="1"/>
  <c r="G11" i="5"/>
  <c r="I11" i="5" s="1"/>
  <c r="G9" i="5"/>
  <c r="I9" i="5" s="1"/>
  <c r="G12" i="5"/>
  <c r="I12" i="5" s="1"/>
  <c r="G18" i="5" l="1"/>
  <c r="I5" i="5"/>
  <c r="I18" i="5" s="1"/>
</calcChain>
</file>

<file path=xl/sharedStrings.xml><?xml version="1.0" encoding="utf-8"?>
<sst xmlns="http://schemas.openxmlformats.org/spreadsheetml/2006/main" count="719" uniqueCount="80">
  <si>
    <t>Country</t>
  </si>
  <si>
    <t>Month</t>
  </si>
  <si>
    <t>Week 1</t>
  </si>
  <si>
    <t>Week 2</t>
  </si>
  <si>
    <t>Week 3</t>
  </si>
  <si>
    <t>Week 4+</t>
  </si>
  <si>
    <t>Plan</t>
  </si>
  <si>
    <t>Forecast</t>
  </si>
  <si>
    <t>Delta</t>
  </si>
  <si>
    <t>Projected disbursements, USD</t>
  </si>
  <si>
    <t>CFB001</t>
  </si>
  <si>
    <t>Projected repayments, USD</t>
  </si>
  <si>
    <t>CFB002</t>
  </si>
  <si>
    <t>Disbursement funding needs, USD</t>
  </si>
  <si>
    <t>CFB003</t>
  </si>
  <si>
    <t>CFB004</t>
  </si>
  <si>
    <t>Repayments should include all customer payments, including principal, interest, fees, fines etc.</t>
  </si>
  <si>
    <t>CFB005</t>
  </si>
  <si>
    <t>HK</t>
  </si>
  <si>
    <t>Acquisition costs, USD</t>
  </si>
  <si>
    <t>CFB007</t>
  </si>
  <si>
    <t>Payment system fees, USD</t>
  </si>
  <si>
    <t>CFB008</t>
  </si>
  <si>
    <t>Salary, USD</t>
  </si>
  <si>
    <t>CFB009</t>
  </si>
  <si>
    <t>Office rent, USD</t>
  </si>
  <si>
    <t>CFB010</t>
  </si>
  <si>
    <t>IT costs, USD</t>
  </si>
  <si>
    <t>CFB011</t>
  </si>
  <si>
    <t>Other expenses, USD</t>
  </si>
  <si>
    <t>CFB012</t>
  </si>
  <si>
    <t>Expenses funding needs, USD</t>
  </si>
  <si>
    <t>CFB013</t>
  </si>
  <si>
    <t>CFB014</t>
  </si>
  <si>
    <t>CFB015</t>
  </si>
  <si>
    <t>CFB016</t>
  </si>
  <si>
    <t>CFB017</t>
  </si>
  <si>
    <t>CFB018</t>
  </si>
  <si>
    <t>VN</t>
  </si>
  <si>
    <t>Index</t>
  </si>
  <si>
    <t>Budget</t>
  </si>
  <si>
    <t>Operating activities</t>
  </si>
  <si>
    <t>Loans issued</t>
  </si>
  <si>
    <t>Principals received</t>
  </si>
  <si>
    <t>Interest received</t>
  </si>
  <si>
    <t>Loan fees received</t>
  </si>
  <si>
    <t>Fines &amp; penalties received</t>
  </si>
  <si>
    <t>CFB006</t>
  </si>
  <si>
    <t>Total CF from business activities:</t>
  </si>
  <si>
    <t>Commissions to agents &amp; payment systems</t>
  </si>
  <si>
    <t>POS costs</t>
  </si>
  <si>
    <t>People costs</t>
  </si>
  <si>
    <t>Marketing &amp; Acquisition costs</t>
  </si>
  <si>
    <t>Support costs</t>
  </si>
  <si>
    <t>Office costs</t>
  </si>
  <si>
    <t>IT costs</t>
  </si>
  <si>
    <t>Professional services</t>
  </si>
  <si>
    <t>Other income (expenses)</t>
  </si>
  <si>
    <t>Profit tax</t>
  </si>
  <si>
    <t>VAT paid</t>
  </si>
  <si>
    <t>Working Capital required</t>
  </si>
  <si>
    <t>PH</t>
  </si>
  <si>
    <t>ID</t>
  </si>
  <si>
    <t>MY</t>
  </si>
  <si>
    <t>CN</t>
  </si>
  <si>
    <t>SG</t>
  </si>
  <si>
    <t>MM</t>
  </si>
  <si>
    <t>KH</t>
  </si>
  <si>
    <t>TH</t>
  </si>
  <si>
    <t>IN</t>
  </si>
  <si>
    <t>LK</t>
  </si>
  <si>
    <t>AU</t>
  </si>
  <si>
    <t>Office Management Fee, USD</t>
  </si>
  <si>
    <t>Office Electricity, USD</t>
  </si>
  <si>
    <t>Internet Month Fee, USD</t>
  </si>
  <si>
    <t>Nominee Director Fee, USD</t>
  </si>
  <si>
    <t>Accountant Fee, USD</t>
  </si>
  <si>
    <t>Petty Cash (Stationary, Paper, etc.), USD</t>
  </si>
  <si>
    <t>Funds need to be on the account to apply for the Visa for CM*</t>
  </si>
  <si>
    <t>* need only for the period of getting visa, when the visa is received the money could be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</si>
</sst>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0.79998168889431442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9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4" fillId="0" borderId="0"/>
    <xf numFmtId="164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 applyAlignment="1">
      <alignment horizontal="center"/>
    </xf>
    <xf numFmtId="3" fontId="0" fillId="5" borderId="0" xfId="0" applyNumberFormat="1" applyFill="1"/>
    <xf numFmtId="0" fontId="0" fillId="5" borderId="0" xfId="0" applyFill="1"/>
    <xf numFmtId="3" fontId="0" fillId="0" borderId="0" xfId="0" applyNumberFormat="1" applyFill="1"/>
    <xf numFmtId="17" fontId="1" fillId="5" borderId="0" xfId="0" applyNumberFormat="1" applyFont="1" applyFill="1" applyAlignment="1">
      <alignment horizontal="center"/>
    </xf>
    <xf numFmtId="0" fontId="3" fillId="0" borderId="0" xfId="0" applyFont="1"/>
    <xf numFmtId="0" fontId="5" fillId="0" borderId="0" xfId="1" applyFont="1"/>
    <xf numFmtId="0" fontId="4" fillId="0" borderId="0" xfId="1"/>
    <xf numFmtId="164" fontId="7" fillId="2" borderId="1" xfId="2" applyNumberFormat="1" applyFont="1" applyFill="1" applyBorder="1" applyAlignment="1">
      <alignment horizontal="center" vertical="center" wrapText="1"/>
    </xf>
    <xf numFmtId="164" fontId="7" fillId="2" borderId="2" xfId="2" applyNumberFormat="1" applyFont="1" applyFill="1" applyBorder="1" applyAlignment="1">
      <alignment horizontal="center" wrapText="1"/>
    </xf>
    <xf numFmtId="164" fontId="7" fillId="2" borderId="2" xfId="2" applyNumberFormat="1" applyFont="1" applyFill="1" applyBorder="1" applyAlignment="1">
      <alignment horizontal="center"/>
    </xf>
    <xf numFmtId="164" fontId="7" fillId="2" borderId="1" xfId="2" applyNumberFormat="1" applyFont="1" applyFill="1" applyBorder="1" applyAlignment="1">
      <alignment vertical="center" wrapText="1"/>
    </xf>
    <xf numFmtId="0" fontId="4" fillId="0" borderId="2" xfId="1" applyFill="1" applyBorder="1" applyAlignment="1">
      <alignment horizontal="left" wrapText="1"/>
    </xf>
    <xf numFmtId="0" fontId="8" fillId="0" borderId="2" xfId="1" applyFont="1" applyFill="1" applyBorder="1" applyAlignment="1">
      <alignment horizontal="left"/>
    </xf>
    <xf numFmtId="0" fontId="8" fillId="0" borderId="2" xfId="1" applyFont="1" applyFill="1" applyBorder="1" applyAlignment="1">
      <alignment horizontal="center"/>
    </xf>
    <xf numFmtId="3" fontId="4" fillId="0" borderId="2" xfId="1" applyNumberFormat="1" applyFont="1" applyFill="1" applyBorder="1" applyAlignment="1">
      <alignment wrapText="1"/>
    </xf>
    <xf numFmtId="0" fontId="4" fillId="0" borderId="2" xfId="1" applyFont="1" applyFill="1" applyBorder="1" applyAlignment="1">
      <alignment horizontal="left" wrapText="1"/>
    </xf>
    <xf numFmtId="3" fontId="8" fillId="0" borderId="2" xfId="1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Финансовый_MIcrolending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Doctor Dong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87B827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5" sqref="A5:XFD6"/>
    </sheetView>
  </sheetViews>
  <sheetFormatPr defaultRowHeight="14.5" x14ac:dyDescent="0.35"/>
  <cols>
    <col min="1" max="1" width="35.7265625" customWidth="1"/>
    <col min="2" max="5" width="11.453125" customWidth="1"/>
    <col min="7" max="9" width="11.453125" customWidth="1"/>
    <col min="12" max="13" width="0" hidden="1" customWidth="1"/>
  </cols>
  <sheetData>
    <row r="1" spans="1:13" x14ac:dyDescent="0.35">
      <c r="A1" s="1" t="s">
        <v>0</v>
      </c>
      <c r="B1" s="7" t="s">
        <v>18</v>
      </c>
    </row>
    <row r="2" spans="1:13" x14ac:dyDescent="0.35">
      <c r="A2" s="1" t="s">
        <v>1</v>
      </c>
      <c r="B2" s="11">
        <v>42583</v>
      </c>
    </row>
    <row r="4" spans="1:13" x14ac:dyDescent="0.35">
      <c r="A4" s="4"/>
      <c r="B4" s="5" t="s">
        <v>2</v>
      </c>
      <c r="C4" s="5" t="s">
        <v>3</v>
      </c>
      <c r="D4" s="5" t="s">
        <v>4</v>
      </c>
      <c r="E4" s="5" t="s">
        <v>5</v>
      </c>
      <c r="G4" s="5" t="s">
        <v>6</v>
      </c>
      <c r="H4" s="5" t="s">
        <v>7</v>
      </c>
      <c r="I4" s="5" t="s">
        <v>8</v>
      </c>
      <c r="M4">
        <f>ROW(Plans!A24)-ROW(Plans!A1)</f>
        <v>23</v>
      </c>
    </row>
    <row r="5" spans="1:13" ht="15.5" x14ac:dyDescent="0.35">
      <c r="A5" t="s">
        <v>9</v>
      </c>
      <c r="B5" s="8"/>
      <c r="C5" s="8"/>
      <c r="D5" s="8"/>
      <c r="E5" s="8"/>
      <c r="G5" s="10">
        <f ca="1">-SUM(M5)</f>
        <v>0</v>
      </c>
      <c r="H5" s="10">
        <f>SUM(B5:E5)</f>
        <v>0</v>
      </c>
      <c r="I5" s="2">
        <f ca="1">G5-H5</f>
        <v>0</v>
      </c>
      <c r="L5" s="19" t="s">
        <v>10</v>
      </c>
      <c r="M5">
        <f ca="1">IF($B$1&lt;&gt;"XX",VLOOKUP(L5,OFFSET(Plans!$A$1,MATCH($B$1,Plans!$A:$A,0)-1,0,$M$4,15),MATCH($B$2,Plans!$A$2:$O$2,0),0),0)</f>
        <v>0</v>
      </c>
    </row>
    <row r="6" spans="1:13" ht="15.5" x14ac:dyDescent="0.35">
      <c r="A6" t="s">
        <v>11</v>
      </c>
      <c r="B6" s="9"/>
      <c r="C6" s="9"/>
      <c r="D6" s="9"/>
      <c r="E6" s="9"/>
      <c r="G6" s="10">
        <f ca="1">SUM(M6:M9)</f>
        <v>0</v>
      </c>
      <c r="H6" s="10">
        <f>SUM(B6:E6)</f>
        <v>0</v>
      </c>
      <c r="I6" s="2">
        <f ca="1">G6-H6</f>
        <v>0</v>
      </c>
      <c r="L6" s="19" t="s">
        <v>12</v>
      </c>
      <c r="M6">
        <f ca="1">IF($B$1&lt;&gt;"XX",VLOOKUP(L6,OFFSET(Plans!$A$1,MATCH($B$1,Plans!$A:$A,0)-1,0,$M$4,15),MATCH($B$2,Plans!$A$2:$O$2,0),0),0)</f>
        <v>0</v>
      </c>
    </row>
    <row r="7" spans="1:13" ht="15.5" x14ac:dyDescent="0.35">
      <c r="A7" s="3" t="s">
        <v>13</v>
      </c>
      <c r="B7" s="6">
        <f>B5-B6</f>
        <v>0</v>
      </c>
      <c r="C7" s="6">
        <f t="shared" ref="C7:E7" si="0">C5-C6</f>
        <v>0</v>
      </c>
      <c r="D7" s="6">
        <f t="shared" si="0"/>
        <v>0</v>
      </c>
      <c r="E7" s="6">
        <f t="shared" si="0"/>
        <v>0</v>
      </c>
      <c r="G7" s="6">
        <f ca="1">G5-G6</f>
        <v>0</v>
      </c>
      <c r="H7" s="6">
        <f t="shared" ref="H7:I7" si="1">H5-H6</f>
        <v>0</v>
      </c>
      <c r="I7" s="6">
        <f t="shared" ca="1" si="1"/>
        <v>0</v>
      </c>
      <c r="L7" s="19" t="s">
        <v>14</v>
      </c>
      <c r="M7">
        <f ca="1">IF($B$1&lt;&gt;"XX",VLOOKUP(L7,OFFSET(Plans!$A$1,MATCH($B$1,Plans!$A:$A,0)-1,0,$M$4,15),MATCH($B$2,Plans!$A$2:$O$2,0),0),0)</f>
        <v>0</v>
      </c>
    </row>
    <row r="8" spans="1:13" ht="15.5" x14ac:dyDescent="0.35">
      <c r="L8" s="19" t="s">
        <v>15</v>
      </c>
      <c r="M8">
        <f ca="1">IF($B$1&lt;&gt;"XX",VLOOKUP(L8,OFFSET(Plans!$A$1,MATCH($B$1,Plans!$A:$A,0)-1,0,$M$4,15),MATCH($B$2,Plans!$A$2:$O$2,0),0),0)</f>
        <v>0</v>
      </c>
    </row>
    <row r="9" spans="1:13" ht="15.5" x14ac:dyDescent="0.35">
      <c r="A9" s="12" t="s">
        <v>16</v>
      </c>
      <c r="L9" s="19" t="s">
        <v>17</v>
      </c>
      <c r="M9">
        <f ca="1">IF($B$1&lt;&gt;"XX",VLOOKUP(L9,OFFSET(Plans!$A$1,MATCH($B$1,Plans!$A:$A,0)-1,0,$M$4,15),MATCH($B$2,Plans!$A$2:$O$2,0),0),0)</f>
        <v>0</v>
      </c>
    </row>
  </sheetData>
  <dataValidations count="2">
    <dataValidation type="list" allowBlank="1" showInputMessage="1" showErrorMessage="1" sqref="B1">
      <formula1>"VN,PH,ID,MY,CN,SG,HK,MM,KH,TH,IN,LK,AU"</formula1>
    </dataValidation>
    <dataValidation type="list" allowBlank="1" showInputMessage="1" showErrorMessage="1" sqref="B2">
      <formula1>"авг.2016,сен.2016,окт.2016,ноя.2016,дек.2016"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zoomScaleNormal="85" workbookViewId="0"/>
  </sheetViews>
  <sheetFormatPr defaultRowHeight="14.5" x14ac:dyDescent="0.35"/>
  <cols>
    <col min="1" max="1" width="35.7265625" customWidth="1"/>
    <col min="2" max="5" width="11.453125" customWidth="1"/>
    <col min="7" max="9" width="11.453125" customWidth="1"/>
    <col min="12" max="13" width="8.7265625" hidden="1" customWidth="1"/>
  </cols>
  <sheetData>
    <row r="1" spans="1:13" x14ac:dyDescent="0.35">
      <c r="A1" s="1" t="s">
        <v>0</v>
      </c>
      <c r="B1" s="7" t="s">
        <v>18</v>
      </c>
    </row>
    <row r="2" spans="1:13" x14ac:dyDescent="0.35">
      <c r="A2" s="1" t="s">
        <v>1</v>
      </c>
      <c r="B2" s="11">
        <v>42583</v>
      </c>
    </row>
    <row r="4" spans="1:13" x14ac:dyDescent="0.35">
      <c r="A4" s="4"/>
      <c r="B4" s="5" t="s">
        <v>2</v>
      </c>
      <c r="C4" s="5" t="s">
        <v>3</v>
      </c>
      <c r="D4" s="5" t="s">
        <v>4</v>
      </c>
      <c r="E4" s="5" t="s">
        <v>5</v>
      </c>
      <c r="G4" s="5" t="s">
        <v>6</v>
      </c>
      <c r="H4" s="5" t="s">
        <v>7</v>
      </c>
      <c r="I4" s="5" t="s">
        <v>8</v>
      </c>
      <c r="M4">
        <f>ROW(Plans!A24)-ROW(Plans!A1)</f>
        <v>23</v>
      </c>
    </row>
    <row r="5" spans="1:13" ht="15.5" x14ac:dyDescent="0.35">
      <c r="A5" t="s">
        <v>19</v>
      </c>
      <c r="B5" s="8"/>
      <c r="C5" s="8"/>
      <c r="D5" s="8"/>
      <c r="E5" s="8"/>
      <c r="G5" s="10">
        <f ca="1">-M8</f>
        <v>0</v>
      </c>
      <c r="H5" s="10">
        <f>SUM(B5:E5)</f>
        <v>0</v>
      </c>
      <c r="I5" s="2">
        <f ca="1">G5-H5</f>
        <v>0</v>
      </c>
      <c r="L5" s="19" t="s">
        <v>20</v>
      </c>
      <c r="M5" s="9">
        <f ca="1">IF($B$1&lt;&gt;"XX",VLOOKUP(L5,OFFSET(Plans!$A$1,MATCH($B$1,Plans!$A:$A,0)-1,0,$M$4,15),MATCH($B$2,Plans!$A$2:$O$2,0),0),0)</f>
        <v>0</v>
      </c>
    </row>
    <row r="6" spans="1:13" ht="15.5" x14ac:dyDescent="0.35">
      <c r="A6" t="s">
        <v>21</v>
      </c>
      <c r="B6" s="9"/>
      <c r="C6" s="9"/>
      <c r="D6" s="9"/>
      <c r="E6" s="9"/>
      <c r="G6" s="10">
        <f ca="1">-M5</f>
        <v>0</v>
      </c>
      <c r="H6" s="10">
        <f>SUM(B6:E6)</f>
        <v>0</v>
      </c>
      <c r="I6" s="2">
        <f ca="1">G6-H6</f>
        <v>0</v>
      </c>
      <c r="L6" s="19" t="s">
        <v>22</v>
      </c>
      <c r="M6">
        <f ca="1">IF($B$1&lt;&gt;"XX",VLOOKUP(L6,OFFSET(Plans!$A$1,MATCH($B$1,Plans!$A:$A,0)-1,0,$M$4,15),MATCH($B$2,Plans!$A$2:$O$2,0),0),0)</f>
        <v>0</v>
      </c>
    </row>
    <row r="7" spans="1:13" ht="15.5" x14ac:dyDescent="0.35">
      <c r="A7" t="s">
        <v>23</v>
      </c>
      <c r="B7" s="9"/>
      <c r="C7" s="9">
        <v>10000</v>
      </c>
      <c r="D7" s="9"/>
      <c r="E7" s="9"/>
      <c r="G7" s="10">
        <f ca="1">-M7</f>
        <v>0</v>
      </c>
      <c r="H7" s="10">
        <f t="shared" ref="H7:H12" si="0">SUM(B7:E7)</f>
        <v>10000</v>
      </c>
      <c r="I7" s="2">
        <f t="shared" ref="I7:I12" ca="1" si="1">G7-H7</f>
        <v>-10000</v>
      </c>
      <c r="L7" s="19" t="s">
        <v>24</v>
      </c>
      <c r="M7" s="9">
        <f ca="1">IF($B$1&lt;&gt;"XX",VLOOKUP(L7,OFFSET(Plans!$A$1,MATCH($B$1,Plans!$A:$A,0)-1,0,$M$4,15),MATCH($B$2,Plans!$A$2:$O$2,0),0),0)</f>
        <v>0</v>
      </c>
    </row>
    <row r="8" spans="1:13" ht="15.5" x14ac:dyDescent="0.35">
      <c r="A8" t="s">
        <v>25</v>
      </c>
      <c r="B8" s="9"/>
      <c r="C8" s="9">
        <v>4130</v>
      </c>
      <c r="D8" s="9"/>
      <c r="E8" s="9"/>
      <c r="G8" s="10">
        <f ca="1">-M12</f>
        <v>0</v>
      </c>
      <c r="H8" s="10">
        <f t="shared" si="0"/>
        <v>4130</v>
      </c>
      <c r="I8" s="2">
        <f t="shared" ca="1" si="1"/>
        <v>-4130</v>
      </c>
      <c r="L8" s="19" t="s">
        <v>26</v>
      </c>
      <c r="M8" s="9">
        <f ca="1">IF($B$1&lt;&gt;"XX",VLOOKUP(L8,OFFSET(Plans!$A$1,MATCH($B$1,Plans!$A:$A,0)-1,0,$M$4,15),MATCH($B$2,Plans!$A$2:$O$2,0),0),0)</f>
        <v>0</v>
      </c>
    </row>
    <row r="9" spans="1:13" ht="15.5" x14ac:dyDescent="0.35">
      <c r="A9" t="s">
        <v>72</v>
      </c>
      <c r="B9" s="9"/>
      <c r="C9" s="9">
        <v>507</v>
      </c>
      <c r="D9" s="9"/>
      <c r="E9" s="9"/>
      <c r="G9" s="10">
        <f t="shared" ref="G9:G10" ca="1" si="2">-M18</f>
        <v>0</v>
      </c>
      <c r="H9" s="10">
        <f t="shared" ref="H9:H10" si="3">SUM(B9:E9)</f>
        <v>507</v>
      </c>
      <c r="I9" s="2">
        <f t="shared" ca="1" si="1"/>
        <v>-507</v>
      </c>
      <c r="L9" s="19"/>
      <c r="M9" s="9"/>
    </row>
    <row r="10" spans="1:13" ht="15.5" x14ac:dyDescent="0.35">
      <c r="A10" t="s">
        <v>73</v>
      </c>
      <c r="B10" s="9"/>
      <c r="C10" s="9">
        <v>30</v>
      </c>
      <c r="D10" s="9"/>
      <c r="E10" s="9"/>
      <c r="G10" s="10">
        <f t="shared" ca="1" si="2"/>
        <v>0</v>
      </c>
      <c r="H10" s="10">
        <f t="shared" si="3"/>
        <v>30</v>
      </c>
      <c r="I10" s="2">
        <f t="shared" ca="1" si="1"/>
        <v>-30</v>
      </c>
      <c r="L10" s="19"/>
      <c r="M10" s="9"/>
    </row>
    <row r="11" spans="1:13" ht="15.5" x14ac:dyDescent="0.35">
      <c r="A11" t="s">
        <v>27</v>
      </c>
      <c r="B11" s="9"/>
      <c r="C11" s="9"/>
      <c r="D11" s="9"/>
      <c r="E11" s="9"/>
      <c r="G11" s="10">
        <f ca="1">-M18</f>
        <v>0</v>
      </c>
      <c r="H11" s="10">
        <f t="shared" si="0"/>
        <v>0</v>
      </c>
      <c r="I11" s="2">
        <f t="shared" ca="1" si="1"/>
        <v>0</v>
      </c>
      <c r="L11" s="19" t="s">
        <v>28</v>
      </c>
      <c r="M11">
        <f ca="1">IF($B$1&lt;&gt;"XX",VLOOKUP(L11,OFFSET(Plans!$A$1,MATCH($B$1,Plans!$A:$A,0)-1,0,$M$4,15),MATCH($B$2,Plans!$A$2:$O$2,0),0),0)</f>
        <v>0</v>
      </c>
    </row>
    <row r="12" spans="1:13" ht="15.5" x14ac:dyDescent="0.35">
      <c r="A12" t="s">
        <v>29</v>
      </c>
      <c r="B12" s="9"/>
      <c r="C12" s="9"/>
      <c r="D12" s="9"/>
      <c r="E12" s="9"/>
      <c r="G12" s="10">
        <f ca="1">-SUM(M6,M11,M19,M20,M21,M22,M23)</f>
        <v>0</v>
      </c>
      <c r="H12" s="10">
        <f t="shared" si="0"/>
        <v>0</v>
      </c>
      <c r="I12" s="2">
        <f t="shared" ca="1" si="1"/>
        <v>0</v>
      </c>
      <c r="L12" s="19" t="s">
        <v>30</v>
      </c>
      <c r="M12" s="9">
        <f ca="1">IF($B$1&lt;&gt;"XX",VLOOKUP(L12,OFFSET(Plans!$A$1,MATCH($B$1,Plans!$A:$A,0)-1,0,$M$4,15),MATCH($B$2,Plans!$A$2:$O$2,0),0),0)</f>
        <v>0</v>
      </c>
    </row>
    <row r="13" spans="1:13" ht="15.5" x14ac:dyDescent="0.35">
      <c r="A13" t="s">
        <v>74</v>
      </c>
      <c r="B13" s="9"/>
      <c r="C13" s="9"/>
      <c r="D13" s="9">
        <v>66</v>
      </c>
      <c r="E13" s="9"/>
      <c r="G13" s="10">
        <f ca="1">-SUM(M7,M12,M20,M21,M22,M23,M24)</f>
        <v>0</v>
      </c>
      <c r="H13" s="10">
        <f t="shared" ref="H13:H17" si="4">SUM(B13:E13)</f>
        <v>66</v>
      </c>
      <c r="I13" s="2">
        <f t="shared" ref="I13:I17" ca="1" si="5">G13-H13</f>
        <v>-66</v>
      </c>
      <c r="L13" s="19"/>
      <c r="M13" s="9"/>
    </row>
    <row r="14" spans="1:13" ht="15.5" x14ac:dyDescent="0.35">
      <c r="A14" t="s">
        <v>75</v>
      </c>
      <c r="B14" s="9"/>
      <c r="C14" s="9"/>
      <c r="D14" s="9">
        <v>1200</v>
      </c>
      <c r="E14" s="9"/>
      <c r="G14" s="10">
        <f ca="1">-SUM(M8,M13,M21,M22,M23,M24,M25)</f>
        <v>0</v>
      </c>
      <c r="H14" s="10">
        <f t="shared" si="4"/>
        <v>1200</v>
      </c>
      <c r="I14" s="2">
        <f t="shared" ca="1" si="5"/>
        <v>-1200</v>
      </c>
      <c r="L14" s="19"/>
      <c r="M14" s="9"/>
    </row>
    <row r="15" spans="1:13" ht="15.5" x14ac:dyDescent="0.35">
      <c r="A15" t="s">
        <v>76</v>
      </c>
      <c r="B15" s="9"/>
      <c r="C15" s="9"/>
      <c r="D15" s="9">
        <v>1000</v>
      </c>
      <c r="E15" s="9"/>
      <c r="G15" s="10">
        <f ca="1">-SUM(M9,M14,M22,M23,M24,M25,M26)</f>
        <v>0</v>
      </c>
      <c r="H15" s="10">
        <f t="shared" si="4"/>
        <v>1000</v>
      </c>
      <c r="I15" s="2">
        <f t="shared" ca="1" si="5"/>
        <v>-1000</v>
      </c>
      <c r="L15" s="19"/>
      <c r="M15" s="9"/>
    </row>
    <row r="16" spans="1:13" ht="15.5" x14ac:dyDescent="0.35">
      <c r="A16" s="25" t="s">
        <v>77</v>
      </c>
      <c r="B16" s="9"/>
      <c r="C16" s="9"/>
      <c r="D16" s="9">
        <v>200</v>
      </c>
      <c r="E16" s="9"/>
      <c r="G16" s="10">
        <f ca="1">-SUM(M10,M15,M23,M24,M25,M26,M27)</f>
        <v>0</v>
      </c>
      <c r="H16" s="10">
        <f t="shared" si="4"/>
        <v>200</v>
      </c>
      <c r="I16" s="2">
        <f t="shared" ca="1" si="5"/>
        <v>-200</v>
      </c>
      <c r="L16" s="19"/>
      <c r="M16" s="9"/>
    </row>
    <row r="17" spans="1:13" ht="29" x14ac:dyDescent="0.35">
      <c r="A17" s="25" t="s">
        <v>78</v>
      </c>
      <c r="B17" s="9"/>
      <c r="C17" s="9">
        <v>180000</v>
      </c>
      <c r="D17" s="9"/>
      <c r="E17" s="9"/>
      <c r="G17" s="10"/>
      <c r="H17" s="10">
        <f t="shared" si="4"/>
        <v>180000</v>
      </c>
      <c r="I17" s="2">
        <f t="shared" si="5"/>
        <v>-180000</v>
      </c>
      <c r="L17" s="19"/>
      <c r="M17" s="9"/>
    </row>
    <row r="18" spans="1:13" ht="15.5" x14ac:dyDescent="0.35">
      <c r="A18" s="3" t="s">
        <v>31</v>
      </c>
      <c r="B18" s="6">
        <f>SUM(B5:B17)</f>
        <v>0</v>
      </c>
      <c r="C18" s="6">
        <f t="shared" ref="C18:E18" si="6">SUM(C5:C17)</f>
        <v>194667</v>
      </c>
      <c r="D18" s="6">
        <f t="shared" si="6"/>
        <v>2466</v>
      </c>
      <c r="E18" s="6">
        <f t="shared" si="6"/>
        <v>0</v>
      </c>
      <c r="G18" s="6">
        <f ca="1">SUM(G5:G17)</f>
        <v>0</v>
      </c>
      <c r="H18" s="6">
        <f t="shared" ref="H18:I18" si="7">SUM(H5:H17)</f>
        <v>197133</v>
      </c>
      <c r="I18" s="6">
        <f t="shared" ca="1" si="7"/>
        <v>-197133</v>
      </c>
      <c r="L18" s="19" t="s">
        <v>32</v>
      </c>
      <c r="M18" s="9">
        <f ca="1">IF($B$1&lt;&gt;"XX",VLOOKUP(L18,OFFSET(Plans!$A$1,MATCH($B$1,Plans!$A:$A,0)-1,0,$M$4,15),MATCH($B$2,Plans!$A$2:$O$2,0),0),0)</f>
        <v>0</v>
      </c>
    </row>
    <row r="19" spans="1:13" ht="15.5" x14ac:dyDescent="0.35">
      <c r="L19" s="19" t="s">
        <v>33</v>
      </c>
      <c r="M19">
        <f ca="1">IF($B$1&lt;&gt;"XX",VLOOKUP(L19,OFFSET(Plans!$A$1,MATCH($B$1,Plans!$A:$A,0)-1,0,$M$4,15),MATCH($B$2,Plans!$A$2:$O$2,0),0),0)</f>
        <v>0</v>
      </c>
    </row>
    <row r="20" spans="1:13" ht="15.5" x14ac:dyDescent="0.35">
      <c r="A20" t="s">
        <v>79</v>
      </c>
      <c r="L20" s="19" t="s">
        <v>34</v>
      </c>
      <c r="M20">
        <f ca="1">IF($B$1&lt;&gt;"XX",VLOOKUP(L20,OFFSET(Plans!$A$1,MATCH($B$1,Plans!$A:$A,0)-1,0,$M$4,15),MATCH($B$2,Plans!$A$2:$O$2,0),0),0)</f>
        <v>0</v>
      </c>
    </row>
    <row r="21" spans="1:13" ht="15.5" x14ac:dyDescent="0.35">
      <c r="L21" s="19" t="s">
        <v>35</v>
      </c>
      <c r="M21">
        <f ca="1">IF($B$1&lt;&gt;"XX",VLOOKUP(L21,OFFSET(Plans!$A$1,MATCH($B$1,Plans!$A:$A,0)-1,0,$M$4,15),MATCH($B$2,Plans!$A$2:$O$2,0),0),0)</f>
        <v>0</v>
      </c>
    </row>
    <row r="22" spans="1:13" ht="15.5" x14ac:dyDescent="0.35">
      <c r="L22" s="19" t="s">
        <v>36</v>
      </c>
      <c r="M22">
        <f ca="1">IF($B$1&lt;&gt;"XX",VLOOKUP(L22,OFFSET(Plans!$A$1,MATCH($B$1,Plans!$A:$A,0)-1,0,$M$4,15),MATCH($B$2,Plans!$A$2:$O$2,0),0),0)</f>
        <v>0</v>
      </c>
    </row>
    <row r="23" spans="1:13" ht="15.5" x14ac:dyDescent="0.35">
      <c r="L23" s="19" t="s">
        <v>37</v>
      </c>
      <c r="M23">
        <f ca="1">IF($B$1&lt;&gt;"XX",VLOOKUP(L23,OFFSET(Plans!$A$1,MATCH($B$1,Plans!$A:$A,0)-1,0,$M$4,15),MATCH($B$2,Plans!$A$2:$O$2,0),0),0)</f>
        <v>0</v>
      </c>
    </row>
  </sheetData>
  <dataValidations count="2">
    <dataValidation type="list" allowBlank="1" showInputMessage="1" showErrorMessage="1" sqref="B2">
      <formula1>"авг.2016,сен.2016,окт.2016,ноя.2016,дек.2016"</formula1>
    </dataValidation>
    <dataValidation type="list" allowBlank="1" showInputMessage="1" showErrorMessage="1" sqref="B1">
      <formula1>"VN,PH,ID,MY,CN,SG,HK,MM,KH,TH,IN,LK,AU"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8"/>
  <sheetViews>
    <sheetView topLeftCell="A85" workbookViewId="0">
      <selection activeCell="K105" sqref="K105:K111"/>
    </sheetView>
  </sheetViews>
  <sheetFormatPr defaultRowHeight="14.5" x14ac:dyDescent="0.35"/>
  <cols>
    <col min="1" max="1" width="10" customWidth="1"/>
    <col min="2" max="2" width="5.7265625" customWidth="1"/>
    <col min="3" max="3" width="48.54296875" customWidth="1"/>
    <col min="4" max="15" width="12.81640625" customWidth="1"/>
  </cols>
  <sheetData>
    <row r="1" spans="1:15" ht="21" x14ac:dyDescent="0.5">
      <c r="A1" s="13" t="s">
        <v>38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5">
      <c r="A2" s="15" t="s">
        <v>39</v>
      </c>
      <c r="B2" s="16"/>
      <c r="C2" s="16"/>
      <c r="D2" s="17">
        <v>42370</v>
      </c>
      <c r="E2" s="17">
        <v>42401</v>
      </c>
      <c r="F2" s="17">
        <v>42430</v>
      </c>
      <c r="G2" s="17">
        <v>42461</v>
      </c>
      <c r="H2" s="17">
        <v>42491</v>
      </c>
      <c r="I2" s="17">
        <v>42522</v>
      </c>
      <c r="J2" s="17">
        <v>42552</v>
      </c>
      <c r="K2" s="17">
        <v>42583</v>
      </c>
      <c r="L2" s="17">
        <v>42614</v>
      </c>
      <c r="M2" s="17">
        <v>42644</v>
      </c>
      <c r="N2" s="17">
        <v>42675</v>
      </c>
      <c r="O2" s="17">
        <v>42705</v>
      </c>
    </row>
    <row r="3" spans="1:15" x14ac:dyDescent="0.35">
      <c r="A3" s="18"/>
      <c r="B3" s="16"/>
      <c r="C3" s="16"/>
      <c r="D3" s="17" t="s">
        <v>40</v>
      </c>
      <c r="E3" s="17" t="s">
        <v>40</v>
      </c>
      <c r="F3" s="17" t="s">
        <v>40</v>
      </c>
      <c r="G3" s="17" t="s">
        <v>40</v>
      </c>
      <c r="H3" s="17" t="s">
        <v>40</v>
      </c>
      <c r="I3" s="17" t="s">
        <v>40</v>
      </c>
      <c r="J3" s="17" t="s">
        <v>40</v>
      </c>
      <c r="K3" s="17" t="s">
        <v>40</v>
      </c>
      <c r="L3" s="17" t="s">
        <v>40</v>
      </c>
      <c r="M3" s="17" t="s">
        <v>40</v>
      </c>
      <c r="N3" s="17" t="s">
        <v>40</v>
      </c>
      <c r="O3" s="17" t="s">
        <v>40</v>
      </c>
    </row>
    <row r="4" spans="1:15" ht="15.5" x14ac:dyDescent="0.35">
      <c r="A4" s="19"/>
      <c r="B4" s="20"/>
      <c r="C4" s="21" t="s">
        <v>41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5" ht="15.5" x14ac:dyDescent="0.35">
      <c r="A5" s="19" t="s">
        <v>10</v>
      </c>
      <c r="B5" s="23"/>
      <c r="C5" s="23" t="s">
        <v>42</v>
      </c>
      <c r="D5" s="22">
        <v>-262812</v>
      </c>
      <c r="E5" s="22">
        <v>-129209.79889959999</v>
      </c>
      <c r="F5" s="22">
        <v>-306225.11134802864</v>
      </c>
      <c r="G5" s="22">
        <v>-551866.91543031088</v>
      </c>
      <c r="H5" s="22">
        <v>-755957.96246453689</v>
      </c>
      <c r="I5" s="22">
        <v>-964703.98311192053</v>
      </c>
      <c r="J5" s="22">
        <v>-1286685.066939207</v>
      </c>
      <c r="K5" s="22">
        <v>-1474285.1890367351</v>
      </c>
      <c r="L5" s="22">
        <v>-1705573.886264686</v>
      </c>
      <c r="M5" s="22">
        <v>-2016626.4966350948</v>
      </c>
      <c r="N5" s="22">
        <v>-2309568.0178895677</v>
      </c>
      <c r="O5" s="22">
        <v>-2585193.5221754941</v>
      </c>
    </row>
    <row r="6" spans="1:15" ht="15.5" x14ac:dyDescent="0.35">
      <c r="A6" s="19" t="s">
        <v>12</v>
      </c>
      <c r="B6" s="23"/>
      <c r="C6" s="23" t="s">
        <v>43</v>
      </c>
      <c r="D6" s="22">
        <v>374874.82299494219</v>
      </c>
      <c r="E6" s="22">
        <v>325484.86766400002</v>
      </c>
      <c r="F6" s="22">
        <v>285818.91410646396</v>
      </c>
      <c r="G6" s="22">
        <v>290093.46995312406</v>
      </c>
      <c r="H6" s="22">
        <v>349661.69037571264</v>
      </c>
      <c r="I6" s="22">
        <v>471821.09590520238</v>
      </c>
      <c r="J6" s="22">
        <v>623540.41310779238</v>
      </c>
      <c r="K6" s="22">
        <v>810556.25327129033</v>
      </c>
      <c r="L6" s="22">
        <v>989119.15735711739</v>
      </c>
      <c r="M6" s="22">
        <v>1166693.527226541</v>
      </c>
      <c r="N6" s="22">
        <v>1376424.2653349477</v>
      </c>
      <c r="O6" s="22">
        <v>1605587.2886167362</v>
      </c>
    </row>
    <row r="7" spans="1:15" ht="15.5" x14ac:dyDescent="0.35">
      <c r="A7" s="19" t="s">
        <v>14</v>
      </c>
      <c r="B7" s="23"/>
      <c r="C7" s="23" t="s">
        <v>44</v>
      </c>
      <c r="D7" s="22">
        <v>156416.41782039718</v>
      </c>
      <c r="E7" s="22">
        <v>132804.65347291439</v>
      </c>
      <c r="F7" s="22">
        <v>118461.59850428731</v>
      </c>
      <c r="G7" s="22">
        <v>142470.54374199916</v>
      </c>
      <c r="H7" s="22">
        <v>192054.60966765761</v>
      </c>
      <c r="I7" s="22">
        <v>264863.43062712764</v>
      </c>
      <c r="J7" s="22">
        <v>350388.84053451801</v>
      </c>
      <c r="K7" s="22">
        <v>437799.41674213228</v>
      </c>
      <c r="L7" s="22">
        <v>528604.07247247896</v>
      </c>
      <c r="M7" s="22">
        <v>624269.58227012283</v>
      </c>
      <c r="N7" s="22">
        <v>732611.55451050354</v>
      </c>
      <c r="O7" s="22">
        <v>845970.04630634421</v>
      </c>
    </row>
    <row r="8" spans="1:15" ht="15.5" x14ac:dyDescent="0.35">
      <c r="A8" s="19" t="s">
        <v>15</v>
      </c>
      <c r="B8" s="23"/>
      <c r="C8" s="23" t="s">
        <v>45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</row>
    <row r="9" spans="1:15" ht="15.5" x14ac:dyDescent="0.35">
      <c r="A9" s="19" t="s">
        <v>17</v>
      </c>
      <c r="B9" s="23"/>
      <c r="C9" s="23" t="s">
        <v>46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</row>
    <row r="10" spans="1:15" ht="15.5" x14ac:dyDescent="0.35">
      <c r="A10" s="19" t="s">
        <v>47</v>
      </c>
      <c r="B10" s="20" t="s">
        <v>48</v>
      </c>
      <c r="C10" s="23"/>
      <c r="D10" s="24">
        <v>268479.24081533938</v>
      </c>
      <c r="E10" s="24">
        <v>329079.72223731445</v>
      </c>
      <c r="F10" s="24">
        <v>98055.401262722618</v>
      </c>
      <c r="G10" s="24">
        <v>-119302.90173518765</v>
      </c>
      <c r="H10" s="24">
        <v>-214241.66242116663</v>
      </c>
      <c r="I10" s="24">
        <v>-228019.45657959051</v>
      </c>
      <c r="J10" s="24">
        <v>-312755.81329689664</v>
      </c>
      <c r="K10" s="24">
        <v>-225929.51902331249</v>
      </c>
      <c r="L10" s="24">
        <v>-187850.65643508965</v>
      </c>
      <c r="M10" s="24">
        <v>-225663.38713843096</v>
      </c>
      <c r="N10" s="24">
        <v>-200532.19804411638</v>
      </c>
      <c r="O10" s="24">
        <v>-133636.18725241371</v>
      </c>
    </row>
    <row r="11" spans="1:15" ht="15.5" x14ac:dyDescent="0.35">
      <c r="A11" s="19" t="s">
        <v>20</v>
      </c>
      <c r="B11" s="23"/>
      <c r="C11" s="23" t="s">
        <v>49</v>
      </c>
      <c r="D11" s="22">
        <v>-4687.5</v>
      </c>
      <c r="E11" s="22">
        <v>-1284.9798461912683</v>
      </c>
      <c r="F11" s="22">
        <v>-3045.3812313851686</v>
      </c>
      <c r="G11" s="22">
        <v>-5488.2669127804502</v>
      </c>
      <c r="H11" s="22">
        <v>-7517.9340468561968</v>
      </c>
      <c r="I11" s="22">
        <v>-9593.8944754684326</v>
      </c>
      <c r="J11" s="22">
        <v>-12795.967438172853</v>
      </c>
      <c r="K11" s="22">
        <v>-14661.633804743531</v>
      </c>
      <c r="L11" s="22">
        <v>-16961.779127473161</v>
      </c>
      <c r="M11" s="22">
        <v>-20055.169403095653</v>
      </c>
      <c r="N11" s="22">
        <v>-22968.446523951647</v>
      </c>
      <c r="O11" s="22">
        <v>-25709.517411144378</v>
      </c>
    </row>
    <row r="12" spans="1:15" ht="15.5" x14ac:dyDescent="0.35">
      <c r="A12" s="19" t="s">
        <v>22</v>
      </c>
      <c r="B12" s="23"/>
      <c r="C12" s="23" t="s">
        <v>50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</row>
    <row r="13" spans="1:15" ht="15.5" x14ac:dyDescent="0.35">
      <c r="A13" s="19" t="s">
        <v>24</v>
      </c>
      <c r="B13" s="23"/>
      <c r="C13" s="23" t="s">
        <v>51</v>
      </c>
      <c r="D13" s="22">
        <v>-226162.57183035713</v>
      </c>
      <c r="E13" s="22">
        <v>-270637.25975714286</v>
      </c>
      <c r="F13" s="22">
        <v>-260384.74801369046</v>
      </c>
      <c r="G13" s="22">
        <v>-258513.31944226188</v>
      </c>
      <c r="H13" s="22">
        <v>-258981.17658511907</v>
      </c>
      <c r="I13" s="22">
        <v>-261788.31944226188</v>
      </c>
      <c r="J13" s="22">
        <v>-264595.46229940478</v>
      </c>
      <c r="K13" s="22">
        <v>-269741.8908708333</v>
      </c>
      <c r="L13" s="22">
        <v>-275356.1765851191</v>
      </c>
      <c r="M13" s="22">
        <v>-282841.89087083336</v>
      </c>
      <c r="N13" s="22">
        <v>-289391.8908708333</v>
      </c>
      <c r="O13" s="22">
        <v>-296877.60515654762</v>
      </c>
    </row>
    <row r="14" spans="1:15" ht="15.5" x14ac:dyDescent="0.35">
      <c r="A14" s="19" t="s">
        <v>26</v>
      </c>
      <c r="B14" s="23"/>
      <c r="C14" s="23" t="s">
        <v>52</v>
      </c>
      <c r="D14" s="22">
        <v>-417.90178571428572</v>
      </c>
      <c r="E14" s="22">
        <v>-17887.834285714285</v>
      </c>
      <c r="F14" s="22">
        <v>-29880.388995535712</v>
      </c>
      <c r="G14" s="22">
        <v>-59286.352594866068</v>
      </c>
      <c r="H14" s="22">
        <v>-75416.483119419659</v>
      </c>
      <c r="I14" s="22">
        <v>-83323.431462053573</v>
      </c>
      <c r="J14" s="22">
        <v>-93565.056071428568</v>
      </c>
      <c r="K14" s="22">
        <v>-99933.682285714283</v>
      </c>
      <c r="L14" s="22">
        <v>-111847.90214285714</v>
      </c>
      <c r="M14" s="22">
        <v>-125461.14421428571</v>
      </c>
      <c r="N14" s="22">
        <v>-141052.26607142857</v>
      </c>
      <c r="O14" s="22">
        <v>-155150.2265625</v>
      </c>
    </row>
    <row r="15" spans="1:15" ht="15.5" x14ac:dyDescent="0.35">
      <c r="A15" s="19" t="s">
        <v>28</v>
      </c>
      <c r="B15" s="23"/>
      <c r="C15" s="23" t="s">
        <v>53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</row>
    <row r="16" spans="1:15" ht="15.5" x14ac:dyDescent="0.35">
      <c r="A16" s="19" t="s">
        <v>30</v>
      </c>
      <c r="B16" s="23"/>
      <c r="C16" s="23" t="s">
        <v>54</v>
      </c>
      <c r="D16" s="22">
        <v>-59269.841517857167</v>
      </c>
      <c r="E16" s="22">
        <v>-41400</v>
      </c>
      <c r="F16" s="22">
        <v>-29800</v>
      </c>
      <c r="G16" s="22">
        <v>-44050</v>
      </c>
      <c r="H16" s="22">
        <v>-44000</v>
      </c>
      <c r="I16" s="22">
        <v>-41750</v>
      </c>
      <c r="J16" s="22">
        <v>-42800</v>
      </c>
      <c r="K16" s="22">
        <v>-46600</v>
      </c>
      <c r="L16" s="22">
        <v>-47100</v>
      </c>
      <c r="M16" s="22">
        <v>-47050</v>
      </c>
      <c r="N16" s="22">
        <v>-48650</v>
      </c>
      <c r="O16" s="22">
        <v>-50250</v>
      </c>
    </row>
    <row r="17" spans="1:15" ht="15.5" x14ac:dyDescent="0.35">
      <c r="A17" s="19" t="s">
        <v>32</v>
      </c>
      <c r="B17" s="23"/>
      <c r="C17" s="23" t="s">
        <v>55</v>
      </c>
      <c r="D17" s="22">
        <v>-34134.65178571429</v>
      </c>
      <c r="E17" s="22">
        <v>-64500</v>
      </c>
      <c r="F17" s="22">
        <v>-53500</v>
      </c>
      <c r="G17" s="22">
        <v>-22300</v>
      </c>
      <c r="H17" s="22">
        <v>-7300</v>
      </c>
      <c r="I17" s="22">
        <v>-24000</v>
      </c>
      <c r="J17" s="22">
        <v>-2500</v>
      </c>
      <c r="K17" s="22">
        <v>-5000</v>
      </c>
      <c r="L17" s="22">
        <v>-22500</v>
      </c>
      <c r="M17" s="22">
        <v>-5000</v>
      </c>
      <c r="N17" s="22">
        <v>-12500</v>
      </c>
      <c r="O17" s="22">
        <v>-2500</v>
      </c>
    </row>
    <row r="18" spans="1:15" ht="15.5" x14ac:dyDescent="0.35">
      <c r="A18" s="19" t="s">
        <v>33</v>
      </c>
      <c r="B18" s="23"/>
      <c r="C18" s="23" t="s">
        <v>56</v>
      </c>
      <c r="D18" s="22">
        <v>0</v>
      </c>
      <c r="E18" s="22">
        <v>-10000</v>
      </c>
      <c r="F18" s="22">
        <v>-10000</v>
      </c>
      <c r="G18" s="22">
        <v>-5000</v>
      </c>
      <c r="H18" s="22">
        <v>-5000</v>
      </c>
      <c r="I18" s="22">
        <v>-5000</v>
      </c>
      <c r="J18" s="22">
        <v>-5000</v>
      </c>
      <c r="K18" s="22">
        <v>-5000</v>
      </c>
      <c r="L18" s="22">
        <v>-5000</v>
      </c>
      <c r="M18" s="22">
        <v>-5000</v>
      </c>
      <c r="N18" s="22">
        <v>-5000</v>
      </c>
      <c r="O18" s="22">
        <v>-5000</v>
      </c>
    </row>
    <row r="19" spans="1:15" ht="15.5" x14ac:dyDescent="0.35">
      <c r="A19" s="19" t="s">
        <v>34</v>
      </c>
      <c r="B19" s="23"/>
      <c r="C19" s="23" t="s">
        <v>57</v>
      </c>
      <c r="D19" s="22">
        <v>-24320.889732142856</v>
      </c>
      <c r="E19" s="22">
        <v>-20000</v>
      </c>
      <c r="F19" s="22">
        <v>-20000</v>
      </c>
      <c r="G19" s="22">
        <v>-5000</v>
      </c>
      <c r="H19" s="22">
        <v>-5000</v>
      </c>
      <c r="I19" s="22">
        <v>-5000</v>
      </c>
      <c r="J19" s="22">
        <v>-5000</v>
      </c>
      <c r="K19" s="22">
        <v>-5000</v>
      </c>
      <c r="L19" s="22">
        <v>-5000</v>
      </c>
      <c r="M19" s="22">
        <v>-5000</v>
      </c>
      <c r="N19" s="22">
        <v>-5000</v>
      </c>
      <c r="O19" s="22">
        <v>-5000</v>
      </c>
    </row>
    <row r="20" spans="1:15" ht="15.5" x14ac:dyDescent="0.35">
      <c r="A20" s="19" t="s">
        <v>35</v>
      </c>
      <c r="B20" s="23"/>
      <c r="C20" s="23" t="s">
        <v>58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ht="15.5" x14ac:dyDescent="0.35">
      <c r="A21" s="19" t="s">
        <v>36</v>
      </c>
      <c r="B21" s="23"/>
      <c r="C21" s="23" t="s">
        <v>59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ht="15.5" x14ac:dyDescent="0.35">
      <c r="A22" s="19" t="s">
        <v>37</v>
      </c>
      <c r="B22" s="23"/>
      <c r="C22" s="23" t="s">
        <v>60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4" spans="1:15" ht="21" x14ac:dyDescent="0.5">
      <c r="A24" s="13" t="s">
        <v>61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x14ac:dyDescent="0.35">
      <c r="A25" s="15" t="s">
        <v>39</v>
      </c>
      <c r="B25" s="16"/>
      <c r="C25" s="16"/>
      <c r="D25" s="17">
        <v>42400</v>
      </c>
      <c r="E25" s="17">
        <v>42429</v>
      </c>
      <c r="F25" s="17">
        <v>42460</v>
      </c>
      <c r="G25" s="17">
        <v>42490</v>
      </c>
      <c r="H25" s="17">
        <v>42521</v>
      </c>
      <c r="I25" s="17">
        <v>42551</v>
      </c>
      <c r="J25" s="17">
        <v>42582</v>
      </c>
      <c r="K25" s="17">
        <v>42613</v>
      </c>
      <c r="L25" s="17">
        <v>42643</v>
      </c>
      <c r="M25" s="17">
        <v>42674</v>
      </c>
      <c r="N25" s="17">
        <v>42704</v>
      </c>
      <c r="O25" s="17">
        <v>42735</v>
      </c>
    </row>
    <row r="26" spans="1:15" x14ac:dyDescent="0.35">
      <c r="A26" s="18"/>
      <c r="B26" s="16"/>
      <c r="C26" s="16"/>
      <c r="D26" s="17" t="s">
        <v>40</v>
      </c>
      <c r="E26" s="17" t="s">
        <v>40</v>
      </c>
      <c r="F26" s="17" t="s">
        <v>40</v>
      </c>
      <c r="G26" s="17" t="s">
        <v>40</v>
      </c>
      <c r="H26" s="17" t="s">
        <v>40</v>
      </c>
      <c r="I26" s="17" t="s">
        <v>40</v>
      </c>
      <c r="J26" s="17" t="s">
        <v>40</v>
      </c>
      <c r="K26" s="17" t="s">
        <v>40</v>
      </c>
      <c r="L26" s="17" t="s">
        <v>40</v>
      </c>
      <c r="M26" s="17" t="s">
        <v>40</v>
      </c>
      <c r="N26" s="17" t="s">
        <v>40</v>
      </c>
      <c r="O26" s="17" t="s">
        <v>40</v>
      </c>
    </row>
    <row r="27" spans="1:15" ht="15.5" x14ac:dyDescent="0.35">
      <c r="A27" s="19"/>
      <c r="B27" s="20"/>
      <c r="C27" s="21" t="s">
        <v>41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5.5" x14ac:dyDescent="0.35">
      <c r="A28" s="19" t="s">
        <v>10</v>
      </c>
      <c r="B28" s="23"/>
      <c r="C28" s="23" t="s">
        <v>42</v>
      </c>
      <c r="D28" s="22">
        <v>-48521</v>
      </c>
      <c r="E28" s="22">
        <v>-117062.62904</v>
      </c>
      <c r="F28" s="22">
        <v>-189700.31782730628</v>
      </c>
      <c r="G28" s="22">
        <v>-382535.7776751463</v>
      </c>
      <c r="H28" s="22">
        <v>-462766.88587479817</v>
      </c>
      <c r="I28" s="22">
        <v>-560172.70938369352</v>
      </c>
      <c r="J28" s="22">
        <v>-671685.464283454</v>
      </c>
      <c r="K28" s="22">
        <v>-755895.68430727615</v>
      </c>
      <c r="L28" s="22">
        <v>-842032.78902120679</v>
      </c>
      <c r="M28" s="22">
        <v>-928930.04016729479</v>
      </c>
      <c r="N28" s="22">
        <v>-1015723.7040723645</v>
      </c>
      <c r="O28" s="22">
        <v>-1102145.2742041319</v>
      </c>
    </row>
    <row r="29" spans="1:15" ht="15.5" x14ac:dyDescent="0.35">
      <c r="A29" s="19" t="s">
        <v>12</v>
      </c>
      <c r="B29" s="23"/>
      <c r="C29" s="23" t="s">
        <v>43</v>
      </c>
      <c r="D29" s="22">
        <v>2443.7159999999999</v>
      </c>
      <c r="E29" s="22">
        <v>12584.193600000001</v>
      </c>
      <c r="F29" s="22">
        <v>37236.398985600004</v>
      </c>
      <c r="G29" s="22">
        <v>83533.922780671885</v>
      </c>
      <c r="H29" s="22">
        <v>166052.04609025415</v>
      </c>
      <c r="I29" s="22">
        <v>244268.30799075347</v>
      </c>
      <c r="J29" s="22">
        <v>322579.40809518954</v>
      </c>
      <c r="K29" s="22">
        <v>401549.12494136277</v>
      </c>
      <c r="L29" s="22">
        <v>481912.24713890237</v>
      </c>
      <c r="M29" s="22">
        <v>554995.7233567771</v>
      </c>
      <c r="N29" s="22">
        <v>628231.85362115258</v>
      </c>
      <c r="O29" s="22">
        <v>702833.52996888245</v>
      </c>
    </row>
    <row r="30" spans="1:15" ht="15.5" x14ac:dyDescent="0.35">
      <c r="A30" s="19" t="s">
        <v>14</v>
      </c>
      <c r="B30" s="23"/>
      <c r="C30" s="23" t="s">
        <v>44</v>
      </c>
      <c r="D30" s="22">
        <v>3381.2796600000006</v>
      </c>
      <c r="E30" s="22">
        <v>11209.63333176</v>
      </c>
      <c r="F30" s="22">
        <v>27173.322397411175</v>
      </c>
      <c r="G30" s="22">
        <v>56120.709061198366</v>
      </c>
      <c r="H30" s="22">
        <v>96457.778870093243</v>
      </c>
      <c r="I30" s="22">
        <v>136125.12773212817</v>
      </c>
      <c r="J30" s="22">
        <v>175717.87632590439</v>
      </c>
      <c r="K30" s="22">
        <v>216443.94430167793</v>
      </c>
      <c r="L30" s="22">
        <v>255041.23048242726</v>
      </c>
      <c r="M30" s="22">
        <v>291212.22099431587</v>
      </c>
      <c r="N30" s="22">
        <v>327541.35801473079</v>
      </c>
      <c r="O30" s="22">
        <v>363808.21124450973</v>
      </c>
    </row>
    <row r="31" spans="1:15" ht="15.5" x14ac:dyDescent="0.35">
      <c r="A31" s="19" t="s">
        <v>15</v>
      </c>
      <c r="B31" s="23"/>
      <c r="C31" s="23" t="s">
        <v>45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</row>
    <row r="32" spans="1:15" ht="15.5" x14ac:dyDescent="0.35">
      <c r="A32" s="19" t="s">
        <v>17</v>
      </c>
      <c r="B32" s="23"/>
      <c r="C32" s="23" t="s">
        <v>46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</row>
    <row r="33" spans="1:15" ht="15.5" x14ac:dyDescent="0.35">
      <c r="A33" s="19" t="s">
        <v>47</v>
      </c>
      <c r="B33" s="20" t="s">
        <v>48</v>
      </c>
      <c r="C33" s="23"/>
      <c r="D33" s="24">
        <v>-42696.00434</v>
      </c>
      <c r="E33" s="24">
        <v>-93268.802108239994</v>
      </c>
      <c r="F33" s="24">
        <v>-125290.59644429509</v>
      </c>
      <c r="G33" s="24">
        <v>-242881.14583327601</v>
      </c>
      <c r="H33" s="24">
        <v>-200257.06091445079</v>
      </c>
      <c r="I33" s="24">
        <v>-179779.27366081192</v>
      </c>
      <c r="J33" s="24">
        <v>-173388.17986236006</v>
      </c>
      <c r="K33" s="24">
        <v>-137902.61506423546</v>
      </c>
      <c r="L33" s="24">
        <v>-105079.31139987716</v>
      </c>
      <c r="M33" s="24">
        <v>-82722.095816201821</v>
      </c>
      <c r="N33" s="24">
        <v>-59950.492436481116</v>
      </c>
      <c r="O33" s="24">
        <v>-35503.532990739739</v>
      </c>
    </row>
    <row r="34" spans="1:15" ht="15.5" x14ac:dyDescent="0.35">
      <c r="A34" s="19" t="s">
        <v>20</v>
      </c>
      <c r="B34" s="23"/>
      <c r="C34" s="23" t="s">
        <v>49</v>
      </c>
      <c r="D34" s="22">
        <v>-638.40425531914889</v>
      </c>
      <c r="E34" s="22">
        <v>-1310.8510638297862</v>
      </c>
      <c r="F34" s="22">
        <v>-1450.0293936565533</v>
      </c>
      <c r="G34" s="22">
        <v>-2959.9624130251314</v>
      </c>
      <c r="H34" s="22">
        <v>-3600.2005358465353</v>
      </c>
      <c r="I34" s="22">
        <v>-4246.7087771450215</v>
      </c>
      <c r="J34" s="22">
        <v>-4896.5872623985042</v>
      </c>
      <c r="K34" s="22">
        <v>-5530.437607012308</v>
      </c>
      <c r="L34" s="22">
        <v>-6138.4783726807773</v>
      </c>
      <c r="M34" s="22">
        <v>-6693.1857503706979</v>
      </c>
      <c r="N34" s="22">
        <v>-7219.3428413205875</v>
      </c>
      <c r="O34" s="22">
        <v>-7722.963938440409</v>
      </c>
    </row>
    <row r="35" spans="1:15" ht="15.5" x14ac:dyDescent="0.35">
      <c r="A35" s="19" t="s">
        <v>22</v>
      </c>
      <c r="B35" s="23"/>
      <c r="C35" s="23" t="s">
        <v>50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</row>
    <row r="36" spans="1:15" ht="15.5" x14ac:dyDescent="0.35">
      <c r="A36" s="19" t="s">
        <v>24</v>
      </c>
      <c r="B36" s="23"/>
      <c r="C36" s="23" t="s">
        <v>51</v>
      </c>
      <c r="D36" s="22">
        <v>-39298.958652482339</v>
      </c>
      <c r="E36" s="22">
        <v>-28727.2052985587</v>
      </c>
      <c r="F36" s="22">
        <v>-38217.327209334268</v>
      </c>
      <c r="G36" s="22">
        <v>-48146.595744680846</v>
      </c>
      <c r="H36" s="22">
        <v>-51941.159574468074</v>
      </c>
      <c r="I36" s="22">
        <v>-126393.53670212766</v>
      </c>
      <c r="J36" s="22">
        <v>-60955.766728723407</v>
      </c>
      <c r="K36" s="22">
        <v>-64484.406128989365</v>
      </c>
      <c r="L36" s="22">
        <v>-69304.371116289898</v>
      </c>
      <c r="M36" s="22">
        <v>-73081.291799763974</v>
      </c>
      <c r="N36" s="22">
        <v>-77310.888304645778</v>
      </c>
      <c r="O36" s="22">
        <v>-81382.81569860148</v>
      </c>
    </row>
    <row r="37" spans="1:15" ht="15.5" x14ac:dyDescent="0.35">
      <c r="A37" s="19" t="s">
        <v>26</v>
      </c>
      <c r="B37" s="23"/>
      <c r="C37" s="23" t="s">
        <v>52</v>
      </c>
      <c r="D37" s="22">
        <v>-4191.489361702128</v>
      </c>
      <c r="E37" s="22">
        <v>-9574.4680851063822</v>
      </c>
      <c r="F37" s="22">
        <v>-21497.571428571428</v>
      </c>
      <c r="G37" s="22">
        <v>-51467.857142857145</v>
      </c>
      <c r="H37" s="22">
        <v>-57035.714285714283</v>
      </c>
      <c r="I37" s="22">
        <v>-62603.571428571428</v>
      </c>
      <c r="J37" s="22">
        <v>-68639.28571428571</v>
      </c>
      <c r="K37" s="22">
        <v>-74207.142857142855</v>
      </c>
      <c r="L37" s="22">
        <v>-80242.857142857145</v>
      </c>
      <c r="M37" s="22">
        <v>-85810.71428571429</v>
      </c>
      <c r="N37" s="22">
        <v>-91846.428571428565</v>
      </c>
      <c r="O37" s="22">
        <v>-97414.28571428571</v>
      </c>
    </row>
    <row r="38" spans="1:15" ht="15.5" x14ac:dyDescent="0.35">
      <c r="A38" s="19" t="s">
        <v>28</v>
      </c>
      <c r="B38" s="23"/>
      <c r="C38" s="23" t="s">
        <v>53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</row>
    <row r="39" spans="1:15" ht="15.5" x14ac:dyDescent="0.35">
      <c r="A39" s="19" t="s">
        <v>30</v>
      </c>
      <c r="B39" s="23"/>
      <c r="C39" s="23" t="s">
        <v>54</v>
      </c>
      <c r="D39" s="22">
        <v>-4586.0108510638293</v>
      </c>
      <c r="E39" s="22">
        <v>-3359.138723404255</v>
      </c>
      <c r="F39" s="22">
        <v>-3956.3404255319147</v>
      </c>
      <c r="G39" s="22">
        <v>-8356.3404255319147</v>
      </c>
      <c r="H39" s="22">
        <v>-7256.3404255319147</v>
      </c>
      <c r="I39" s="22">
        <v>-7256.3404255319147</v>
      </c>
      <c r="J39" s="22">
        <v>-8356.3404255319147</v>
      </c>
      <c r="K39" s="22">
        <v>-5606.3404255319147</v>
      </c>
      <c r="L39" s="22">
        <v>-8356.3404255319147</v>
      </c>
      <c r="M39" s="22">
        <v>-6156.3404255319147</v>
      </c>
      <c r="N39" s="22">
        <v>-8356.3404255319147</v>
      </c>
      <c r="O39" s="22">
        <v>-6156.3404255319147</v>
      </c>
    </row>
    <row r="40" spans="1:15" ht="15.5" x14ac:dyDescent="0.35">
      <c r="A40" s="19" t="s">
        <v>32</v>
      </c>
      <c r="B40" s="23"/>
      <c r="C40" s="23" t="s">
        <v>55</v>
      </c>
      <c r="D40" s="22">
        <v>0</v>
      </c>
      <c r="E40" s="22">
        <v>0</v>
      </c>
      <c r="F40" s="22">
        <v>0</v>
      </c>
      <c r="G40" s="22">
        <v>-7222.2222222222226</v>
      </c>
      <c r="H40" s="22">
        <v>-7222.2222222222226</v>
      </c>
      <c r="I40" s="22">
        <v>-7222.2222222222226</v>
      </c>
      <c r="J40" s="22">
        <v>-7222.2222222222226</v>
      </c>
      <c r="K40" s="22">
        <v>-7222.2222222222226</v>
      </c>
      <c r="L40" s="22">
        <v>-7222.2222222222226</v>
      </c>
      <c r="M40" s="22">
        <v>-7222.2222222222226</v>
      </c>
      <c r="N40" s="22">
        <v>-7222.2222222222226</v>
      </c>
      <c r="O40" s="22">
        <v>-7222.2222222222226</v>
      </c>
    </row>
    <row r="41" spans="1:15" ht="15.5" x14ac:dyDescent="0.35">
      <c r="A41" s="19" t="s">
        <v>33</v>
      </c>
      <c r="B41" s="23"/>
      <c r="C41" s="23" t="s">
        <v>56</v>
      </c>
      <c r="D41" s="22">
        <v>-5844.1838297872346</v>
      </c>
      <c r="E41" s="22">
        <v>-714.89361702127655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</row>
    <row r="42" spans="1:15" ht="15.5" x14ac:dyDescent="0.35">
      <c r="A42" s="19" t="s">
        <v>34</v>
      </c>
      <c r="B42" s="23"/>
      <c r="C42" s="23" t="s">
        <v>57</v>
      </c>
      <c r="D42" s="22">
        <v>-1653.0362788456291</v>
      </c>
      <c r="E42" s="22">
        <v>-5491.5372119418262</v>
      </c>
      <c r="F42" s="22">
        <v>-5000</v>
      </c>
      <c r="G42" s="22">
        <v>-5000</v>
      </c>
      <c r="H42" s="22">
        <v>-5000</v>
      </c>
      <c r="I42" s="22">
        <v>-5000</v>
      </c>
      <c r="J42" s="22">
        <v>-5000</v>
      </c>
      <c r="K42" s="22">
        <v>-5000</v>
      </c>
      <c r="L42" s="22">
        <v>-5000</v>
      </c>
      <c r="M42" s="22">
        <v>-5000</v>
      </c>
      <c r="N42" s="22">
        <v>-5000</v>
      </c>
      <c r="O42" s="22">
        <v>-5000</v>
      </c>
    </row>
    <row r="43" spans="1:15" ht="15.5" x14ac:dyDescent="0.35">
      <c r="A43" s="19" t="s">
        <v>35</v>
      </c>
      <c r="B43" s="23"/>
      <c r="C43" s="23" t="s">
        <v>58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</row>
    <row r="44" spans="1:15" ht="15.5" x14ac:dyDescent="0.35">
      <c r="A44" s="19" t="s">
        <v>36</v>
      </c>
      <c r="B44" s="23"/>
      <c r="C44" s="23" t="s">
        <v>59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</row>
    <row r="45" spans="1:15" ht="15.5" x14ac:dyDescent="0.35">
      <c r="A45" s="19" t="s">
        <v>37</v>
      </c>
      <c r="B45" s="23"/>
      <c r="C45" s="23" t="s">
        <v>60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</row>
    <row r="47" spans="1:15" ht="21" x14ac:dyDescent="0.5">
      <c r="A47" s="13" t="s">
        <v>62</v>
      </c>
      <c r="B47" s="13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35">
      <c r="A48" s="15" t="s">
        <v>39</v>
      </c>
      <c r="B48" s="16"/>
      <c r="C48" s="16"/>
      <c r="D48" s="17">
        <v>42400</v>
      </c>
      <c r="E48" s="17">
        <v>42429</v>
      </c>
      <c r="F48" s="17">
        <v>42460</v>
      </c>
      <c r="G48" s="17">
        <v>42490</v>
      </c>
      <c r="H48" s="17">
        <v>42521</v>
      </c>
      <c r="I48" s="17">
        <v>42551</v>
      </c>
      <c r="J48" s="17">
        <v>42582</v>
      </c>
      <c r="K48" s="17">
        <v>42613</v>
      </c>
      <c r="L48" s="17">
        <v>42643</v>
      </c>
      <c r="M48" s="17">
        <v>42674</v>
      </c>
      <c r="N48" s="17">
        <v>42704</v>
      </c>
      <c r="O48" s="17">
        <v>42735</v>
      </c>
    </row>
    <row r="49" spans="1:15" x14ac:dyDescent="0.35">
      <c r="A49" s="18"/>
      <c r="B49" s="16"/>
      <c r="C49" s="16"/>
      <c r="D49" s="17" t="s">
        <v>40</v>
      </c>
      <c r="E49" s="17" t="s">
        <v>40</v>
      </c>
      <c r="F49" s="17" t="s">
        <v>40</v>
      </c>
      <c r="G49" s="17" t="s">
        <v>40</v>
      </c>
      <c r="H49" s="17" t="s">
        <v>40</v>
      </c>
      <c r="I49" s="17" t="s">
        <v>40</v>
      </c>
      <c r="J49" s="17" t="s">
        <v>40</v>
      </c>
      <c r="K49" s="17" t="s">
        <v>40</v>
      </c>
      <c r="L49" s="17" t="s">
        <v>40</v>
      </c>
      <c r="M49" s="17" t="s">
        <v>40</v>
      </c>
      <c r="N49" s="17" t="s">
        <v>40</v>
      </c>
      <c r="O49" s="17" t="s">
        <v>40</v>
      </c>
    </row>
    <row r="50" spans="1:15" ht="15.5" x14ac:dyDescent="0.35">
      <c r="A50" s="19"/>
      <c r="B50" s="20"/>
      <c r="C50" s="21" t="s">
        <v>41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 ht="15.5" x14ac:dyDescent="0.35">
      <c r="A51" s="19" t="s">
        <v>10</v>
      </c>
      <c r="B51" s="23"/>
      <c r="C51" s="23" t="s">
        <v>42</v>
      </c>
      <c r="D51" s="22"/>
      <c r="E51" s="22">
        <v>-85655.099528571431</v>
      </c>
      <c r="F51" s="22">
        <v>-176374.73383025831</v>
      </c>
      <c r="G51" s="22">
        <v>-334238.88881904399</v>
      </c>
      <c r="H51" s="22">
        <v>-409101.89124902606</v>
      </c>
      <c r="I51" s="22">
        <v>-500031.49605926819</v>
      </c>
      <c r="J51" s="22">
        <v>-604173.17224930169</v>
      </c>
      <c r="K51" s="22">
        <v>-684119.11042649229</v>
      </c>
      <c r="L51" s="22">
        <v>-767428.46764510078</v>
      </c>
      <c r="M51" s="22">
        <v>-852696.2220473499</v>
      </c>
      <c r="N51" s="22">
        <v>-939117.75022354769</v>
      </c>
      <c r="O51" s="22">
        <v>-1026338.817347939</v>
      </c>
    </row>
    <row r="52" spans="1:15" ht="15.5" x14ac:dyDescent="0.35">
      <c r="A52" s="19" t="s">
        <v>12</v>
      </c>
      <c r="B52" s="23"/>
      <c r="C52" s="23" t="s">
        <v>43</v>
      </c>
      <c r="D52" s="22"/>
      <c r="E52" s="22">
        <v>9676.8539999999994</v>
      </c>
      <c r="F52" s="22">
        <v>30761.033258571431</v>
      </c>
      <c r="G52" s="22">
        <v>70596.361934220346</v>
      </c>
      <c r="H52" s="22">
        <v>144550.64399369055</v>
      </c>
      <c r="I52" s="22">
        <v>213292.3190526925</v>
      </c>
      <c r="J52" s="22">
        <v>284197.26072988176</v>
      </c>
      <c r="K52" s="22">
        <v>364250.33349232608</v>
      </c>
      <c r="L52" s="22">
        <v>443663.73778892268</v>
      </c>
      <c r="M52" s="22">
        <v>519572.92168910295</v>
      </c>
      <c r="N52" s="22">
        <v>597744.54867339332</v>
      </c>
      <c r="O52" s="22">
        <v>678678.15703733987</v>
      </c>
    </row>
    <row r="53" spans="1:15" ht="15.5" x14ac:dyDescent="0.35">
      <c r="A53" s="19" t="s">
        <v>14</v>
      </c>
      <c r="B53" s="23"/>
      <c r="C53" s="23" t="s">
        <v>44</v>
      </c>
      <c r="D53" s="22"/>
      <c r="E53" s="22">
        <v>9098.5246331785711</v>
      </c>
      <c r="F53" s="22">
        <v>23339.66642837815</v>
      </c>
      <c r="G53" s="22">
        <v>50407.508630821387</v>
      </c>
      <c r="H53" s="22">
        <v>85053.309305285191</v>
      </c>
      <c r="I53" s="22">
        <v>120758.0581561703</v>
      </c>
      <c r="J53" s="22">
        <v>158087.50941171549</v>
      </c>
      <c r="K53" s="22">
        <v>197461.22195977898</v>
      </c>
      <c r="L53" s="22">
        <v>235805.65544501305</v>
      </c>
      <c r="M53" s="22">
        <v>273088.94964765606</v>
      </c>
      <c r="N53" s="22">
        <v>311194.38122303324</v>
      </c>
      <c r="O53" s="22">
        <v>349942.34426255058</v>
      </c>
    </row>
    <row r="54" spans="1:15" ht="15.5" x14ac:dyDescent="0.35">
      <c r="A54" s="19" t="s">
        <v>15</v>
      </c>
      <c r="B54" s="23"/>
      <c r="C54" s="23" t="s">
        <v>45</v>
      </c>
      <c r="D54" s="22"/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</row>
    <row r="55" spans="1:15" ht="15.5" x14ac:dyDescent="0.35">
      <c r="A55" s="19" t="s">
        <v>17</v>
      </c>
      <c r="B55" s="23"/>
      <c r="C55" s="23" t="s">
        <v>46</v>
      </c>
      <c r="D55" s="22"/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</row>
    <row r="56" spans="1:15" ht="15.5" x14ac:dyDescent="0.35">
      <c r="A56" s="19" t="s">
        <v>47</v>
      </c>
      <c r="B56" s="20" t="s">
        <v>48</v>
      </c>
      <c r="C56" s="23"/>
      <c r="D56" s="24"/>
      <c r="E56" s="24">
        <v>-66879.720895392849</v>
      </c>
      <c r="F56" s="24">
        <v>-122274.03414330873</v>
      </c>
      <c r="G56" s="24">
        <v>-213235.01825400224</v>
      </c>
      <c r="H56" s="24">
        <v>-179497.93795005031</v>
      </c>
      <c r="I56" s="24">
        <v>-165981.11885040539</v>
      </c>
      <c r="J56" s="24">
        <v>-161888.40210770443</v>
      </c>
      <c r="K56" s="24">
        <v>-122407.55497438723</v>
      </c>
      <c r="L56" s="24">
        <v>-87959.074411165057</v>
      </c>
      <c r="M56" s="24">
        <v>-60034.350710590894</v>
      </c>
      <c r="N56" s="24">
        <v>-30178.820327121124</v>
      </c>
      <c r="O56" s="24">
        <v>2281.6839519514469</v>
      </c>
    </row>
    <row r="57" spans="1:15" ht="15.5" x14ac:dyDescent="0.35">
      <c r="A57" s="19" t="s">
        <v>20</v>
      </c>
      <c r="B57" s="23"/>
      <c r="C57" s="23" t="s">
        <v>49</v>
      </c>
      <c r="D57" s="22"/>
      <c r="E57" s="22">
        <v>0</v>
      </c>
      <c r="F57" s="22">
        <v>-423.29936119261987</v>
      </c>
      <c r="G57" s="22">
        <v>-802.17333316570557</v>
      </c>
      <c r="H57" s="22">
        <v>-916.38823639781833</v>
      </c>
      <c r="I57" s="22">
        <v>-1050.066141724463</v>
      </c>
      <c r="J57" s="22">
        <v>-1194.1305051515608</v>
      </c>
      <c r="K57" s="22">
        <v>-1340.7723394627856</v>
      </c>
      <c r="L57" s="22">
        <v>-1487.3998164671257</v>
      </c>
      <c r="M57" s="22">
        <v>-1631.6546530395478</v>
      </c>
      <c r="N57" s="22">
        <v>-1772.5884003576759</v>
      </c>
      <c r="O57" s="22">
        <v>-1910.1129210404888</v>
      </c>
    </row>
    <row r="58" spans="1:15" ht="15.5" x14ac:dyDescent="0.35">
      <c r="A58" s="19" t="s">
        <v>22</v>
      </c>
      <c r="B58" s="23"/>
      <c r="C58" s="23" t="s">
        <v>50</v>
      </c>
      <c r="D58" s="22"/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</row>
    <row r="59" spans="1:15" ht="15.5" x14ac:dyDescent="0.35">
      <c r="A59" s="19" t="s">
        <v>24</v>
      </c>
      <c r="B59" s="23"/>
      <c r="C59" s="23" t="s">
        <v>51</v>
      </c>
      <c r="D59" s="22"/>
      <c r="E59" s="22">
        <v>-17525.934069754774</v>
      </c>
      <c r="F59" s="22">
        <v>-34139.571428571428</v>
      </c>
      <c r="G59" s="22">
        <v>-40597.373534391532</v>
      </c>
      <c r="H59" s="22">
        <v>-45482.427925396827</v>
      </c>
      <c r="I59" s="22">
        <v>-119911.68503595237</v>
      </c>
      <c r="J59" s="22">
        <v>-54525.06214489285</v>
      </c>
      <c r="K59" s="22">
        <v>-58395.258109280352</v>
      </c>
      <c r="L59" s="22">
        <v>-60343.115252137497</v>
      </c>
      <c r="M59" s="22">
        <v>-62362.972394994642</v>
      </c>
      <c r="N59" s="22">
        <v>-63916.972394994642</v>
      </c>
      <c r="O59" s="22">
        <v>-105994.94478998928</v>
      </c>
    </row>
    <row r="60" spans="1:15" ht="15.5" x14ac:dyDescent="0.35">
      <c r="A60" s="19" t="s">
        <v>26</v>
      </c>
      <c r="B60" s="23"/>
      <c r="C60" s="23" t="s">
        <v>52</v>
      </c>
      <c r="D60" s="22"/>
      <c r="E60" s="22">
        <v>-18343.411972048743</v>
      </c>
      <c r="F60" s="22">
        <v>-19955.857142857141</v>
      </c>
      <c r="G60" s="22">
        <v>-45092.857142857145</v>
      </c>
      <c r="H60" s="22">
        <v>-50660.714285714283</v>
      </c>
      <c r="I60" s="22">
        <v>-56228.571428571428</v>
      </c>
      <c r="J60" s="22">
        <v>-61796.428571428572</v>
      </c>
      <c r="K60" s="22">
        <v>-67832.142857142855</v>
      </c>
      <c r="L60" s="22">
        <v>-73400</v>
      </c>
      <c r="M60" s="22">
        <v>-79435.71428571429</v>
      </c>
      <c r="N60" s="22">
        <v>-85003.571428571435</v>
      </c>
      <c r="O60" s="22">
        <v>-90571.428571428565</v>
      </c>
    </row>
    <row r="61" spans="1:15" ht="15.5" x14ac:dyDescent="0.35">
      <c r="A61" s="19" t="s">
        <v>28</v>
      </c>
      <c r="B61" s="23"/>
      <c r="C61" s="23" t="s">
        <v>53</v>
      </c>
      <c r="D61" s="22"/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</row>
    <row r="62" spans="1:15" ht="15.5" x14ac:dyDescent="0.35">
      <c r="A62" s="19" t="s">
        <v>30</v>
      </c>
      <c r="B62" s="23"/>
      <c r="C62" s="23" t="s">
        <v>54</v>
      </c>
      <c r="D62" s="22"/>
      <c r="E62" s="22">
        <v>-563.76708395345656</v>
      </c>
      <c r="F62" s="22">
        <v>-10238.927215729997</v>
      </c>
      <c r="G62" s="22">
        <v>-65806.848647899344</v>
      </c>
      <c r="H62" s="22">
        <v>-13498.557682664081</v>
      </c>
      <c r="I62" s="22">
        <v>-12595.952838574727</v>
      </c>
      <c r="J62" s="22">
        <v>-27025.187732816696</v>
      </c>
      <c r="K62" s="22">
        <v>-26135.700296580777</v>
      </c>
      <c r="L62" s="22">
        <v>-26337.304952287108</v>
      </c>
      <c r="M62" s="22">
        <v>-27625.095830933613</v>
      </c>
      <c r="N62" s="22">
        <v>-26705.401718126228</v>
      </c>
      <c r="O62" s="22">
        <v>-26879.034363161791</v>
      </c>
    </row>
    <row r="63" spans="1:15" ht="15.5" x14ac:dyDescent="0.35">
      <c r="A63" s="19" t="s">
        <v>32</v>
      </c>
      <c r="B63" s="23"/>
      <c r="C63" s="23" t="s">
        <v>55</v>
      </c>
      <c r="D63" s="22"/>
      <c r="E63" s="22">
        <v>-7291.7614957423175</v>
      </c>
      <c r="F63" s="22">
        <v>-7291.7614957423175</v>
      </c>
      <c r="G63" s="22">
        <v>-19347.317051297872</v>
      </c>
      <c r="H63" s="22">
        <v>-19347.317051297872</v>
      </c>
      <c r="I63" s="22">
        <v>-19347.317051297872</v>
      </c>
      <c r="J63" s="22">
        <v>-19347.317051297872</v>
      </c>
      <c r="K63" s="22">
        <v>-19347.317051297872</v>
      </c>
      <c r="L63" s="22">
        <v>-19347.317051297872</v>
      </c>
      <c r="M63" s="22">
        <v>-19347.317051297872</v>
      </c>
      <c r="N63" s="22">
        <v>-19347.317051297872</v>
      </c>
      <c r="O63" s="22">
        <v>-19347.317051297872</v>
      </c>
    </row>
    <row r="64" spans="1:15" ht="15.5" x14ac:dyDescent="0.35">
      <c r="A64" s="19" t="s">
        <v>33</v>
      </c>
      <c r="B64" s="23"/>
      <c r="C64" s="23" t="s">
        <v>56</v>
      </c>
      <c r="D64" s="22"/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</row>
    <row r="65" spans="1:15" ht="15.5" x14ac:dyDescent="0.35">
      <c r="A65" s="19" t="s">
        <v>34</v>
      </c>
      <c r="B65" s="23"/>
      <c r="C65" s="23" t="s">
        <v>57</v>
      </c>
      <c r="D65" s="22"/>
      <c r="E65" s="22">
        <v>-4126.4641175901907</v>
      </c>
      <c r="F65" s="22">
        <v>-5000</v>
      </c>
      <c r="G65" s="22">
        <v>-5000</v>
      </c>
      <c r="H65" s="22">
        <v>-5000</v>
      </c>
      <c r="I65" s="22">
        <v>-5000</v>
      </c>
      <c r="J65" s="22">
        <v>-5000</v>
      </c>
      <c r="K65" s="22">
        <v>-5000</v>
      </c>
      <c r="L65" s="22">
        <v>-5000</v>
      </c>
      <c r="M65" s="22">
        <v>-5000</v>
      </c>
      <c r="N65" s="22">
        <v>-5000</v>
      </c>
      <c r="O65" s="22">
        <v>-5000</v>
      </c>
    </row>
    <row r="66" spans="1:15" ht="15.5" x14ac:dyDescent="0.35">
      <c r="A66" s="19" t="s">
        <v>35</v>
      </c>
      <c r="B66" s="23"/>
      <c r="C66" s="23" t="s">
        <v>58</v>
      </c>
      <c r="D66" s="22"/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</row>
    <row r="67" spans="1:15" ht="15.5" x14ac:dyDescent="0.35">
      <c r="A67" s="19" t="s">
        <v>36</v>
      </c>
      <c r="B67" s="23"/>
      <c r="C67" s="23" t="s">
        <v>59</v>
      </c>
      <c r="D67" s="22"/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</row>
    <row r="68" spans="1:15" ht="15.5" x14ac:dyDescent="0.35">
      <c r="A68" s="19" t="s">
        <v>37</v>
      </c>
      <c r="B68" s="23"/>
      <c r="C68" s="23" t="s">
        <v>60</v>
      </c>
      <c r="D68" s="22"/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</row>
    <row r="70" spans="1:15" ht="21" x14ac:dyDescent="0.5">
      <c r="A70" s="13" t="s">
        <v>63</v>
      </c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x14ac:dyDescent="0.35">
      <c r="A71" s="15" t="s">
        <v>39</v>
      </c>
      <c r="B71" s="16"/>
      <c r="C71" s="16"/>
      <c r="D71" s="17">
        <v>42400</v>
      </c>
      <c r="E71" s="17">
        <v>42429</v>
      </c>
      <c r="F71" s="17">
        <v>42460</v>
      </c>
      <c r="G71" s="17">
        <v>42490</v>
      </c>
      <c r="H71" s="17">
        <v>42521</v>
      </c>
      <c r="I71" s="17">
        <v>42551</v>
      </c>
      <c r="J71" s="17">
        <v>42582</v>
      </c>
      <c r="K71" s="17">
        <v>42613</v>
      </c>
      <c r="L71" s="17">
        <v>42643</v>
      </c>
      <c r="M71" s="17">
        <v>42674</v>
      </c>
      <c r="N71" s="17">
        <v>42704</v>
      </c>
      <c r="O71" s="17">
        <v>42735</v>
      </c>
    </row>
    <row r="72" spans="1:15" x14ac:dyDescent="0.35">
      <c r="A72" s="18"/>
      <c r="B72" s="16"/>
      <c r="C72" s="16"/>
      <c r="D72" s="17" t="s">
        <v>40</v>
      </c>
      <c r="E72" s="17" t="s">
        <v>40</v>
      </c>
      <c r="F72" s="17" t="s">
        <v>40</v>
      </c>
      <c r="G72" s="17" t="s">
        <v>40</v>
      </c>
      <c r="H72" s="17" t="s">
        <v>40</v>
      </c>
      <c r="I72" s="17" t="s">
        <v>40</v>
      </c>
      <c r="J72" s="17" t="s">
        <v>40</v>
      </c>
      <c r="K72" s="17" t="s">
        <v>40</v>
      </c>
      <c r="L72" s="17" t="s">
        <v>40</v>
      </c>
      <c r="M72" s="17" t="s">
        <v>40</v>
      </c>
      <c r="N72" s="17" t="s">
        <v>40</v>
      </c>
      <c r="O72" s="17" t="s">
        <v>40</v>
      </c>
    </row>
    <row r="73" spans="1:15" ht="15.5" x14ac:dyDescent="0.35">
      <c r="A73" s="19"/>
      <c r="B73" s="20"/>
      <c r="C73" s="21" t="s">
        <v>41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 ht="15.5" x14ac:dyDescent="0.35">
      <c r="A74" s="19" t="s">
        <v>10</v>
      </c>
      <c r="B74" s="23"/>
      <c r="C74" s="23" t="s">
        <v>42</v>
      </c>
      <c r="D74" s="22"/>
      <c r="E74" s="22">
        <v>0</v>
      </c>
      <c r="F74" s="22">
        <v>0</v>
      </c>
      <c r="G74" s="22">
        <v>0</v>
      </c>
      <c r="H74" s="22">
        <v>-20000</v>
      </c>
      <c r="I74" s="22">
        <v>-63000</v>
      </c>
      <c r="J74" s="22">
        <v>-133245</v>
      </c>
      <c r="K74" s="22">
        <v>-213035.13</v>
      </c>
      <c r="L74" s="22">
        <v>-305134.61642999999</v>
      </c>
      <c r="M74" s="22">
        <v>-411309.08968842006</v>
      </c>
      <c r="N74" s="22">
        <v>-532295.04546944471</v>
      </c>
      <c r="O74" s="22">
        <v>-665725.89161350462</v>
      </c>
    </row>
    <row r="75" spans="1:15" ht="15.5" x14ac:dyDescent="0.35">
      <c r="A75" s="19" t="s">
        <v>12</v>
      </c>
      <c r="B75" s="23"/>
      <c r="C75" s="23" t="s">
        <v>43</v>
      </c>
      <c r="D75" s="22"/>
      <c r="E75" s="22">
        <v>0</v>
      </c>
      <c r="F75" s="22">
        <v>0</v>
      </c>
      <c r="G75" s="22">
        <v>0</v>
      </c>
      <c r="H75" s="22">
        <v>0</v>
      </c>
      <c r="I75" s="22">
        <v>6000</v>
      </c>
      <c r="J75" s="22">
        <v>23304</v>
      </c>
      <c r="K75" s="22">
        <v>56283.444000000003</v>
      </c>
      <c r="L75" s="22">
        <v>101932.47753599999</v>
      </c>
      <c r="M75" s="22">
        <v>160304.850851592</v>
      </c>
      <c r="N75" s="22">
        <v>232282.78995861654</v>
      </c>
      <c r="O75" s="22">
        <v>318930.05930347304</v>
      </c>
    </row>
    <row r="76" spans="1:15" ht="15.5" x14ac:dyDescent="0.35">
      <c r="A76" s="19" t="s">
        <v>14</v>
      </c>
      <c r="B76" s="23"/>
      <c r="C76" s="23" t="s">
        <v>44</v>
      </c>
      <c r="D76" s="22"/>
      <c r="E76" s="22">
        <v>0</v>
      </c>
      <c r="F76" s="22">
        <v>0</v>
      </c>
      <c r="G76" s="22">
        <v>0</v>
      </c>
      <c r="H76" s="22">
        <v>1350</v>
      </c>
      <c r="I76" s="22">
        <v>6593.4000000000005</v>
      </c>
      <c r="J76" s="22">
        <v>18321.174900000002</v>
      </c>
      <c r="K76" s="22">
        <v>37008.306345600002</v>
      </c>
      <c r="L76" s="22">
        <v>62174.457051208206</v>
      </c>
      <c r="M76" s="22">
        <v>93769.938420112914</v>
      </c>
      <c r="N76" s="22">
        <v>132158.9899644675</v>
      </c>
      <c r="O76" s="22">
        <v>177256.4724371091</v>
      </c>
    </row>
    <row r="77" spans="1:15" ht="15.5" x14ac:dyDescent="0.35">
      <c r="A77" s="19" t="s">
        <v>15</v>
      </c>
      <c r="B77" s="23"/>
      <c r="C77" s="23" t="s">
        <v>45</v>
      </c>
      <c r="D77" s="22"/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</row>
    <row r="78" spans="1:15" ht="15.5" x14ac:dyDescent="0.35">
      <c r="A78" s="19" t="s">
        <v>17</v>
      </c>
      <c r="B78" s="23"/>
      <c r="C78" s="23" t="s">
        <v>46</v>
      </c>
      <c r="D78" s="22"/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</row>
    <row r="79" spans="1:15" ht="15.5" x14ac:dyDescent="0.35">
      <c r="A79" s="19" t="s">
        <v>47</v>
      </c>
      <c r="B79" s="20" t="s">
        <v>48</v>
      </c>
      <c r="C79" s="23"/>
      <c r="D79" s="24"/>
      <c r="E79" s="24">
        <v>0</v>
      </c>
      <c r="F79" s="24">
        <v>0</v>
      </c>
      <c r="G79" s="24">
        <v>0</v>
      </c>
      <c r="H79" s="24">
        <v>-18650</v>
      </c>
      <c r="I79" s="24">
        <v>-50406.6</v>
      </c>
      <c r="J79" s="24">
        <v>-91619.825100000002</v>
      </c>
      <c r="K79" s="24">
        <v>-119743.37965439999</v>
      </c>
      <c r="L79" s="24">
        <v>-141027.68184279179</v>
      </c>
      <c r="M79" s="24">
        <v>-157234.30041671515</v>
      </c>
      <c r="N79" s="24">
        <v>-167853.26554636066</v>
      </c>
      <c r="O79" s="24">
        <v>-169539.35987292248</v>
      </c>
    </row>
    <row r="80" spans="1:15" ht="15.5" x14ac:dyDescent="0.35">
      <c r="A80" s="19" t="s">
        <v>20</v>
      </c>
      <c r="B80" s="23"/>
      <c r="C80" s="23" t="s">
        <v>49</v>
      </c>
      <c r="D80" s="22"/>
      <c r="E80" s="22">
        <v>0</v>
      </c>
      <c r="F80" s="22">
        <v>0</v>
      </c>
      <c r="G80" s="22">
        <v>0</v>
      </c>
      <c r="H80" s="22">
        <v>0</v>
      </c>
      <c r="I80" s="22">
        <v>-4.7619047619047619</v>
      </c>
      <c r="J80" s="22">
        <v>-17.614512471655328</v>
      </c>
      <c r="K80" s="22">
        <v>-40.516462585034013</v>
      </c>
      <c r="L80" s="22">
        <v>-69.883417942112587</v>
      </c>
      <c r="M80" s="22">
        <v>-104.66920437837163</v>
      </c>
      <c r="N80" s="22">
        <v>-145.17674372413535</v>
      </c>
      <c r="O80" s="22">
        <v>-199.33128706467065</v>
      </c>
    </row>
    <row r="81" spans="1:15" ht="15.5" x14ac:dyDescent="0.35">
      <c r="A81" s="19" t="s">
        <v>22</v>
      </c>
      <c r="B81" s="23"/>
      <c r="C81" s="23" t="s">
        <v>50</v>
      </c>
      <c r="D81" s="22"/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</row>
    <row r="82" spans="1:15" ht="15.5" x14ac:dyDescent="0.35">
      <c r="A82" s="19" t="s">
        <v>24</v>
      </c>
      <c r="B82" s="23"/>
      <c r="C82" s="23" t="s">
        <v>51</v>
      </c>
      <c r="D82" s="22"/>
      <c r="E82" s="22">
        <v>0</v>
      </c>
      <c r="F82" s="22">
        <v>-44067.875</v>
      </c>
      <c r="G82" s="22">
        <v>-63503.5</v>
      </c>
      <c r="H82" s="22">
        <v>-82417.5</v>
      </c>
      <c r="I82" s="22">
        <v>-197976.125</v>
      </c>
      <c r="J82" s="22">
        <v>-97805.125</v>
      </c>
      <c r="K82" s="22">
        <v>-100175.125</v>
      </c>
      <c r="L82" s="22">
        <v>-100965.125</v>
      </c>
      <c r="M82" s="22">
        <v>-107469.5</v>
      </c>
      <c r="N82" s="22">
        <v>-109839.5</v>
      </c>
      <c r="O82" s="22">
        <v>-112999.5</v>
      </c>
    </row>
    <row r="83" spans="1:15" ht="15.5" x14ac:dyDescent="0.35">
      <c r="A83" s="19" t="s">
        <v>26</v>
      </c>
      <c r="B83" s="23"/>
      <c r="C83" s="23" t="s">
        <v>52</v>
      </c>
      <c r="D83" s="22"/>
      <c r="E83" s="22">
        <v>0</v>
      </c>
      <c r="F83" s="22">
        <v>0</v>
      </c>
      <c r="G83" s="22">
        <v>-40000</v>
      </c>
      <c r="H83" s="22">
        <v>-2874.8238940546635</v>
      </c>
      <c r="I83" s="22">
        <v>-8624.4716821639904</v>
      </c>
      <c r="J83" s="22">
        <v>-18832.943364327981</v>
      </c>
      <c r="K83" s="22">
        <v>-27457.415046491969</v>
      </c>
      <c r="L83" s="22">
        <v>-36081.886728655962</v>
      </c>
      <c r="M83" s="22">
        <v>-44706.35841081995</v>
      </c>
      <c r="N83" s="22">
        <v>-53330.830092983939</v>
      </c>
      <c r="O83" s="22">
        <v>-63539.301775147935</v>
      </c>
    </row>
    <row r="84" spans="1:15" ht="15.5" x14ac:dyDescent="0.35">
      <c r="A84" s="19" t="s">
        <v>28</v>
      </c>
      <c r="B84" s="23"/>
      <c r="C84" s="23" t="s">
        <v>53</v>
      </c>
      <c r="D84" s="22"/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</row>
    <row r="85" spans="1:15" ht="15.5" x14ac:dyDescent="0.35">
      <c r="A85" s="19" t="s">
        <v>30</v>
      </c>
      <c r="B85" s="23"/>
      <c r="C85" s="23" t="s">
        <v>54</v>
      </c>
      <c r="D85" s="22"/>
      <c r="E85" s="22">
        <v>0</v>
      </c>
      <c r="F85" s="22">
        <v>-11299.476650563611</v>
      </c>
      <c r="G85" s="22">
        <v>-11299.476650563611</v>
      </c>
      <c r="H85" s="22">
        <v>-15149.476650563611</v>
      </c>
      <c r="I85" s="22">
        <v>-12399.476650563611</v>
      </c>
      <c r="J85" s="22">
        <v>-14049.476650563611</v>
      </c>
      <c r="K85" s="22">
        <v>-12399.476650563611</v>
      </c>
      <c r="L85" s="22">
        <v>-11299.476650563611</v>
      </c>
      <c r="M85" s="22">
        <v>-13499.476650563611</v>
      </c>
      <c r="N85" s="22">
        <v>-11849.476650563611</v>
      </c>
      <c r="O85" s="22">
        <v>-12949.476650563611</v>
      </c>
    </row>
    <row r="86" spans="1:15" ht="15.5" x14ac:dyDescent="0.35">
      <c r="A86" s="19" t="s">
        <v>32</v>
      </c>
      <c r="B86" s="23"/>
      <c r="C86" s="23" t="s">
        <v>55</v>
      </c>
      <c r="D86" s="22"/>
      <c r="E86" s="22">
        <v>0</v>
      </c>
      <c r="F86" s="22">
        <v>-9500</v>
      </c>
      <c r="G86" s="22">
        <v>-9500</v>
      </c>
      <c r="H86" s="22">
        <v>-97000</v>
      </c>
      <c r="I86" s="22">
        <v>-9500</v>
      </c>
      <c r="J86" s="22">
        <v>-9500</v>
      </c>
      <c r="K86" s="22">
        <v>-9500</v>
      </c>
      <c r="L86" s="22">
        <v>-19500</v>
      </c>
      <c r="M86" s="22">
        <v>-9500</v>
      </c>
      <c r="N86" s="22">
        <v>-9500</v>
      </c>
      <c r="O86" s="22">
        <v>-9500</v>
      </c>
    </row>
    <row r="87" spans="1:15" ht="15.5" x14ac:dyDescent="0.35">
      <c r="A87" s="19" t="s">
        <v>33</v>
      </c>
      <c r="B87" s="23"/>
      <c r="C87" s="23" t="s">
        <v>56</v>
      </c>
      <c r="D87" s="22"/>
      <c r="E87" s="22">
        <v>0</v>
      </c>
      <c r="F87" s="22">
        <v>0</v>
      </c>
      <c r="G87" s="22">
        <v>-48000</v>
      </c>
      <c r="H87" s="22">
        <v>-258142.8125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</row>
    <row r="88" spans="1:15" ht="15.5" x14ac:dyDescent="0.35">
      <c r="A88" s="19" t="s">
        <v>34</v>
      </c>
      <c r="B88" s="23"/>
      <c r="C88" s="23" t="s">
        <v>57</v>
      </c>
      <c r="D88" s="22"/>
      <c r="E88" s="22">
        <v>0</v>
      </c>
      <c r="F88" s="22">
        <v>-5000</v>
      </c>
      <c r="G88" s="22">
        <v>-5000</v>
      </c>
      <c r="H88" s="22">
        <v>-5000</v>
      </c>
      <c r="I88" s="22">
        <v>-5000</v>
      </c>
      <c r="J88" s="22">
        <v>-5000</v>
      </c>
      <c r="K88" s="22">
        <v>-5000</v>
      </c>
      <c r="L88" s="22">
        <v>-5000</v>
      </c>
      <c r="M88" s="22">
        <v>-5000</v>
      </c>
      <c r="N88" s="22">
        <v>-5000</v>
      </c>
      <c r="O88" s="22">
        <v>-5000</v>
      </c>
    </row>
    <row r="89" spans="1:15" ht="15.5" x14ac:dyDescent="0.35">
      <c r="A89" s="19" t="s">
        <v>35</v>
      </c>
      <c r="B89" s="23"/>
      <c r="C89" s="23" t="s">
        <v>58</v>
      </c>
      <c r="D89" s="22"/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</row>
    <row r="90" spans="1:15" ht="15.5" x14ac:dyDescent="0.35">
      <c r="A90" s="19" t="s">
        <v>36</v>
      </c>
      <c r="B90" s="23"/>
      <c r="C90" s="23" t="s">
        <v>59</v>
      </c>
      <c r="D90" s="22"/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</row>
    <row r="91" spans="1:15" ht="15.5" x14ac:dyDescent="0.35">
      <c r="A91" s="19" t="s">
        <v>37</v>
      </c>
      <c r="B91" s="23"/>
      <c r="C91" s="23" t="s">
        <v>60</v>
      </c>
      <c r="D91" s="22"/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</row>
    <row r="93" spans="1:15" ht="21" x14ac:dyDescent="0.5">
      <c r="A93" s="13" t="s">
        <v>64</v>
      </c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35">
      <c r="A94" s="15" t="s">
        <v>39</v>
      </c>
      <c r="B94" s="16"/>
      <c r="C94" s="16"/>
      <c r="D94" s="17">
        <v>42400</v>
      </c>
      <c r="E94" s="17">
        <v>42429</v>
      </c>
      <c r="F94" s="17">
        <v>42460</v>
      </c>
      <c r="G94" s="17">
        <v>42490</v>
      </c>
      <c r="H94" s="17">
        <v>42521</v>
      </c>
      <c r="I94" s="17">
        <v>42551</v>
      </c>
      <c r="J94" s="17">
        <v>42582</v>
      </c>
      <c r="K94" s="17">
        <v>42613</v>
      </c>
      <c r="L94" s="17">
        <v>42643</v>
      </c>
      <c r="M94" s="17">
        <v>42674</v>
      </c>
      <c r="N94" s="17">
        <v>42704</v>
      </c>
      <c r="O94" s="17">
        <v>42735</v>
      </c>
    </row>
    <row r="95" spans="1:15" x14ac:dyDescent="0.35">
      <c r="A95" s="18"/>
      <c r="B95" s="16"/>
      <c r="C95" s="16"/>
      <c r="D95" s="17" t="s">
        <v>40</v>
      </c>
      <c r="E95" s="17" t="s">
        <v>40</v>
      </c>
      <c r="F95" s="17" t="s">
        <v>40</v>
      </c>
      <c r="G95" s="17" t="s">
        <v>40</v>
      </c>
      <c r="H95" s="17" t="s">
        <v>40</v>
      </c>
      <c r="I95" s="17" t="s">
        <v>40</v>
      </c>
      <c r="J95" s="17" t="s">
        <v>40</v>
      </c>
      <c r="K95" s="17" t="s">
        <v>40</v>
      </c>
      <c r="L95" s="17" t="s">
        <v>40</v>
      </c>
      <c r="M95" s="17" t="s">
        <v>40</v>
      </c>
      <c r="N95" s="17" t="s">
        <v>40</v>
      </c>
      <c r="O95" s="17" t="s">
        <v>40</v>
      </c>
    </row>
    <row r="96" spans="1:15" ht="15.5" x14ac:dyDescent="0.35">
      <c r="A96" s="19"/>
      <c r="B96" s="20"/>
      <c r="C96" s="21" t="s">
        <v>41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1:15" ht="15.5" x14ac:dyDescent="0.35">
      <c r="A97" s="19" t="s">
        <v>10</v>
      </c>
      <c r="B97" s="23"/>
      <c r="C97" s="23" t="s">
        <v>42</v>
      </c>
      <c r="D97" s="22"/>
      <c r="E97" s="22"/>
      <c r="F97" s="22"/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-20000</v>
      </c>
      <c r="M97" s="22">
        <v>-60000</v>
      </c>
      <c r="N97" s="22">
        <v>-121044</v>
      </c>
      <c r="O97" s="22">
        <v>-184836.96</v>
      </c>
    </row>
    <row r="98" spans="1:15" ht="15.5" x14ac:dyDescent="0.35">
      <c r="A98" s="19" t="s">
        <v>12</v>
      </c>
      <c r="B98" s="23"/>
      <c r="C98" s="23" t="s">
        <v>43</v>
      </c>
      <c r="D98" s="22"/>
      <c r="E98" s="22"/>
      <c r="F98" s="22"/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6960.0000000000009</v>
      </c>
      <c r="N98" s="22">
        <v>25286.400000000001</v>
      </c>
      <c r="O98" s="22">
        <v>57807.23520000001</v>
      </c>
    </row>
    <row r="99" spans="1:15" ht="15.5" x14ac:dyDescent="0.35">
      <c r="A99" s="19" t="s">
        <v>14</v>
      </c>
      <c r="B99" s="23"/>
      <c r="C99" s="23" t="s">
        <v>44</v>
      </c>
      <c r="D99" s="22"/>
      <c r="E99" s="22"/>
      <c r="F99" s="22"/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1566.0000000000002</v>
      </c>
      <c r="M99" s="22">
        <v>7255.4400000000014</v>
      </c>
      <c r="N99" s="22">
        <v>19043.827920000003</v>
      </c>
      <c r="O99" s="22">
        <v>36512.240843520005</v>
      </c>
    </row>
    <row r="100" spans="1:15" ht="15.5" x14ac:dyDescent="0.35">
      <c r="A100" s="19" t="s">
        <v>15</v>
      </c>
      <c r="B100" s="23"/>
      <c r="C100" s="23" t="s">
        <v>45</v>
      </c>
      <c r="D100" s="22"/>
      <c r="E100" s="22"/>
      <c r="F100" s="22"/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</row>
    <row r="101" spans="1:15" ht="15.5" x14ac:dyDescent="0.35">
      <c r="A101" s="19" t="s">
        <v>17</v>
      </c>
      <c r="B101" s="23"/>
      <c r="C101" s="23" t="s">
        <v>46</v>
      </c>
      <c r="D101" s="22"/>
      <c r="E101" s="22"/>
      <c r="F101" s="22"/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</row>
    <row r="102" spans="1:15" ht="15.5" x14ac:dyDescent="0.35">
      <c r="A102" s="19" t="s">
        <v>47</v>
      </c>
      <c r="B102" s="20" t="s">
        <v>48</v>
      </c>
      <c r="C102" s="23"/>
      <c r="D102" s="24"/>
      <c r="E102" s="24"/>
      <c r="F102" s="24"/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-18434</v>
      </c>
      <c r="M102" s="24">
        <v>-45784.56</v>
      </c>
      <c r="N102" s="24">
        <v>-76713.772079999995</v>
      </c>
      <c r="O102" s="24">
        <v>-90517.483956479977</v>
      </c>
    </row>
    <row r="103" spans="1:15" ht="15.5" x14ac:dyDescent="0.35">
      <c r="A103" s="19" t="s">
        <v>20</v>
      </c>
      <c r="B103" s="23"/>
      <c r="C103" s="23" t="s">
        <v>49</v>
      </c>
      <c r="D103" s="22"/>
      <c r="E103" s="22"/>
      <c r="F103" s="22"/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-186</v>
      </c>
      <c r="M103" s="22">
        <v>-567.46559999999999</v>
      </c>
      <c r="N103" s="22">
        <v>-1158.156864</v>
      </c>
      <c r="O103" s="22">
        <v>-1788.6048222720003</v>
      </c>
    </row>
    <row r="104" spans="1:15" ht="15.5" x14ac:dyDescent="0.35">
      <c r="A104" s="19" t="s">
        <v>22</v>
      </c>
      <c r="B104" s="23"/>
      <c r="C104" s="23" t="s">
        <v>50</v>
      </c>
      <c r="D104" s="22"/>
      <c r="E104" s="22"/>
      <c r="F104" s="22"/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</row>
    <row r="105" spans="1:15" ht="15.5" x14ac:dyDescent="0.35">
      <c r="A105" s="19" t="s">
        <v>24</v>
      </c>
      <c r="B105" s="23"/>
      <c r="C105" s="23" t="s">
        <v>51</v>
      </c>
      <c r="D105" s="22"/>
      <c r="E105" s="22"/>
      <c r="F105" s="22"/>
      <c r="G105" s="22">
        <v>-42137.5</v>
      </c>
      <c r="H105" s="22">
        <v>-43512.5</v>
      </c>
      <c r="I105" s="22">
        <v>-70302.5</v>
      </c>
      <c r="J105" s="22">
        <v>-84742.5</v>
      </c>
      <c r="K105" s="22">
        <v>-84742.5</v>
      </c>
      <c r="L105" s="22">
        <v>-96897.5</v>
      </c>
      <c r="M105" s="22">
        <v>-103802.5</v>
      </c>
      <c r="N105" s="22">
        <v>-111865.50000000001</v>
      </c>
      <c r="O105" s="22">
        <v>-114241.50000000001</v>
      </c>
    </row>
    <row r="106" spans="1:15" ht="15.5" x14ac:dyDescent="0.35">
      <c r="A106" s="19" t="s">
        <v>26</v>
      </c>
      <c r="B106" s="23"/>
      <c r="C106" s="23" t="s">
        <v>52</v>
      </c>
      <c r="D106" s="22"/>
      <c r="E106" s="22"/>
      <c r="F106" s="22"/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-2874.8238940546635</v>
      </c>
      <c r="M106" s="22">
        <v>-8624.4716821639904</v>
      </c>
      <c r="N106" s="22">
        <v>-18832.943364327981</v>
      </c>
      <c r="O106" s="22">
        <v>-27457.415046491969</v>
      </c>
    </row>
    <row r="107" spans="1:15" ht="15.5" x14ac:dyDescent="0.35">
      <c r="A107" s="19" t="s">
        <v>28</v>
      </c>
      <c r="B107" s="23"/>
      <c r="C107" s="23" t="s">
        <v>53</v>
      </c>
      <c r="D107" s="22"/>
      <c r="E107" s="22"/>
      <c r="F107" s="22"/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</row>
    <row r="108" spans="1:15" ht="15.5" x14ac:dyDescent="0.35">
      <c r="A108" s="19" t="s">
        <v>30</v>
      </c>
      <c r="B108" s="23"/>
      <c r="C108" s="23" t="s">
        <v>54</v>
      </c>
      <c r="D108" s="22"/>
      <c r="E108" s="22"/>
      <c r="F108" s="22"/>
      <c r="G108" s="22">
        <v>-49163</v>
      </c>
      <c r="H108" s="22">
        <v>-14063</v>
      </c>
      <c r="I108" s="22">
        <v>-18063</v>
      </c>
      <c r="J108" s="22">
        <v>-18063</v>
      </c>
      <c r="K108" s="22">
        <v>-18063</v>
      </c>
      <c r="L108" s="22">
        <v>-23163</v>
      </c>
      <c r="M108" s="22">
        <v>-19763</v>
      </c>
      <c r="N108" s="22">
        <v>-21463</v>
      </c>
      <c r="O108" s="22">
        <v>-19763</v>
      </c>
    </row>
    <row r="109" spans="1:15" ht="15.5" x14ac:dyDescent="0.35">
      <c r="A109" s="19" t="s">
        <v>32</v>
      </c>
      <c r="B109" s="23"/>
      <c r="C109" s="23" t="s">
        <v>55</v>
      </c>
      <c r="D109" s="22"/>
      <c r="E109" s="22"/>
      <c r="F109" s="22"/>
      <c r="G109" s="22">
        <v>0</v>
      </c>
      <c r="H109" s="22">
        <v>-125000</v>
      </c>
      <c r="I109" s="22">
        <v>-4000</v>
      </c>
      <c r="J109" s="22">
        <v>-4000</v>
      </c>
      <c r="K109" s="22">
        <v>-4000</v>
      </c>
      <c r="L109" s="22">
        <v>-18750</v>
      </c>
      <c r="M109" s="22">
        <v>-8750</v>
      </c>
      <c r="N109" s="22">
        <v>-8750</v>
      </c>
      <c r="O109" s="22">
        <v>-8750</v>
      </c>
    </row>
    <row r="110" spans="1:15" ht="15.5" x14ac:dyDescent="0.35">
      <c r="A110" s="19" t="s">
        <v>33</v>
      </c>
      <c r="B110" s="23"/>
      <c r="C110" s="23" t="s">
        <v>56</v>
      </c>
      <c r="D110" s="22"/>
      <c r="E110" s="22"/>
      <c r="F110" s="22"/>
      <c r="G110" s="22">
        <v>-60000</v>
      </c>
      <c r="H110" s="22">
        <v>-131052.76923076922</v>
      </c>
      <c r="I110" s="22">
        <v>-60052.769230769227</v>
      </c>
      <c r="J110" s="22">
        <v>-12000</v>
      </c>
      <c r="K110" s="22">
        <v>-5000</v>
      </c>
      <c r="L110" s="22">
        <v>-7000</v>
      </c>
      <c r="M110" s="22">
        <v>-7000</v>
      </c>
      <c r="N110" s="22">
        <v>-7000</v>
      </c>
      <c r="O110" s="22">
        <v>-7000</v>
      </c>
    </row>
    <row r="111" spans="1:15" ht="15.5" x14ac:dyDescent="0.35">
      <c r="A111" s="19" t="s">
        <v>34</v>
      </c>
      <c r="B111" s="23"/>
      <c r="C111" s="23" t="s">
        <v>57</v>
      </c>
      <c r="D111" s="22"/>
      <c r="E111" s="22"/>
      <c r="F111" s="22"/>
      <c r="G111" s="22">
        <v>-6000</v>
      </c>
      <c r="H111" s="22">
        <v>-6000</v>
      </c>
      <c r="I111" s="22">
        <v>-6000</v>
      </c>
      <c r="J111" s="22">
        <v>-6000</v>
      </c>
      <c r="K111" s="22">
        <v>-6000</v>
      </c>
      <c r="L111" s="22">
        <v>-6000</v>
      </c>
      <c r="M111" s="22">
        <v>-6000</v>
      </c>
      <c r="N111" s="22">
        <v>-6000</v>
      </c>
      <c r="O111" s="22">
        <v>-6000</v>
      </c>
    </row>
    <row r="112" spans="1:15" ht="15.5" x14ac:dyDescent="0.35">
      <c r="A112" s="19" t="s">
        <v>35</v>
      </c>
      <c r="B112" s="23"/>
      <c r="C112" s="23" t="s">
        <v>58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1:15" ht="15.5" x14ac:dyDescent="0.35">
      <c r="A113" s="19" t="s">
        <v>36</v>
      </c>
      <c r="B113" s="23"/>
      <c r="C113" s="23" t="s">
        <v>59</v>
      </c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1:15" ht="15.5" x14ac:dyDescent="0.35">
      <c r="A114" s="19" t="s">
        <v>37</v>
      </c>
      <c r="B114" s="23"/>
      <c r="C114" s="23" t="s">
        <v>60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6" spans="1:15" ht="21" x14ac:dyDescent="0.5">
      <c r="A116" s="13" t="s">
        <v>65</v>
      </c>
      <c r="B116" s="13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35">
      <c r="A117" s="15" t="s">
        <v>39</v>
      </c>
      <c r="B117" s="16"/>
      <c r="C117" s="16"/>
      <c r="D117" s="17">
        <v>42400</v>
      </c>
      <c r="E117" s="17">
        <v>42429</v>
      </c>
      <c r="F117" s="17">
        <v>42460</v>
      </c>
      <c r="G117" s="17">
        <v>42490</v>
      </c>
      <c r="H117" s="17">
        <v>42521</v>
      </c>
      <c r="I117" s="17">
        <v>42551</v>
      </c>
      <c r="J117" s="17">
        <v>42582</v>
      </c>
      <c r="K117" s="17">
        <v>42613</v>
      </c>
      <c r="L117" s="17">
        <v>42643</v>
      </c>
      <c r="M117" s="17">
        <v>42674</v>
      </c>
      <c r="N117" s="17">
        <v>42704</v>
      </c>
      <c r="O117" s="17">
        <v>42735</v>
      </c>
    </row>
    <row r="118" spans="1:15" x14ac:dyDescent="0.35">
      <c r="A118" s="18"/>
      <c r="B118" s="16"/>
      <c r="C118" s="16"/>
      <c r="D118" s="17" t="s">
        <v>40</v>
      </c>
      <c r="E118" s="17" t="s">
        <v>40</v>
      </c>
      <c r="F118" s="17" t="s">
        <v>40</v>
      </c>
      <c r="G118" s="17" t="s">
        <v>40</v>
      </c>
      <c r="H118" s="17" t="s">
        <v>40</v>
      </c>
      <c r="I118" s="17" t="s">
        <v>40</v>
      </c>
      <c r="J118" s="17" t="s">
        <v>40</v>
      </c>
      <c r="K118" s="17" t="s">
        <v>40</v>
      </c>
      <c r="L118" s="17" t="s">
        <v>40</v>
      </c>
      <c r="M118" s="17" t="s">
        <v>40</v>
      </c>
      <c r="N118" s="17" t="s">
        <v>40</v>
      </c>
      <c r="O118" s="17" t="s">
        <v>40</v>
      </c>
    </row>
    <row r="119" spans="1:15" ht="15.5" x14ac:dyDescent="0.35">
      <c r="A119" s="19"/>
      <c r="B119" s="20"/>
      <c r="C119" s="21" t="s">
        <v>41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1:15" ht="15.5" x14ac:dyDescent="0.35">
      <c r="A120" s="19" t="s">
        <v>10</v>
      </c>
      <c r="B120" s="23"/>
      <c r="C120" s="23" t="s">
        <v>42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1:15" ht="15.5" x14ac:dyDescent="0.35">
      <c r="A121" s="19" t="s">
        <v>12</v>
      </c>
      <c r="B121" s="23"/>
      <c r="C121" s="23" t="s">
        <v>43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1:15" ht="15.5" x14ac:dyDescent="0.35">
      <c r="A122" s="19" t="s">
        <v>14</v>
      </c>
      <c r="B122" s="23"/>
      <c r="C122" s="23" t="s">
        <v>44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1:15" ht="15.5" x14ac:dyDescent="0.35">
      <c r="A123" s="19" t="s">
        <v>15</v>
      </c>
      <c r="B123" s="23"/>
      <c r="C123" s="23" t="s">
        <v>45</v>
      </c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1:15" ht="15.5" x14ac:dyDescent="0.35">
      <c r="A124" s="19" t="s">
        <v>17</v>
      </c>
      <c r="B124" s="23"/>
      <c r="C124" s="23" t="s">
        <v>46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1:15" ht="15.5" x14ac:dyDescent="0.35">
      <c r="A125" s="19" t="s">
        <v>47</v>
      </c>
      <c r="B125" s="20" t="s">
        <v>48</v>
      </c>
      <c r="C125" s="23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5" ht="15.5" x14ac:dyDescent="0.35">
      <c r="A126" s="19" t="s">
        <v>20</v>
      </c>
      <c r="B126" s="23"/>
      <c r="C126" s="23" t="s">
        <v>49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1:15" ht="15.5" x14ac:dyDescent="0.35">
      <c r="A127" s="19" t="s">
        <v>22</v>
      </c>
      <c r="B127" s="23"/>
      <c r="C127" s="23" t="s">
        <v>50</v>
      </c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1:15" ht="15.5" x14ac:dyDescent="0.35">
      <c r="A128" s="19" t="s">
        <v>24</v>
      </c>
      <c r="B128" s="23"/>
      <c r="C128" s="23" t="s">
        <v>51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1:15" ht="15.5" x14ac:dyDescent="0.35">
      <c r="A129" s="19" t="s">
        <v>26</v>
      </c>
      <c r="B129" s="23"/>
      <c r="C129" s="23" t="s">
        <v>52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1:15" ht="15.5" x14ac:dyDescent="0.35">
      <c r="A130" s="19" t="s">
        <v>28</v>
      </c>
      <c r="B130" s="23"/>
      <c r="C130" s="23" t="s">
        <v>53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1:15" ht="15.5" x14ac:dyDescent="0.35">
      <c r="A131" s="19" t="s">
        <v>30</v>
      </c>
      <c r="B131" s="23"/>
      <c r="C131" s="23" t="s">
        <v>54</v>
      </c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1:15" ht="15.5" x14ac:dyDescent="0.35">
      <c r="A132" s="19" t="s">
        <v>32</v>
      </c>
      <c r="B132" s="23"/>
      <c r="C132" s="23" t="s">
        <v>55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1:15" ht="15.5" x14ac:dyDescent="0.35">
      <c r="A133" s="19" t="s">
        <v>33</v>
      </c>
      <c r="B133" s="23"/>
      <c r="C133" s="23" t="s">
        <v>56</v>
      </c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1:15" ht="15.5" x14ac:dyDescent="0.35">
      <c r="A134" s="19" t="s">
        <v>34</v>
      </c>
      <c r="B134" s="23"/>
      <c r="C134" s="23" t="s">
        <v>57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1:15" ht="15.5" x14ac:dyDescent="0.35">
      <c r="A135" s="19" t="s">
        <v>35</v>
      </c>
      <c r="B135" s="23"/>
      <c r="C135" s="23" t="s">
        <v>58</v>
      </c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1:15" ht="15.5" x14ac:dyDescent="0.35">
      <c r="A136" s="19" t="s">
        <v>36</v>
      </c>
      <c r="B136" s="23"/>
      <c r="C136" s="23" t="s">
        <v>59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1:15" ht="15.5" x14ac:dyDescent="0.35">
      <c r="A137" s="19" t="s">
        <v>37</v>
      </c>
      <c r="B137" s="23"/>
      <c r="C137" s="23" t="s">
        <v>60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9" spans="1:15" ht="21" x14ac:dyDescent="0.5">
      <c r="A139" s="13" t="s">
        <v>18</v>
      </c>
      <c r="B139" s="13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35">
      <c r="A140" s="15" t="s">
        <v>39</v>
      </c>
      <c r="B140" s="16"/>
      <c r="C140" s="16"/>
      <c r="D140" s="17">
        <v>42400</v>
      </c>
      <c r="E140" s="17">
        <v>42429</v>
      </c>
      <c r="F140" s="17">
        <v>42460</v>
      </c>
      <c r="G140" s="17">
        <v>42490</v>
      </c>
      <c r="H140" s="17">
        <v>42521</v>
      </c>
      <c r="I140" s="17">
        <v>42551</v>
      </c>
      <c r="J140" s="17">
        <v>42582</v>
      </c>
      <c r="K140" s="17">
        <v>42613</v>
      </c>
      <c r="L140" s="17">
        <v>42643</v>
      </c>
      <c r="M140" s="17">
        <v>42674</v>
      </c>
      <c r="N140" s="17">
        <v>42704</v>
      </c>
      <c r="O140" s="17">
        <v>42735</v>
      </c>
    </row>
    <row r="141" spans="1:15" x14ac:dyDescent="0.35">
      <c r="A141" s="18"/>
      <c r="B141" s="16"/>
      <c r="C141" s="16"/>
      <c r="D141" s="17" t="s">
        <v>40</v>
      </c>
      <c r="E141" s="17" t="s">
        <v>40</v>
      </c>
      <c r="F141" s="17" t="s">
        <v>40</v>
      </c>
      <c r="G141" s="17" t="s">
        <v>40</v>
      </c>
      <c r="H141" s="17" t="s">
        <v>40</v>
      </c>
      <c r="I141" s="17" t="s">
        <v>40</v>
      </c>
      <c r="J141" s="17" t="s">
        <v>40</v>
      </c>
      <c r="K141" s="17" t="s">
        <v>40</v>
      </c>
      <c r="L141" s="17" t="s">
        <v>40</v>
      </c>
      <c r="M141" s="17" t="s">
        <v>40</v>
      </c>
      <c r="N141" s="17" t="s">
        <v>40</v>
      </c>
      <c r="O141" s="17" t="s">
        <v>40</v>
      </c>
    </row>
    <row r="142" spans="1:15" ht="15.5" x14ac:dyDescent="0.35">
      <c r="A142" s="19"/>
      <c r="B142" s="20"/>
      <c r="C142" s="21" t="s">
        <v>41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1:15" ht="15.5" x14ac:dyDescent="0.35">
      <c r="A143" s="19" t="s">
        <v>10</v>
      </c>
      <c r="B143" s="23"/>
      <c r="C143" s="23" t="s">
        <v>42</v>
      </c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1:15" ht="15.5" x14ac:dyDescent="0.35">
      <c r="A144" s="19" t="s">
        <v>12</v>
      </c>
      <c r="B144" s="23"/>
      <c r="C144" s="23" t="s">
        <v>43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1:15" ht="15.5" x14ac:dyDescent="0.35">
      <c r="A145" s="19" t="s">
        <v>14</v>
      </c>
      <c r="B145" s="23"/>
      <c r="C145" s="23" t="s">
        <v>44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1:15" ht="15.5" x14ac:dyDescent="0.35">
      <c r="A146" s="19" t="s">
        <v>15</v>
      </c>
      <c r="B146" s="23"/>
      <c r="C146" s="23" t="s">
        <v>45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1:15" ht="15.5" x14ac:dyDescent="0.35">
      <c r="A147" s="19" t="s">
        <v>17</v>
      </c>
      <c r="B147" s="23"/>
      <c r="C147" s="23" t="s">
        <v>46</v>
      </c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1:15" ht="15.5" x14ac:dyDescent="0.35">
      <c r="A148" s="19" t="s">
        <v>47</v>
      </c>
      <c r="B148" s="20" t="s">
        <v>48</v>
      </c>
      <c r="C148" s="23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ht="15.5" x14ac:dyDescent="0.35">
      <c r="A149" s="19" t="s">
        <v>20</v>
      </c>
      <c r="B149" s="23"/>
      <c r="C149" s="23" t="s">
        <v>49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1:15" ht="15.5" x14ac:dyDescent="0.35">
      <c r="A150" s="19" t="s">
        <v>22</v>
      </c>
      <c r="B150" s="23"/>
      <c r="C150" s="23" t="s">
        <v>50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1:15" ht="15.5" x14ac:dyDescent="0.35">
      <c r="A151" s="19" t="s">
        <v>24</v>
      </c>
      <c r="B151" s="23"/>
      <c r="C151" s="23" t="s">
        <v>51</v>
      </c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1:15" ht="15.5" x14ac:dyDescent="0.35">
      <c r="A152" s="19" t="s">
        <v>26</v>
      </c>
      <c r="B152" s="23"/>
      <c r="C152" s="23" t="s">
        <v>52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15" ht="15.5" x14ac:dyDescent="0.35">
      <c r="A153" s="19" t="s">
        <v>28</v>
      </c>
      <c r="B153" s="23"/>
      <c r="C153" s="23" t="s">
        <v>53</v>
      </c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1:15" ht="15.5" x14ac:dyDescent="0.35">
      <c r="A154" s="19" t="s">
        <v>30</v>
      </c>
      <c r="B154" s="23"/>
      <c r="C154" s="23" t="s">
        <v>54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1:15" ht="15.5" x14ac:dyDescent="0.35">
      <c r="A155" s="19" t="s">
        <v>32</v>
      </c>
      <c r="B155" s="23"/>
      <c r="C155" s="23" t="s">
        <v>55</v>
      </c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1:15" ht="15.5" x14ac:dyDescent="0.35">
      <c r="A156" s="19" t="s">
        <v>33</v>
      </c>
      <c r="B156" s="23"/>
      <c r="C156" s="23" t="s">
        <v>56</v>
      </c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1:15" ht="15.5" x14ac:dyDescent="0.35">
      <c r="A157" s="19" t="s">
        <v>34</v>
      </c>
      <c r="B157" s="23"/>
      <c r="C157" s="23" t="s">
        <v>57</v>
      </c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5" ht="15.5" x14ac:dyDescent="0.35">
      <c r="A158" s="19" t="s">
        <v>35</v>
      </c>
      <c r="B158" s="23"/>
      <c r="C158" s="23" t="s">
        <v>58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1:15" ht="15.5" x14ac:dyDescent="0.35">
      <c r="A159" s="19" t="s">
        <v>36</v>
      </c>
      <c r="B159" s="23"/>
      <c r="C159" s="23" t="s">
        <v>59</v>
      </c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1:15" ht="15.5" x14ac:dyDescent="0.35">
      <c r="A160" s="19" t="s">
        <v>37</v>
      </c>
      <c r="B160" s="23"/>
      <c r="C160" s="23" t="s">
        <v>60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2" spans="1:15" ht="21" x14ac:dyDescent="0.5">
      <c r="A162" s="13" t="s">
        <v>66</v>
      </c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35">
      <c r="A163" s="15" t="s">
        <v>39</v>
      </c>
      <c r="B163" s="16"/>
      <c r="C163" s="16"/>
      <c r="D163" s="17">
        <v>42400</v>
      </c>
      <c r="E163" s="17">
        <v>42429</v>
      </c>
      <c r="F163" s="17">
        <v>42460</v>
      </c>
      <c r="G163" s="17">
        <v>42490</v>
      </c>
      <c r="H163" s="17">
        <v>42521</v>
      </c>
      <c r="I163" s="17">
        <v>42551</v>
      </c>
      <c r="J163" s="17">
        <v>42582</v>
      </c>
      <c r="K163" s="17">
        <v>42613</v>
      </c>
      <c r="L163" s="17">
        <v>42643</v>
      </c>
      <c r="M163" s="17">
        <v>42674</v>
      </c>
      <c r="N163" s="17">
        <v>42704</v>
      </c>
      <c r="O163" s="17">
        <v>42735</v>
      </c>
    </row>
    <row r="164" spans="1:15" x14ac:dyDescent="0.35">
      <c r="A164" s="18"/>
      <c r="B164" s="16"/>
      <c r="C164" s="16"/>
      <c r="D164" s="17" t="s">
        <v>40</v>
      </c>
      <c r="E164" s="17" t="s">
        <v>40</v>
      </c>
      <c r="F164" s="17" t="s">
        <v>40</v>
      </c>
      <c r="G164" s="17" t="s">
        <v>40</v>
      </c>
      <c r="H164" s="17" t="s">
        <v>40</v>
      </c>
      <c r="I164" s="17" t="s">
        <v>40</v>
      </c>
      <c r="J164" s="17" t="s">
        <v>40</v>
      </c>
      <c r="K164" s="17" t="s">
        <v>40</v>
      </c>
      <c r="L164" s="17" t="s">
        <v>40</v>
      </c>
      <c r="M164" s="17" t="s">
        <v>40</v>
      </c>
      <c r="N164" s="17" t="s">
        <v>40</v>
      </c>
      <c r="O164" s="17" t="s">
        <v>40</v>
      </c>
    </row>
    <row r="165" spans="1:15" ht="15.5" x14ac:dyDescent="0.35">
      <c r="A165" s="19"/>
      <c r="B165" s="20"/>
      <c r="C165" s="21" t="s">
        <v>41</v>
      </c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1:15" ht="15.5" x14ac:dyDescent="0.35">
      <c r="A166" s="19" t="s">
        <v>10</v>
      </c>
      <c r="B166" s="23"/>
      <c r="C166" s="23" t="s">
        <v>42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1:15" ht="15.5" x14ac:dyDescent="0.35">
      <c r="A167" s="19" t="s">
        <v>12</v>
      </c>
      <c r="B167" s="23"/>
      <c r="C167" s="23" t="s">
        <v>43</v>
      </c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1:15" ht="15.5" x14ac:dyDescent="0.35">
      <c r="A168" s="19" t="s">
        <v>14</v>
      </c>
      <c r="B168" s="23"/>
      <c r="C168" s="23" t="s">
        <v>44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1:15" ht="15.5" x14ac:dyDescent="0.35">
      <c r="A169" s="19" t="s">
        <v>15</v>
      </c>
      <c r="B169" s="23"/>
      <c r="C169" s="23" t="s">
        <v>45</v>
      </c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1:15" ht="15.5" x14ac:dyDescent="0.35">
      <c r="A170" s="19" t="s">
        <v>17</v>
      </c>
      <c r="B170" s="23"/>
      <c r="C170" s="23" t="s">
        <v>46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1:15" ht="15.5" x14ac:dyDescent="0.35">
      <c r="A171" s="19" t="s">
        <v>47</v>
      </c>
      <c r="B171" s="20" t="s">
        <v>48</v>
      </c>
      <c r="C171" s="23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ht="15.5" x14ac:dyDescent="0.35">
      <c r="A172" s="19" t="s">
        <v>20</v>
      </c>
      <c r="B172" s="23"/>
      <c r="C172" s="23" t="s">
        <v>49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1:15" ht="15.5" x14ac:dyDescent="0.35">
      <c r="A173" s="19" t="s">
        <v>22</v>
      </c>
      <c r="B173" s="23"/>
      <c r="C173" s="23" t="s">
        <v>50</v>
      </c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1:15" ht="15.5" x14ac:dyDescent="0.35">
      <c r="A174" s="19" t="s">
        <v>24</v>
      </c>
      <c r="B174" s="23"/>
      <c r="C174" s="23" t="s">
        <v>51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1:15" ht="15.5" x14ac:dyDescent="0.35">
      <c r="A175" s="19" t="s">
        <v>26</v>
      </c>
      <c r="B175" s="23"/>
      <c r="C175" s="23" t="s">
        <v>52</v>
      </c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1:15" ht="15.5" x14ac:dyDescent="0.35">
      <c r="A176" s="19" t="s">
        <v>28</v>
      </c>
      <c r="B176" s="23"/>
      <c r="C176" s="23" t="s">
        <v>53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1:15" ht="15.5" x14ac:dyDescent="0.35">
      <c r="A177" s="19" t="s">
        <v>30</v>
      </c>
      <c r="B177" s="23"/>
      <c r="C177" s="23" t="s">
        <v>54</v>
      </c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1:15" ht="15.5" x14ac:dyDescent="0.35">
      <c r="A178" s="19" t="s">
        <v>32</v>
      </c>
      <c r="B178" s="23"/>
      <c r="C178" s="23" t="s">
        <v>55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1:15" ht="15.5" x14ac:dyDescent="0.35">
      <c r="A179" s="19" t="s">
        <v>33</v>
      </c>
      <c r="B179" s="23"/>
      <c r="C179" s="23" t="s">
        <v>56</v>
      </c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1:15" ht="15.5" x14ac:dyDescent="0.35">
      <c r="A180" s="19" t="s">
        <v>34</v>
      </c>
      <c r="B180" s="23"/>
      <c r="C180" s="23" t="s">
        <v>57</v>
      </c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1:15" ht="15.5" x14ac:dyDescent="0.35">
      <c r="A181" s="19" t="s">
        <v>35</v>
      </c>
      <c r="B181" s="23"/>
      <c r="C181" s="23" t="s">
        <v>58</v>
      </c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1:15" ht="15.5" x14ac:dyDescent="0.35">
      <c r="A182" s="19" t="s">
        <v>36</v>
      </c>
      <c r="B182" s="23"/>
      <c r="C182" s="23" t="s">
        <v>59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1:15" ht="15.5" x14ac:dyDescent="0.35">
      <c r="A183" s="19" t="s">
        <v>37</v>
      </c>
      <c r="B183" s="23"/>
      <c r="C183" s="23" t="s">
        <v>60</v>
      </c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5" spans="1:15" ht="21" x14ac:dyDescent="0.5">
      <c r="A185" s="13" t="s">
        <v>67</v>
      </c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35">
      <c r="A186" s="15" t="s">
        <v>39</v>
      </c>
      <c r="B186" s="16"/>
      <c r="C186" s="16"/>
      <c r="D186" s="17">
        <v>42400</v>
      </c>
      <c r="E186" s="17">
        <v>42429</v>
      </c>
      <c r="F186" s="17">
        <v>42460</v>
      </c>
      <c r="G186" s="17">
        <v>42490</v>
      </c>
      <c r="H186" s="17">
        <v>42521</v>
      </c>
      <c r="I186" s="17">
        <v>42551</v>
      </c>
      <c r="J186" s="17">
        <v>42582</v>
      </c>
      <c r="K186" s="17">
        <v>42613</v>
      </c>
      <c r="L186" s="17">
        <v>42643</v>
      </c>
      <c r="M186" s="17">
        <v>42674</v>
      </c>
      <c r="N186" s="17">
        <v>42704</v>
      </c>
      <c r="O186" s="17">
        <v>42735</v>
      </c>
    </row>
    <row r="187" spans="1:15" x14ac:dyDescent="0.35">
      <c r="A187" s="18"/>
      <c r="B187" s="16"/>
      <c r="C187" s="16"/>
      <c r="D187" s="17" t="s">
        <v>40</v>
      </c>
      <c r="E187" s="17" t="s">
        <v>40</v>
      </c>
      <c r="F187" s="17" t="s">
        <v>40</v>
      </c>
      <c r="G187" s="17" t="s">
        <v>40</v>
      </c>
      <c r="H187" s="17" t="s">
        <v>40</v>
      </c>
      <c r="I187" s="17" t="s">
        <v>40</v>
      </c>
      <c r="J187" s="17" t="s">
        <v>40</v>
      </c>
      <c r="K187" s="17" t="s">
        <v>40</v>
      </c>
      <c r="L187" s="17" t="s">
        <v>40</v>
      </c>
      <c r="M187" s="17" t="s">
        <v>40</v>
      </c>
      <c r="N187" s="17" t="s">
        <v>40</v>
      </c>
      <c r="O187" s="17" t="s">
        <v>40</v>
      </c>
    </row>
    <row r="188" spans="1:15" ht="15.5" x14ac:dyDescent="0.35">
      <c r="A188" s="19"/>
      <c r="B188" s="20"/>
      <c r="C188" s="21" t="s">
        <v>41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1:15" ht="15.5" x14ac:dyDescent="0.35">
      <c r="A189" s="19" t="s">
        <v>10</v>
      </c>
      <c r="B189" s="23"/>
      <c r="C189" s="23" t="s">
        <v>42</v>
      </c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1:15" ht="15.5" x14ac:dyDescent="0.35">
      <c r="A190" s="19" t="s">
        <v>12</v>
      </c>
      <c r="B190" s="23"/>
      <c r="C190" s="23" t="s">
        <v>43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1:15" ht="15.5" x14ac:dyDescent="0.35">
      <c r="A191" s="19" t="s">
        <v>14</v>
      </c>
      <c r="B191" s="23"/>
      <c r="C191" s="23" t="s">
        <v>44</v>
      </c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1:15" ht="15.5" x14ac:dyDescent="0.35">
      <c r="A192" s="19" t="s">
        <v>15</v>
      </c>
      <c r="B192" s="23"/>
      <c r="C192" s="23" t="s">
        <v>45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1:15" ht="15.5" x14ac:dyDescent="0.35">
      <c r="A193" s="19" t="s">
        <v>17</v>
      </c>
      <c r="B193" s="23"/>
      <c r="C193" s="23" t="s">
        <v>46</v>
      </c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1:15" ht="15.5" x14ac:dyDescent="0.35">
      <c r="A194" s="19" t="s">
        <v>47</v>
      </c>
      <c r="B194" s="20" t="s">
        <v>48</v>
      </c>
      <c r="C194" s="23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ht="15.5" x14ac:dyDescent="0.35">
      <c r="A195" s="19" t="s">
        <v>20</v>
      </c>
      <c r="B195" s="23"/>
      <c r="C195" s="23" t="s">
        <v>49</v>
      </c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1:15" ht="15.5" x14ac:dyDescent="0.35">
      <c r="A196" s="19" t="s">
        <v>22</v>
      </c>
      <c r="B196" s="23"/>
      <c r="C196" s="23" t="s">
        <v>50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1:15" ht="15.5" x14ac:dyDescent="0.35">
      <c r="A197" s="19" t="s">
        <v>24</v>
      </c>
      <c r="B197" s="23"/>
      <c r="C197" s="23" t="s">
        <v>51</v>
      </c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1:15" ht="15.5" x14ac:dyDescent="0.35">
      <c r="A198" s="19" t="s">
        <v>26</v>
      </c>
      <c r="B198" s="23"/>
      <c r="C198" s="23" t="s">
        <v>52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5" ht="15.5" x14ac:dyDescent="0.35">
      <c r="A199" s="19" t="s">
        <v>28</v>
      </c>
      <c r="B199" s="23"/>
      <c r="C199" s="23" t="s">
        <v>53</v>
      </c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1:15" ht="15.5" x14ac:dyDescent="0.35">
      <c r="A200" s="19" t="s">
        <v>30</v>
      </c>
      <c r="B200" s="23"/>
      <c r="C200" s="23" t="s">
        <v>54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1:15" ht="15.5" x14ac:dyDescent="0.35">
      <c r="A201" s="19" t="s">
        <v>32</v>
      </c>
      <c r="B201" s="23"/>
      <c r="C201" s="23" t="s">
        <v>55</v>
      </c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1:15" ht="15.5" x14ac:dyDescent="0.35">
      <c r="A202" s="19" t="s">
        <v>33</v>
      </c>
      <c r="B202" s="23"/>
      <c r="C202" s="23" t="s">
        <v>56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1:15" ht="15.5" x14ac:dyDescent="0.35">
      <c r="A203" s="19" t="s">
        <v>34</v>
      </c>
      <c r="B203" s="23"/>
      <c r="C203" s="23" t="s">
        <v>57</v>
      </c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1:15" ht="15.5" x14ac:dyDescent="0.35">
      <c r="A204" s="19" t="s">
        <v>35</v>
      </c>
      <c r="B204" s="23"/>
      <c r="C204" s="23" t="s">
        <v>58</v>
      </c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5" ht="15.5" x14ac:dyDescent="0.35">
      <c r="A205" s="19" t="s">
        <v>36</v>
      </c>
      <c r="B205" s="23"/>
      <c r="C205" s="23" t="s">
        <v>59</v>
      </c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1:15" ht="15.5" x14ac:dyDescent="0.35">
      <c r="A206" s="19" t="s">
        <v>37</v>
      </c>
      <c r="B206" s="23"/>
      <c r="C206" s="23" t="s">
        <v>60</v>
      </c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8" spans="1:15" ht="21" x14ac:dyDescent="0.5">
      <c r="A208" s="13" t="s">
        <v>68</v>
      </c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35">
      <c r="A209" s="15" t="s">
        <v>39</v>
      </c>
      <c r="B209" s="16"/>
      <c r="C209" s="16"/>
      <c r="D209" s="17">
        <v>42400</v>
      </c>
      <c r="E209" s="17">
        <v>42429</v>
      </c>
      <c r="F209" s="17">
        <v>42460</v>
      </c>
      <c r="G209" s="17">
        <v>42490</v>
      </c>
      <c r="H209" s="17">
        <v>42521</v>
      </c>
      <c r="I209" s="17">
        <v>42551</v>
      </c>
      <c r="J209" s="17">
        <v>42582</v>
      </c>
      <c r="K209" s="17">
        <v>42613</v>
      </c>
      <c r="L209" s="17">
        <v>42643</v>
      </c>
      <c r="M209" s="17">
        <v>42674</v>
      </c>
      <c r="N209" s="17">
        <v>42704</v>
      </c>
      <c r="O209" s="17">
        <v>42735</v>
      </c>
    </row>
    <row r="210" spans="1:15" x14ac:dyDescent="0.35">
      <c r="A210" s="18"/>
      <c r="B210" s="16"/>
      <c r="C210" s="16"/>
      <c r="D210" s="17" t="s">
        <v>40</v>
      </c>
      <c r="E210" s="17" t="s">
        <v>40</v>
      </c>
      <c r="F210" s="17" t="s">
        <v>40</v>
      </c>
      <c r="G210" s="17" t="s">
        <v>40</v>
      </c>
      <c r="H210" s="17" t="s">
        <v>40</v>
      </c>
      <c r="I210" s="17" t="s">
        <v>40</v>
      </c>
      <c r="J210" s="17" t="s">
        <v>40</v>
      </c>
      <c r="K210" s="17" t="s">
        <v>40</v>
      </c>
      <c r="L210" s="17" t="s">
        <v>40</v>
      </c>
      <c r="M210" s="17" t="s">
        <v>40</v>
      </c>
      <c r="N210" s="17" t="s">
        <v>40</v>
      </c>
      <c r="O210" s="17" t="s">
        <v>40</v>
      </c>
    </row>
    <row r="211" spans="1:15" ht="15.5" x14ac:dyDescent="0.35">
      <c r="A211" s="19"/>
      <c r="B211" s="20"/>
      <c r="C211" s="21" t="s">
        <v>41</v>
      </c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1:15" ht="15.5" x14ac:dyDescent="0.35">
      <c r="A212" s="19" t="s">
        <v>10</v>
      </c>
      <c r="B212" s="23"/>
      <c r="C212" s="23" t="s">
        <v>42</v>
      </c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1:15" ht="15.5" x14ac:dyDescent="0.35">
      <c r="A213" s="19" t="s">
        <v>12</v>
      </c>
      <c r="B213" s="23"/>
      <c r="C213" s="23" t="s">
        <v>43</v>
      </c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1:15" ht="15.5" x14ac:dyDescent="0.35">
      <c r="A214" s="19" t="s">
        <v>14</v>
      </c>
      <c r="B214" s="23"/>
      <c r="C214" s="23" t="s">
        <v>44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1:15" ht="15.5" x14ac:dyDescent="0.35">
      <c r="A215" s="19" t="s">
        <v>15</v>
      </c>
      <c r="B215" s="23"/>
      <c r="C215" s="23" t="s">
        <v>45</v>
      </c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1:15" ht="15.5" x14ac:dyDescent="0.35">
      <c r="A216" s="19" t="s">
        <v>17</v>
      </c>
      <c r="B216" s="23"/>
      <c r="C216" s="23" t="s">
        <v>46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1:15" ht="15.5" x14ac:dyDescent="0.35">
      <c r="A217" s="19" t="s">
        <v>47</v>
      </c>
      <c r="B217" s="20" t="s">
        <v>48</v>
      </c>
      <c r="C217" s="23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ht="15.5" x14ac:dyDescent="0.35">
      <c r="A218" s="19" t="s">
        <v>20</v>
      </c>
      <c r="B218" s="23"/>
      <c r="C218" s="23" t="s">
        <v>49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1:15" ht="15.5" x14ac:dyDescent="0.35">
      <c r="A219" s="19" t="s">
        <v>22</v>
      </c>
      <c r="B219" s="23"/>
      <c r="C219" s="23" t="s">
        <v>50</v>
      </c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1:15" ht="15.5" x14ac:dyDescent="0.35">
      <c r="A220" s="19" t="s">
        <v>24</v>
      </c>
      <c r="B220" s="23"/>
      <c r="C220" s="23" t="s">
        <v>51</v>
      </c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1:15" ht="15.5" x14ac:dyDescent="0.35">
      <c r="A221" s="19" t="s">
        <v>26</v>
      </c>
      <c r="B221" s="23"/>
      <c r="C221" s="23" t="s">
        <v>52</v>
      </c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1:15" ht="15.5" x14ac:dyDescent="0.35">
      <c r="A222" s="19" t="s">
        <v>28</v>
      </c>
      <c r="B222" s="23"/>
      <c r="C222" s="23" t="s">
        <v>53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1:15" ht="15.5" x14ac:dyDescent="0.35">
      <c r="A223" s="19" t="s">
        <v>30</v>
      </c>
      <c r="B223" s="23"/>
      <c r="C223" s="23" t="s">
        <v>54</v>
      </c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1:15" ht="15.5" x14ac:dyDescent="0.35">
      <c r="A224" s="19" t="s">
        <v>32</v>
      </c>
      <c r="B224" s="23"/>
      <c r="C224" s="23" t="s">
        <v>55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1:15" ht="15.5" x14ac:dyDescent="0.35">
      <c r="A225" s="19" t="s">
        <v>33</v>
      </c>
      <c r="B225" s="23"/>
      <c r="C225" s="23" t="s">
        <v>56</v>
      </c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1:15" ht="15.5" x14ac:dyDescent="0.35">
      <c r="A226" s="19" t="s">
        <v>34</v>
      </c>
      <c r="B226" s="23"/>
      <c r="C226" s="23" t="s">
        <v>57</v>
      </c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1:15" ht="15.5" x14ac:dyDescent="0.35">
      <c r="A227" s="19" t="s">
        <v>35</v>
      </c>
      <c r="B227" s="23"/>
      <c r="C227" s="23" t="s">
        <v>58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1:15" ht="15.5" x14ac:dyDescent="0.35">
      <c r="A228" s="19" t="s">
        <v>36</v>
      </c>
      <c r="B228" s="23"/>
      <c r="C228" s="23" t="s">
        <v>59</v>
      </c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1:15" ht="15.5" x14ac:dyDescent="0.35">
      <c r="A229" s="19" t="s">
        <v>37</v>
      </c>
      <c r="B229" s="23"/>
      <c r="C229" s="23" t="s">
        <v>60</v>
      </c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1" spans="1:15" ht="21" x14ac:dyDescent="0.5">
      <c r="A231" s="13" t="s">
        <v>69</v>
      </c>
      <c r="B231" s="1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35">
      <c r="A232" s="15" t="s">
        <v>39</v>
      </c>
      <c r="B232" s="16"/>
      <c r="C232" s="16"/>
      <c r="D232" s="17">
        <v>42400</v>
      </c>
      <c r="E232" s="17">
        <v>42429</v>
      </c>
      <c r="F232" s="17">
        <v>42460</v>
      </c>
      <c r="G232" s="17">
        <v>42490</v>
      </c>
      <c r="H232" s="17">
        <v>42521</v>
      </c>
      <c r="I232" s="17">
        <v>42551</v>
      </c>
      <c r="J232" s="17">
        <v>42582</v>
      </c>
      <c r="K232" s="17">
        <v>42613</v>
      </c>
      <c r="L232" s="17">
        <v>42643</v>
      </c>
      <c r="M232" s="17">
        <v>42674</v>
      </c>
      <c r="N232" s="17">
        <v>42704</v>
      </c>
      <c r="O232" s="17">
        <v>42735</v>
      </c>
    </row>
    <row r="233" spans="1:15" x14ac:dyDescent="0.35">
      <c r="A233" s="18"/>
      <c r="B233" s="16"/>
      <c r="C233" s="16"/>
      <c r="D233" s="17" t="s">
        <v>40</v>
      </c>
      <c r="E233" s="17" t="s">
        <v>40</v>
      </c>
      <c r="F233" s="17" t="s">
        <v>40</v>
      </c>
      <c r="G233" s="17" t="s">
        <v>40</v>
      </c>
      <c r="H233" s="17" t="s">
        <v>40</v>
      </c>
      <c r="I233" s="17" t="s">
        <v>40</v>
      </c>
      <c r="J233" s="17" t="s">
        <v>40</v>
      </c>
      <c r="K233" s="17" t="s">
        <v>40</v>
      </c>
      <c r="L233" s="17" t="s">
        <v>40</v>
      </c>
      <c r="M233" s="17" t="s">
        <v>40</v>
      </c>
      <c r="N233" s="17" t="s">
        <v>40</v>
      </c>
      <c r="O233" s="17" t="s">
        <v>40</v>
      </c>
    </row>
    <row r="234" spans="1:15" ht="15.5" x14ac:dyDescent="0.35">
      <c r="A234" s="19"/>
      <c r="B234" s="20"/>
      <c r="C234" s="21" t="s">
        <v>41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1:15" ht="15.5" x14ac:dyDescent="0.35">
      <c r="A235" s="19" t="s">
        <v>10</v>
      </c>
      <c r="B235" s="23"/>
      <c r="C235" s="23" t="s">
        <v>42</v>
      </c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1:15" ht="15.5" x14ac:dyDescent="0.35">
      <c r="A236" s="19" t="s">
        <v>12</v>
      </c>
      <c r="B236" s="23"/>
      <c r="C236" s="23" t="s">
        <v>43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1:15" ht="15.5" x14ac:dyDescent="0.35">
      <c r="A237" s="19" t="s">
        <v>14</v>
      </c>
      <c r="B237" s="23"/>
      <c r="C237" s="23" t="s">
        <v>44</v>
      </c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1:15" ht="15.5" x14ac:dyDescent="0.35">
      <c r="A238" s="19" t="s">
        <v>15</v>
      </c>
      <c r="B238" s="23"/>
      <c r="C238" s="23" t="s">
        <v>45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1:15" ht="15.5" x14ac:dyDescent="0.35">
      <c r="A239" s="19" t="s">
        <v>17</v>
      </c>
      <c r="B239" s="23"/>
      <c r="C239" s="23" t="s">
        <v>46</v>
      </c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1:15" ht="15.5" x14ac:dyDescent="0.35">
      <c r="A240" s="19" t="s">
        <v>47</v>
      </c>
      <c r="B240" s="20" t="s">
        <v>48</v>
      </c>
      <c r="C240" s="23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ht="15.5" x14ac:dyDescent="0.35">
      <c r="A241" s="19" t="s">
        <v>20</v>
      </c>
      <c r="B241" s="23"/>
      <c r="C241" s="23" t="s">
        <v>49</v>
      </c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1:15" ht="15.5" x14ac:dyDescent="0.35">
      <c r="A242" s="19" t="s">
        <v>22</v>
      </c>
      <c r="B242" s="23"/>
      <c r="C242" s="23" t="s">
        <v>50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1:15" ht="15.5" x14ac:dyDescent="0.35">
      <c r="A243" s="19" t="s">
        <v>24</v>
      </c>
      <c r="B243" s="23"/>
      <c r="C243" s="23" t="s">
        <v>51</v>
      </c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1:15" ht="15.5" x14ac:dyDescent="0.35">
      <c r="A244" s="19" t="s">
        <v>26</v>
      </c>
      <c r="B244" s="23"/>
      <c r="C244" s="23" t="s">
        <v>52</v>
      </c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1:15" ht="15.5" x14ac:dyDescent="0.35">
      <c r="A245" s="19" t="s">
        <v>28</v>
      </c>
      <c r="B245" s="23"/>
      <c r="C245" s="23" t="s">
        <v>53</v>
      </c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1:15" ht="15.5" x14ac:dyDescent="0.35">
      <c r="A246" s="19" t="s">
        <v>30</v>
      </c>
      <c r="B246" s="23"/>
      <c r="C246" s="23" t="s">
        <v>54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1:15" ht="15.5" x14ac:dyDescent="0.35">
      <c r="A247" s="19" t="s">
        <v>32</v>
      </c>
      <c r="B247" s="23"/>
      <c r="C247" s="23" t="s">
        <v>55</v>
      </c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1:15" ht="15.5" x14ac:dyDescent="0.35">
      <c r="A248" s="19" t="s">
        <v>33</v>
      </c>
      <c r="B248" s="23"/>
      <c r="C248" s="23" t="s">
        <v>56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1:15" ht="15.5" x14ac:dyDescent="0.35">
      <c r="A249" s="19" t="s">
        <v>34</v>
      </c>
      <c r="B249" s="23"/>
      <c r="C249" s="23" t="s">
        <v>57</v>
      </c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1:15" ht="15.5" x14ac:dyDescent="0.35">
      <c r="A250" s="19" t="s">
        <v>35</v>
      </c>
      <c r="B250" s="23"/>
      <c r="C250" s="23" t="s">
        <v>58</v>
      </c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1:15" ht="15.5" x14ac:dyDescent="0.35">
      <c r="A251" s="19" t="s">
        <v>36</v>
      </c>
      <c r="B251" s="23"/>
      <c r="C251" s="23" t="s">
        <v>59</v>
      </c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1:15" ht="15.5" x14ac:dyDescent="0.35">
      <c r="A252" s="19" t="s">
        <v>37</v>
      </c>
      <c r="B252" s="23"/>
      <c r="C252" s="23" t="s">
        <v>60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4" spans="1:15" ht="21" x14ac:dyDescent="0.5">
      <c r="A254" s="13" t="s">
        <v>70</v>
      </c>
      <c r="B254" s="1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35">
      <c r="A255" s="15" t="s">
        <v>39</v>
      </c>
      <c r="B255" s="16"/>
      <c r="C255" s="16"/>
      <c r="D255" s="17">
        <v>42400</v>
      </c>
      <c r="E255" s="17">
        <v>42429</v>
      </c>
      <c r="F255" s="17">
        <v>42460</v>
      </c>
      <c r="G255" s="17">
        <v>42490</v>
      </c>
      <c r="H255" s="17">
        <v>42521</v>
      </c>
      <c r="I255" s="17">
        <v>42551</v>
      </c>
      <c r="J255" s="17">
        <v>42582</v>
      </c>
      <c r="K255" s="17">
        <v>42613</v>
      </c>
      <c r="L255" s="17">
        <v>42643</v>
      </c>
      <c r="M255" s="17">
        <v>42674</v>
      </c>
      <c r="N255" s="17">
        <v>42704</v>
      </c>
      <c r="O255" s="17">
        <v>42735</v>
      </c>
    </row>
    <row r="256" spans="1:15" x14ac:dyDescent="0.35">
      <c r="A256" s="18"/>
      <c r="B256" s="16"/>
      <c r="C256" s="16"/>
      <c r="D256" s="17" t="s">
        <v>40</v>
      </c>
      <c r="E256" s="17" t="s">
        <v>40</v>
      </c>
      <c r="F256" s="17" t="s">
        <v>40</v>
      </c>
      <c r="G256" s="17" t="s">
        <v>40</v>
      </c>
      <c r="H256" s="17" t="s">
        <v>40</v>
      </c>
      <c r="I256" s="17" t="s">
        <v>40</v>
      </c>
      <c r="J256" s="17" t="s">
        <v>40</v>
      </c>
      <c r="K256" s="17" t="s">
        <v>40</v>
      </c>
      <c r="L256" s="17" t="s">
        <v>40</v>
      </c>
      <c r="M256" s="17" t="s">
        <v>40</v>
      </c>
      <c r="N256" s="17" t="s">
        <v>40</v>
      </c>
      <c r="O256" s="17" t="s">
        <v>40</v>
      </c>
    </row>
    <row r="257" spans="1:15" ht="15.5" x14ac:dyDescent="0.35">
      <c r="A257" s="19"/>
      <c r="B257" s="20"/>
      <c r="C257" s="21" t="s">
        <v>41</v>
      </c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1:15" ht="15.5" x14ac:dyDescent="0.35">
      <c r="A258" s="19" t="s">
        <v>10</v>
      </c>
      <c r="B258" s="23"/>
      <c r="C258" s="23" t="s">
        <v>42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1:15" ht="15.5" x14ac:dyDescent="0.35">
      <c r="A259" s="19" t="s">
        <v>12</v>
      </c>
      <c r="B259" s="23"/>
      <c r="C259" s="23" t="s">
        <v>43</v>
      </c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1:15" ht="15.5" x14ac:dyDescent="0.35">
      <c r="A260" s="19" t="s">
        <v>14</v>
      </c>
      <c r="B260" s="23"/>
      <c r="C260" s="23" t="s">
        <v>44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1:15" ht="15.5" x14ac:dyDescent="0.35">
      <c r="A261" s="19" t="s">
        <v>15</v>
      </c>
      <c r="B261" s="23"/>
      <c r="C261" s="23" t="s">
        <v>45</v>
      </c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1:15" ht="15.5" x14ac:dyDescent="0.35">
      <c r="A262" s="19" t="s">
        <v>17</v>
      </c>
      <c r="B262" s="23"/>
      <c r="C262" s="23" t="s">
        <v>46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1:15" ht="15.5" x14ac:dyDescent="0.35">
      <c r="A263" s="19" t="s">
        <v>47</v>
      </c>
      <c r="B263" s="20" t="s">
        <v>48</v>
      </c>
      <c r="C263" s="23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ht="15.5" x14ac:dyDescent="0.35">
      <c r="A264" s="19" t="s">
        <v>20</v>
      </c>
      <c r="B264" s="23"/>
      <c r="C264" s="23" t="s">
        <v>49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1:15" ht="15.5" x14ac:dyDescent="0.35">
      <c r="A265" s="19" t="s">
        <v>22</v>
      </c>
      <c r="B265" s="23"/>
      <c r="C265" s="23" t="s">
        <v>50</v>
      </c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1:15" ht="15.5" x14ac:dyDescent="0.35">
      <c r="A266" s="19" t="s">
        <v>24</v>
      </c>
      <c r="B266" s="23"/>
      <c r="C266" s="23" t="s">
        <v>51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1:15" ht="15.5" x14ac:dyDescent="0.35">
      <c r="A267" s="19" t="s">
        <v>26</v>
      </c>
      <c r="B267" s="23"/>
      <c r="C267" s="23" t="s">
        <v>52</v>
      </c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1:15" ht="15.5" x14ac:dyDescent="0.35">
      <c r="A268" s="19" t="s">
        <v>28</v>
      </c>
      <c r="B268" s="23"/>
      <c r="C268" s="23" t="s">
        <v>53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1:15" ht="15.5" x14ac:dyDescent="0.35">
      <c r="A269" s="19" t="s">
        <v>30</v>
      </c>
      <c r="B269" s="23"/>
      <c r="C269" s="23" t="s">
        <v>54</v>
      </c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1:15" ht="15.5" x14ac:dyDescent="0.35">
      <c r="A270" s="19" t="s">
        <v>32</v>
      </c>
      <c r="B270" s="23"/>
      <c r="C270" s="23" t="s">
        <v>55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1:15" ht="15.5" x14ac:dyDescent="0.35">
      <c r="A271" s="19" t="s">
        <v>33</v>
      </c>
      <c r="B271" s="23"/>
      <c r="C271" s="23" t="s">
        <v>56</v>
      </c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1:15" ht="15.5" x14ac:dyDescent="0.35">
      <c r="A272" s="19" t="s">
        <v>34</v>
      </c>
      <c r="B272" s="23"/>
      <c r="C272" s="23" t="s">
        <v>57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1:15" ht="15.5" x14ac:dyDescent="0.35">
      <c r="A273" s="19" t="s">
        <v>35</v>
      </c>
      <c r="B273" s="23"/>
      <c r="C273" s="23" t="s">
        <v>58</v>
      </c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1:15" ht="15.5" x14ac:dyDescent="0.35">
      <c r="A274" s="19" t="s">
        <v>36</v>
      </c>
      <c r="B274" s="23"/>
      <c r="C274" s="23" t="s">
        <v>59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1:15" ht="15.5" x14ac:dyDescent="0.35">
      <c r="A275" s="19" t="s">
        <v>37</v>
      </c>
      <c r="B275" s="23"/>
      <c r="C275" s="23" t="s">
        <v>60</v>
      </c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7" spans="1:15" ht="21" x14ac:dyDescent="0.5">
      <c r="A277" s="13" t="s">
        <v>71</v>
      </c>
      <c r="B277" s="1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x14ac:dyDescent="0.35">
      <c r="A278" s="15" t="s">
        <v>39</v>
      </c>
      <c r="B278" s="16"/>
      <c r="C278" s="16"/>
      <c r="D278" s="17">
        <v>42400</v>
      </c>
      <c r="E278" s="17">
        <v>42429</v>
      </c>
      <c r="F278" s="17">
        <v>42460</v>
      </c>
      <c r="G278" s="17">
        <v>42490</v>
      </c>
      <c r="H278" s="17">
        <v>42521</v>
      </c>
      <c r="I278" s="17">
        <v>42551</v>
      </c>
      <c r="J278" s="17">
        <v>42582</v>
      </c>
      <c r="K278" s="17">
        <v>42613</v>
      </c>
      <c r="L278" s="17">
        <v>42643</v>
      </c>
      <c r="M278" s="17">
        <v>42674</v>
      </c>
      <c r="N278" s="17">
        <v>42704</v>
      </c>
      <c r="O278" s="17">
        <v>42735</v>
      </c>
    </row>
    <row r="279" spans="1:15" x14ac:dyDescent="0.35">
      <c r="A279" s="18"/>
      <c r="B279" s="16"/>
      <c r="C279" s="16"/>
      <c r="D279" s="17" t="s">
        <v>40</v>
      </c>
      <c r="E279" s="17" t="s">
        <v>40</v>
      </c>
      <c r="F279" s="17" t="s">
        <v>40</v>
      </c>
      <c r="G279" s="17" t="s">
        <v>40</v>
      </c>
      <c r="H279" s="17" t="s">
        <v>40</v>
      </c>
      <c r="I279" s="17" t="s">
        <v>40</v>
      </c>
      <c r="J279" s="17" t="s">
        <v>40</v>
      </c>
      <c r="K279" s="17" t="s">
        <v>40</v>
      </c>
      <c r="L279" s="17" t="s">
        <v>40</v>
      </c>
      <c r="M279" s="17" t="s">
        <v>40</v>
      </c>
      <c r="N279" s="17" t="s">
        <v>40</v>
      </c>
      <c r="O279" s="17" t="s">
        <v>40</v>
      </c>
    </row>
    <row r="280" spans="1:15" ht="15.5" x14ac:dyDescent="0.35">
      <c r="A280" s="19"/>
      <c r="B280" s="20"/>
      <c r="C280" s="21" t="s">
        <v>41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1:15" ht="15.5" x14ac:dyDescent="0.35">
      <c r="A281" s="19" t="s">
        <v>10</v>
      </c>
      <c r="B281" s="23"/>
      <c r="C281" s="23" t="s">
        <v>42</v>
      </c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1:15" ht="15.5" x14ac:dyDescent="0.35">
      <c r="A282" s="19" t="s">
        <v>12</v>
      </c>
      <c r="B282" s="23"/>
      <c r="C282" s="23" t="s">
        <v>43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1:15" ht="15.5" x14ac:dyDescent="0.35">
      <c r="A283" s="19" t="s">
        <v>14</v>
      </c>
      <c r="B283" s="23"/>
      <c r="C283" s="23" t="s">
        <v>44</v>
      </c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1:15" ht="15.5" x14ac:dyDescent="0.35">
      <c r="A284" s="19" t="s">
        <v>15</v>
      </c>
      <c r="B284" s="23"/>
      <c r="C284" s="23" t="s">
        <v>45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1:15" ht="15.5" x14ac:dyDescent="0.35">
      <c r="A285" s="19" t="s">
        <v>17</v>
      </c>
      <c r="B285" s="23"/>
      <c r="C285" s="23" t="s">
        <v>46</v>
      </c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1:15" ht="15.5" x14ac:dyDescent="0.35">
      <c r="A286" s="19" t="s">
        <v>47</v>
      </c>
      <c r="B286" s="20" t="s">
        <v>48</v>
      </c>
      <c r="C286" s="23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ht="15.5" x14ac:dyDescent="0.35">
      <c r="A287" s="19" t="s">
        <v>20</v>
      </c>
      <c r="B287" s="23"/>
      <c r="C287" s="23" t="s">
        <v>49</v>
      </c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1:15" ht="15.5" x14ac:dyDescent="0.35">
      <c r="A288" s="19" t="s">
        <v>22</v>
      </c>
      <c r="B288" s="23"/>
      <c r="C288" s="23" t="s">
        <v>50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1:15" ht="15.5" x14ac:dyDescent="0.35">
      <c r="A289" s="19" t="s">
        <v>24</v>
      </c>
      <c r="B289" s="23"/>
      <c r="C289" s="23" t="s">
        <v>51</v>
      </c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1:15" ht="15.5" x14ac:dyDescent="0.35">
      <c r="A290" s="19" t="s">
        <v>26</v>
      </c>
      <c r="B290" s="23"/>
      <c r="C290" s="23" t="s">
        <v>52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1:15" ht="15.5" x14ac:dyDescent="0.35">
      <c r="A291" s="19" t="s">
        <v>28</v>
      </c>
      <c r="B291" s="23"/>
      <c r="C291" s="23" t="s">
        <v>53</v>
      </c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1:15" ht="15.5" x14ac:dyDescent="0.35">
      <c r="A292" s="19" t="s">
        <v>30</v>
      </c>
      <c r="B292" s="23"/>
      <c r="C292" s="23" t="s">
        <v>54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1:15" ht="15.5" x14ac:dyDescent="0.35">
      <c r="A293" s="19" t="s">
        <v>32</v>
      </c>
      <c r="B293" s="23"/>
      <c r="C293" s="23" t="s">
        <v>55</v>
      </c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1:15" ht="15.5" x14ac:dyDescent="0.35">
      <c r="A294" s="19" t="s">
        <v>33</v>
      </c>
      <c r="B294" s="23"/>
      <c r="C294" s="23" t="s">
        <v>56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1:15" ht="15.5" x14ac:dyDescent="0.35">
      <c r="A295" s="19" t="s">
        <v>34</v>
      </c>
      <c r="B295" s="23"/>
      <c r="C295" s="23" t="s">
        <v>57</v>
      </c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1:15" ht="15.5" x14ac:dyDescent="0.35">
      <c r="A296" s="19" t="s">
        <v>35</v>
      </c>
      <c r="B296" s="23"/>
      <c r="C296" s="23" t="s">
        <v>58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1:15" ht="15.5" x14ac:dyDescent="0.35">
      <c r="A297" s="19" t="s">
        <v>36</v>
      </c>
      <c r="B297" s="23"/>
      <c r="C297" s="23" t="s">
        <v>59</v>
      </c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1:15" ht="15.5" x14ac:dyDescent="0.35">
      <c r="A298" s="19" t="s">
        <v>37</v>
      </c>
      <c r="B298" s="23"/>
      <c r="C298" s="23" t="s">
        <v>60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14C5E76F9B4A4C912D819BCCE9DB5A" ma:contentTypeVersion="2" ma:contentTypeDescription="Create a new document." ma:contentTypeScope="" ma:versionID="159687a06ac079d8c343210a16530ba4">
  <xsd:schema xmlns:xsd="http://www.w3.org/2001/XMLSchema" xmlns:xs="http://www.w3.org/2001/XMLSchema" xmlns:p="http://schemas.microsoft.com/office/2006/metadata/properties" xmlns:ns2="9de6a297-4883-49b5-b734-272fd15c37c5" targetNamespace="http://schemas.microsoft.com/office/2006/metadata/properties" ma:root="true" ma:fieldsID="e5f069898e62a06487da04d9e6081ce0" ns2:_="">
    <xsd:import namespace="9de6a297-4883-49b5-b734-272fd15c37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a297-4883-49b5-b734-272fd15c37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499BAE-3036-41EA-B656-829D8B05AF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3332E7-827E-46AD-926D-1487D9EC9878}"/>
</file>

<file path=customXml/itemProps3.xml><?xml version="1.0" encoding="utf-8"?>
<ds:datastoreItem xmlns:ds="http://schemas.openxmlformats.org/officeDocument/2006/customXml" ds:itemID="{EC1DCABE-8C0D-48B2-937F-A61374918210}">
  <ds:schemaRefs>
    <ds:schemaRef ds:uri="9de6a297-4883-49b5-b734-272fd15c37c5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Disbursements funding</vt:lpstr>
      <vt:lpstr>Expenses funding</vt:lpstr>
      <vt:lpstr>Plans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uhm</dc:creator>
  <cp:keywords/>
  <dc:description/>
  <cp:lastModifiedBy>artemandreev</cp:lastModifiedBy>
  <cp:revision/>
  <dcterms:created xsi:type="dcterms:W3CDTF">2016-07-19T11:43:30Z</dcterms:created>
  <dcterms:modified xsi:type="dcterms:W3CDTF">2016-07-25T03:02:53Z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0x010100DD14C5E76F9B4A4C912D819BCCE9DB5A</vt:lpwstr>
  </property>
</Properties>
</file>